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811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DW6" i="1" l="1"/>
  <c r="DW7" i="1" s="1"/>
  <c r="DW8" i="1" s="1"/>
  <c r="DW9" i="1" s="1"/>
  <c r="DW10" i="1" s="1"/>
  <c r="DW11" i="1" s="1"/>
  <c r="DW12" i="1" s="1"/>
  <c r="DW13" i="1" s="1"/>
  <c r="DW14" i="1" s="1"/>
  <c r="DW15" i="1" s="1"/>
  <c r="DW16" i="1" s="1"/>
  <c r="DW17" i="1" s="1"/>
  <c r="DW18" i="1" s="1"/>
  <c r="DW19" i="1" s="1"/>
  <c r="DW20" i="1" s="1"/>
  <c r="DW21" i="1" s="1"/>
  <c r="DW22" i="1" s="1"/>
  <c r="DW23" i="1" s="1"/>
  <c r="DW24" i="1" s="1"/>
  <c r="DW25" i="1" s="1"/>
  <c r="DW26" i="1" s="1"/>
  <c r="DW27" i="1" s="1"/>
  <c r="DW28" i="1" s="1"/>
  <c r="DW29" i="1" s="1"/>
  <c r="DW30" i="1" s="1"/>
  <c r="DW31" i="1" s="1"/>
  <c r="DW32" i="1" s="1"/>
  <c r="DW33" i="1" s="1"/>
  <c r="DW34" i="1" s="1"/>
  <c r="DW35" i="1" s="1"/>
  <c r="DW36" i="1" l="1"/>
  <c r="DW37" i="1" s="1"/>
  <c r="DW38" i="1" s="1"/>
  <c r="DW39" i="1" s="1"/>
  <c r="DW40" i="1" s="1"/>
  <c r="DT6" i="1" l="1"/>
  <c r="DT7" i="1" s="1"/>
  <c r="DT8" i="1" s="1"/>
  <c r="DT9" i="1" s="1"/>
  <c r="DT10" i="1" s="1"/>
  <c r="DT11" i="1" s="1"/>
  <c r="DT12" i="1" s="1"/>
  <c r="DT13" i="1" s="1"/>
  <c r="DT14" i="1" s="1"/>
  <c r="DT15" i="1" s="1"/>
  <c r="DT16" i="1" s="1"/>
  <c r="DT17" i="1" s="1"/>
  <c r="DT18" i="1" s="1"/>
  <c r="DT19" i="1" s="1"/>
  <c r="DT20" i="1" s="1"/>
  <c r="DT21" i="1" s="1"/>
  <c r="DT22" i="1" s="1"/>
  <c r="DT23" i="1" s="1"/>
  <c r="DR6" i="1"/>
  <c r="DR7" i="1" s="1"/>
  <c r="DR8" i="1" s="1"/>
  <c r="DR9" i="1" s="1"/>
  <c r="DR10" i="1" s="1"/>
  <c r="DR11" i="1" s="1"/>
  <c r="DR12" i="1" s="1"/>
  <c r="DR13" i="1" s="1"/>
  <c r="DR14" i="1" s="1"/>
  <c r="DR15" i="1" s="1"/>
  <c r="DR16" i="1" s="1"/>
  <c r="DR17" i="1" s="1"/>
  <c r="DR18" i="1" s="1"/>
  <c r="DR19" i="1" s="1"/>
  <c r="DR20" i="1" s="1"/>
  <c r="DR21" i="1" s="1"/>
  <c r="DR22" i="1" s="1"/>
  <c r="DR23" i="1" s="1"/>
  <c r="DR24" i="1" s="1"/>
  <c r="DR25" i="1" s="1"/>
  <c r="DR26" i="1" s="1"/>
  <c r="DR27" i="1" s="1"/>
  <c r="DR28" i="1" s="1"/>
  <c r="DR29" i="1" s="1"/>
  <c r="DR30" i="1" s="1"/>
  <c r="DR31" i="1" s="1"/>
  <c r="DR32" i="1" s="1"/>
  <c r="DR33" i="1" s="1"/>
  <c r="DR34" i="1" s="1"/>
  <c r="DR35" i="1" s="1"/>
  <c r="DP6" i="1"/>
  <c r="DP7" i="1" s="1"/>
  <c r="DP8" i="1" s="1"/>
  <c r="DP9" i="1" s="1"/>
  <c r="DP10" i="1" s="1"/>
  <c r="DP11" i="1" s="1"/>
  <c r="DP12" i="1" s="1"/>
  <c r="DP13" i="1" s="1"/>
  <c r="DP14" i="1" s="1"/>
  <c r="DP15" i="1" s="1"/>
  <c r="DP16" i="1" s="1"/>
  <c r="DP17" i="1" s="1"/>
  <c r="DP18" i="1" s="1"/>
  <c r="DP19" i="1" s="1"/>
  <c r="DP20" i="1" s="1"/>
  <c r="DP21" i="1" s="1"/>
  <c r="DP22" i="1" s="1"/>
  <c r="DP23" i="1" s="1"/>
  <c r="DP24" i="1" l="1"/>
  <c r="DP25" i="1" s="1"/>
  <c r="DP26" i="1" s="1"/>
  <c r="DP27" i="1" s="1"/>
  <c r="DP28" i="1" s="1"/>
  <c r="DP29" i="1" s="1"/>
  <c r="DP30" i="1" s="1"/>
  <c r="DP31" i="1" s="1"/>
  <c r="DP32" i="1" s="1"/>
  <c r="DP33" i="1" s="1"/>
  <c r="DP34" i="1" s="1"/>
  <c r="DP35" i="1" s="1"/>
  <c r="DR36" i="1"/>
  <c r="DR37" i="1" s="1"/>
  <c r="DR38" i="1" s="1"/>
  <c r="DR39" i="1" s="1"/>
  <c r="DR40" i="1" s="1"/>
  <c r="DR41" i="1" s="1"/>
  <c r="DT24" i="1"/>
  <c r="DT25" i="1" s="1"/>
  <c r="DT26" i="1" s="1"/>
  <c r="DT27" i="1" s="1"/>
  <c r="DT28" i="1" s="1"/>
  <c r="DT29" i="1" s="1"/>
  <c r="DT30" i="1" s="1"/>
  <c r="DT31" i="1" s="1"/>
  <c r="DT32" i="1" s="1"/>
  <c r="DT33" i="1" s="1"/>
  <c r="DT34" i="1" s="1"/>
  <c r="DT35" i="1" s="1"/>
  <c r="DN6" i="1"/>
  <c r="DN7" i="1" s="1"/>
  <c r="DN8" i="1" s="1"/>
  <c r="DN9" i="1" s="1"/>
  <c r="DN10" i="1" s="1"/>
  <c r="DN11" i="1" s="1"/>
  <c r="DN12" i="1" s="1"/>
  <c r="DN13" i="1" s="1"/>
  <c r="DN14" i="1" s="1"/>
  <c r="DN15" i="1" s="1"/>
  <c r="DN16" i="1" s="1"/>
  <c r="DN17" i="1" s="1"/>
  <c r="DN18" i="1" s="1"/>
  <c r="DN19" i="1" s="1"/>
  <c r="DN20" i="1" s="1"/>
  <c r="DN21" i="1" s="1"/>
  <c r="DN22" i="1" s="1"/>
  <c r="DN23" i="1" s="1"/>
  <c r="DL6" i="1"/>
  <c r="DL7" i="1" s="1"/>
  <c r="DL8" i="1" s="1"/>
  <c r="DL9" i="1" s="1"/>
  <c r="DL10" i="1" s="1"/>
  <c r="DL11" i="1" s="1"/>
  <c r="DL12" i="1" s="1"/>
  <c r="DL13" i="1" s="1"/>
  <c r="DL14" i="1" s="1"/>
  <c r="DL15" i="1" s="1"/>
  <c r="DL16" i="1" s="1"/>
  <c r="DL17" i="1" s="1"/>
  <c r="DL18" i="1" s="1"/>
  <c r="DL19" i="1" s="1"/>
  <c r="DL20" i="1" s="1"/>
  <c r="DL21" i="1" s="1"/>
  <c r="DL22" i="1" s="1"/>
  <c r="DL23" i="1" s="1"/>
  <c r="DP36" i="1" l="1"/>
  <c r="DP37" i="1" s="1"/>
  <c r="DP38" i="1" s="1"/>
  <c r="DP39" i="1" s="1"/>
  <c r="DP40" i="1" s="1"/>
  <c r="DP41" i="1" s="1"/>
  <c r="DT36" i="1"/>
  <c r="DT37" i="1" s="1"/>
  <c r="DN24" i="1"/>
  <c r="DN25" i="1" s="1"/>
  <c r="DN26" i="1" s="1"/>
  <c r="DN27" i="1" s="1"/>
  <c r="DN28" i="1" s="1"/>
  <c r="DN29" i="1" s="1"/>
  <c r="DN30" i="1" s="1"/>
  <c r="DN31" i="1" s="1"/>
  <c r="DN32" i="1" s="1"/>
  <c r="DN33" i="1" s="1"/>
  <c r="DN34" i="1" s="1"/>
  <c r="DN35" i="1" s="1"/>
  <c r="DL24" i="1"/>
  <c r="DL25" i="1" s="1"/>
  <c r="DL26" i="1" s="1"/>
  <c r="DL27" i="1" s="1"/>
  <c r="DL28" i="1" s="1"/>
  <c r="DL29" i="1" s="1"/>
  <c r="DL30" i="1" s="1"/>
  <c r="DL31" i="1" s="1"/>
  <c r="DL32" i="1" s="1"/>
  <c r="DL33" i="1" s="1"/>
  <c r="DL34" i="1" s="1"/>
  <c r="DL35" i="1" s="1"/>
  <c r="AM6" i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DL36" i="1" l="1"/>
  <c r="DL37" i="1" s="1"/>
  <c r="DL38" i="1" s="1"/>
  <c r="DL39" i="1" s="1"/>
  <c r="DL40" i="1" s="1"/>
  <c r="DL41" i="1" s="1"/>
  <c r="DN36" i="1"/>
  <c r="DN37" i="1" s="1"/>
  <c r="DN38" i="1" s="1"/>
  <c r="DN39" i="1" s="1"/>
  <c r="DN40" i="1" s="1"/>
  <c r="DN41" i="1" s="1"/>
  <c r="DT38" i="1"/>
  <c r="DT39" i="1" s="1"/>
  <c r="AV32" i="1"/>
  <c r="AV41" i="1"/>
  <c r="AV37" i="1"/>
  <c r="AV34" i="1"/>
  <c r="AV30" i="1"/>
  <c r="AV35" i="1"/>
  <c r="AV31" i="1"/>
  <c r="AV44" i="1"/>
  <c r="AV40" i="1"/>
  <c r="AV33" i="1"/>
  <c r="AV42" i="1"/>
  <c r="AV38" i="1"/>
  <c r="AV43" i="1"/>
  <c r="AV39" i="1"/>
  <c r="AV36" i="1"/>
  <c r="BD6" i="1"/>
  <c r="DT40" i="1" l="1"/>
  <c r="DT41" i="1" s="1"/>
  <c r="CD37" i="1"/>
  <c r="AT6" i="1"/>
  <c r="AT5" i="1"/>
  <c r="AV19" i="1" l="1"/>
  <c r="AV20" i="1"/>
  <c r="AV21" i="1"/>
  <c r="AV22" i="1"/>
  <c r="AV23" i="1"/>
  <c r="AV24" i="1"/>
  <c r="AV25" i="1"/>
  <c r="AV26" i="1"/>
  <c r="AV27" i="1"/>
  <c r="AV28" i="1"/>
  <c r="AV29" i="1"/>
  <c r="AV18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5" i="1"/>
  <c r="AX6" i="1"/>
  <c r="AS5" i="1"/>
  <c r="AR6" i="1" l="1"/>
  <c r="AR7" i="1" s="1"/>
  <c r="AR8" i="1" s="1"/>
  <c r="AR9" i="1" s="1"/>
  <c r="AR10" i="1" s="1"/>
  <c r="AR11" i="1" s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R28" i="1" s="1"/>
  <c r="AR29" i="1" s="1"/>
  <c r="AR30" i="1" s="1"/>
  <c r="AR31" i="1" s="1"/>
  <c r="AR32" i="1" s="1"/>
  <c r="AR33" i="1" s="1"/>
  <c r="AR34" i="1" s="1"/>
  <c r="AR35" i="1" s="1"/>
  <c r="AR36" i="1" s="1"/>
  <c r="AR37" i="1" s="1"/>
  <c r="AR38" i="1" s="1"/>
  <c r="AR39" i="1" s="1"/>
  <c r="AR40" i="1" s="1"/>
  <c r="AR41" i="1" s="1"/>
  <c r="AR42" i="1" s="1"/>
  <c r="AR43" i="1" s="1"/>
  <c r="AR44" i="1" s="1"/>
  <c r="AW5" i="1"/>
  <c r="CD43" i="1" l="1"/>
  <c r="CD44" i="1"/>
  <c r="CD42" i="1"/>
  <c r="BV43" i="1"/>
  <c r="BV42" i="1"/>
  <c r="BV44" i="1"/>
  <c r="BN43" i="1"/>
  <c r="BF43" i="1"/>
  <c r="BF42" i="1"/>
  <c r="BN42" i="1"/>
  <c r="BF44" i="1"/>
  <c r="BN44" i="1"/>
  <c r="CD20" i="1" l="1"/>
  <c r="CD36" i="1"/>
  <c r="CD5" i="1"/>
  <c r="CD9" i="1"/>
  <c r="CD13" i="1"/>
  <c r="CD17" i="1"/>
  <c r="CD21" i="1"/>
  <c r="CD25" i="1"/>
  <c r="CD29" i="1"/>
  <c r="CD33" i="1"/>
  <c r="CD41" i="1"/>
  <c r="CD12" i="1"/>
  <c r="CD24" i="1"/>
  <c r="CD32" i="1"/>
  <c r="CD6" i="1"/>
  <c r="CD10" i="1"/>
  <c r="CD14" i="1"/>
  <c r="CD18" i="1"/>
  <c r="CD22" i="1"/>
  <c r="CD26" i="1"/>
  <c r="CD30" i="1"/>
  <c r="CD34" i="1"/>
  <c r="CD38" i="1"/>
  <c r="CD8" i="1"/>
  <c r="CD16" i="1"/>
  <c r="CD28" i="1"/>
  <c r="CD40" i="1"/>
  <c r="CD7" i="1"/>
  <c r="CD11" i="1"/>
  <c r="CD15" i="1"/>
  <c r="CD19" i="1"/>
  <c r="CD23" i="1"/>
  <c r="CD27" i="1"/>
  <c r="CD31" i="1"/>
  <c r="CD35" i="1"/>
  <c r="CD39" i="1"/>
  <c r="BV12" i="1"/>
  <c r="BV24" i="1"/>
  <c r="BV36" i="1"/>
  <c r="BV5" i="1"/>
  <c r="BV9" i="1"/>
  <c r="BV13" i="1"/>
  <c r="BV17" i="1"/>
  <c r="BV21" i="1"/>
  <c r="BV25" i="1"/>
  <c r="BV29" i="1"/>
  <c r="BV33" i="1"/>
  <c r="BV37" i="1"/>
  <c r="BV41" i="1"/>
  <c r="BV16" i="1"/>
  <c r="BV32" i="1"/>
  <c r="BV6" i="1"/>
  <c r="BV10" i="1"/>
  <c r="BV14" i="1"/>
  <c r="BV18" i="1"/>
  <c r="BV22" i="1"/>
  <c r="BV26" i="1"/>
  <c r="BV30" i="1"/>
  <c r="BV34" i="1"/>
  <c r="BV38" i="1"/>
  <c r="BV8" i="1"/>
  <c r="BV20" i="1"/>
  <c r="BV28" i="1"/>
  <c r="BV40" i="1"/>
  <c r="BV7" i="1"/>
  <c r="BV11" i="1"/>
  <c r="BV15" i="1"/>
  <c r="BV19" i="1"/>
  <c r="BV23" i="1"/>
  <c r="BV27" i="1"/>
  <c r="BV31" i="1"/>
  <c r="BV35" i="1"/>
  <c r="BV39" i="1"/>
  <c r="BF8" i="1"/>
  <c r="BN8" i="1"/>
  <c r="BF12" i="1"/>
  <c r="BN12" i="1"/>
  <c r="BF16" i="1"/>
  <c r="BN16" i="1"/>
  <c r="BF20" i="1"/>
  <c r="BN20" i="1"/>
  <c r="BF28" i="1"/>
  <c r="BN28" i="1"/>
  <c r="BF32" i="1"/>
  <c r="BN32" i="1"/>
  <c r="BF40" i="1"/>
  <c r="BN40" i="1"/>
  <c r="BF5" i="1"/>
  <c r="BN5" i="1"/>
  <c r="BN9" i="1"/>
  <c r="BF9" i="1"/>
  <c r="BN13" i="1"/>
  <c r="BF13" i="1"/>
  <c r="BN17" i="1"/>
  <c r="BF17" i="1"/>
  <c r="BN21" i="1"/>
  <c r="BF21" i="1"/>
  <c r="BN25" i="1"/>
  <c r="BF25" i="1"/>
  <c r="BN29" i="1"/>
  <c r="BF29" i="1"/>
  <c r="BN33" i="1"/>
  <c r="BF33" i="1"/>
  <c r="BN37" i="1"/>
  <c r="BF37" i="1"/>
  <c r="BN41" i="1"/>
  <c r="BF41" i="1"/>
  <c r="BF6" i="1"/>
  <c r="BN6" i="1"/>
  <c r="BF10" i="1"/>
  <c r="BN10" i="1"/>
  <c r="BF14" i="1"/>
  <c r="BN14" i="1"/>
  <c r="BF18" i="1"/>
  <c r="BN18" i="1"/>
  <c r="BF22" i="1"/>
  <c r="BN22" i="1"/>
  <c r="BF26" i="1"/>
  <c r="BN26" i="1"/>
  <c r="BF30" i="1"/>
  <c r="BN30" i="1"/>
  <c r="BF34" i="1"/>
  <c r="BN34" i="1"/>
  <c r="BF38" i="1"/>
  <c r="BN38" i="1"/>
  <c r="BN7" i="1"/>
  <c r="BF7" i="1"/>
  <c r="BN11" i="1"/>
  <c r="BF11" i="1"/>
  <c r="BN15" i="1"/>
  <c r="BF15" i="1"/>
  <c r="BN19" i="1"/>
  <c r="BF19" i="1"/>
  <c r="BN23" i="1"/>
  <c r="BF23" i="1"/>
  <c r="BN27" i="1"/>
  <c r="BF27" i="1"/>
  <c r="BN31" i="1"/>
  <c r="BF31" i="1"/>
  <c r="BN35" i="1"/>
  <c r="BF35" i="1"/>
  <c r="BN39" i="1"/>
  <c r="BF39" i="1"/>
  <c r="BF24" i="1"/>
  <c r="BN24" i="1"/>
  <c r="BF36" i="1"/>
  <c r="BN36" i="1"/>
  <c r="AO33" i="1"/>
  <c r="AO34" i="1"/>
  <c r="AO31" i="1"/>
  <c r="AO35" i="1"/>
  <c r="AO30" i="1"/>
  <c r="AO32" i="1"/>
  <c r="AO36" i="1"/>
  <c r="AO7" i="1"/>
  <c r="AO19" i="1"/>
  <c r="AO44" i="1"/>
  <c r="CP44" i="1" s="1"/>
  <c r="AO8" i="1"/>
  <c r="AO12" i="1"/>
  <c r="AO16" i="1"/>
  <c r="AO20" i="1"/>
  <c r="AO24" i="1"/>
  <c r="AO28" i="1"/>
  <c r="AO40" i="1"/>
  <c r="EW34" i="1" s="1"/>
  <c r="AO43" i="1"/>
  <c r="CM43" i="1" s="1"/>
  <c r="AO15" i="1"/>
  <c r="AO23" i="1"/>
  <c r="AO39" i="1"/>
  <c r="EW33" i="1" s="1"/>
  <c r="AO9" i="1"/>
  <c r="AO17" i="1"/>
  <c r="AO25" i="1"/>
  <c r="AO41" i="1"/>
  <c r="EW35" i="1" s="1"/>
  <c r="AO11" i="1"/>
  <c r="AO27" i="1"/>
  <c r="AO13" i="1"/>
  <c r="AO21" i="1"/>
  <c r="AO29" i="1"/>
  <c r="AO37" i="1"/>
  <c r="AO6" i="1"/>
  <c r="AO10" i="1"/>
  <c r="AO14" i="1"/>
  <c r="AO18" i="1"/>
  <c r="AO22" i="1"/>
  <c r="AO26" i="1"/>
  <c r="AO38" i="1"/>
  <c r="AO42" i="1"/>
  <c r="EW36" i="1" s="1"/>
  <c r="M42" i="1"/>
  <c r="Q42" i="1"/>
  <c r="U42" i="1"/>
  <c r="Y42" i="1"/>
  <c r="AC42" i="1"/>
  <c r="AG42" i="1"/>
  <c r="AK42" i="1"/>
  <c r="L43" i="1"/>
  <c r="P43" i="1"/>
  <c r="T43" i="1"/>
  <c r="X43" i="1"/>
  <c r="AB43" i="1"/>
  <c r="AF43" i="1"/>
  <c r="AJ43" i="1"/>
  <c r="K44" i="1"/>
  <c r="O44" i="1"/>
  <c r="S44" i="1"/>
  <c r="W44" i="1"/>
  <c r="AA44" i="1"/>
  <c r="AE44" i="1"/>
  <c r="AI44" i="1"/>
  <c r="N42" i="1"/>
  <c r="R42" i="1"/>
  <c r="V42" i="1"/>
  <c r="Z42" i="1"/>
  <c r="AD42" i="1"/>
  <c r="AH42" i="1"/>
  <c r="M43" i="1"/>
  <c r="Q43" i="1"/>
  <c r="U43" i="1"/>
  <c r="Y43" i="1"/>
  <c r="AC43" i="1"/>
  <c r="AG43" i="1"/>
  <c r="AK43" i="1"/>
  <c r="L44" i="1"/>
  <c r="P44" i="1"/>
  <c r="T44" i="1"/>
  <c r="X44" i="1"/>
  <c r="AB44" i="1"/>
  <c r="AF44" i="1"/>
  <c r="AJ44" i="1"/>
  <c r="K42" i="1"/>
  <c r="O42" i="1"/>
  <c r="S42" i="1"/>
  <c r="W42" i="1"/>
  <c r="AA42" i="1"/>
  <c r="AE42" i="1"/>
  <c r="AI42" i="1"/>
  <c r="N43" i="1"/>
  <c r="R43" i="1"/>
  <c r="V43" i="1"/>
  <c r="Z43" i="1"/>
  <c r="AD43" i="1"/>
  <c r="AH43" i="1"/>
  <c r="M44" i="1"/>
  <c r="Q44" i="1"/>
  <c r="U44" i="1"/>
  <c r="Y44" i="1"/>
  <c r="AC44" i="1"/>
  <c r="AG44" i="1"/>
  <c r="AK44" i="1"/>
  <c r="P42" i="1"/>
  <c r="AF42" i="1"/>
  <c r="K43" i="1"/>
  <c r="AA43" i="1"/>
  <c r="Z44" i="1"/>
  <c r="T42" i="1"/>
  <c r="AJ42" i="1"/>
  <c r="O43" i="1"/>
  <c r="AE43" i="1"/>
  <c r="N44" i="1"/>
  <c r="AD44" i="1"/>
  <c r="X42" i="1"/>
  <c r="S43" i="1"/>
  <c r="AI43" i="1"/>
  <c r="R44" i="1"/>
  <c r="AH44" i="1"/>
  <c r="L42" i="1"/>
  <c r="AB42" i="1"/>
  <c r="W43" i="1"/>
  <c r="V44" i="1"/>
  <c r="B5" i="1"/>
  <c r="C5" i="1"/>
  <c r="D5" i="1"/>
  <c r="E5" i="1"/>
  <c r="F5" i="1"/>
  <c r="G5" i="1"/>
  <c r="H5" i="1"/>
  <c r="I5" i="1"/>
  <c r="J5" i="1"/>
  <c r="AL5" i="1"/>
  <c r="CO42" i="1" l="1"/>
  <c r="CM44" i="1"/>
  <c r="CO44" i="1"/>
  <c r="CM24" i="1"/>
  <c r="CN24" i="1"/>
  <c r="CP19" i="1"/>
  <c r="CO19" i="1"/>
  <c r="CM38" i="1"/>
  <c r="CN38" i="1"/>
  <c r="CM22" i="1"/>
  <c r="CN22" i="1"/>
  <c r="CM6" i="1"/>
  <c r="CN6" i="1"/>
  <c r="CP29" i="1"/>
  <c r="CO29" i="1"/>
  <c r="CO21" i="1"/>
  <c r="CP21" i="1"/>
  <c r="CN5" i="1"/>
  <c r="CM5" i="1"/>
  <c r="CM32" i="1"/>
  <c r="CN32" i="1"/>
  <c r="CM20" i="1"/>
  <c r="CN20" i="1"/>
  <c r="CM12" i="1"/>
  <c r="CN12" i="1"/>
  <c r="CO36" i="1"/>
  <c r="CP36" i="1"/>
  <c r="CM39" i="1"/>
  <c r="CN39" i="1"/>
  <c r="CM31" i="1"/>
  <c r="CN31" i="1"/>
  <c r="CM23" i="1"/>
  <c r="CN23" i="1"/>
  <c r="CM15" i="1"/>
  <c r="CN15" i="1"/>
  <c r="CM7" i="1"/>
  <c r="CN7" i="1"/>
  <c r="CP34" i="1"/>
  <c r="CO34" i="1"/>
  <c r="CO26" i="1"/>
  <c r="CP26" i="1"/>
  <c r="CO18" i="1"/>
  <c r="CP18" i="1"/>
  <c r="CO10" i="1"/>
  <c r="CP10" i="1"/>
  <c r="CM41" i="1"/>
  <c r="CN41" i="1"/>
  <c r="CM33" i="1"/>
  <c r="CN33" i="1"/>
  <c r="CM25" i="1"/>
  <c r="CN25" i="1"/>
  <c r="CM17" i="1"/>
  <c r="CN17" i="1"/>
  <c r="CM9" i="1"/>
  <c r="CN9" i="1"/>
  <c r="CO40" i="1"/>
  <c r="CP40" i="1"/>
  <c r="CO28" i="1"/>
  <c r="CP28" i="1"/>
  <c r="CP16" i="1"/>
  <c r="CO16" i="1"/>
  <c r="CO8" i="1"/>
  <c r="CP8" i="1"/>
  <c r="CP42" i="1"/>
  <c r="CN44" i="1"/>
  <c r="CO35" i="1"/>
  <c r="CP35" i="1"/>
  <c r="CM36" i="1"/>
  <c r="CN36" i="1"/>
  <c r="CP39" i="1"/>
  <c r="CO39" i="1"/>
  <c r="CO31" i="1"/>
  <c r="CP31" i="1"/>
  <c r="CO23" i="1"/>
  <c r="CP23" i="1"/>
  <c r="CO15" i="1"/>
  <c r="CP15" i="1"/>
  <c r="CP7" i="1"/>
  <c r="CO7" i="1"/>
  <c r="CM34" i="1"/>
  <c r="CN34" i="1"/>
  <c r="CM26" i="1"/>
  <c r="CN26" i="1"/>
  <c r="CM18" i="1"/>
  <c r="CN18" i="1"/>
  <c r="CM10" i="1"/>
  <c r="CN10" i="1"/>
  <c r="CO41" i="1"/>
  <c r="CP41" i="1"/>
  <c r="CO33" i="1"/>
  <c r="CP33" i="1"/>
  <c r="CO25" i="1"/>
  <c r="CP25" i="1"/>
  <c r="CO17" i="1"/>
  <c r="CP17" i="1"/>
  <c r="CP9" i="1"/>
  <c r="CO9" i="1"/>
  <c r="CM40" i="1"/>
  <c r="CN40" i="1"/>
  <c r="CM28" i="1"/>
  <c r="CN28" i="1"/>
  <c r="CM16" i="1"/>
  <c r="CN16" i="1"/>
  <c r="CM8" i="1"/>
  <c r="CN8" i="1"/>
  <c r="CP43" i="1"/>
  <c r="CN43" i="1"/>
  <c r="CM42" i="1"/>
  <c r="CP27" i="1"/>
  <c r="CO27" i="1"/>
  <c r="CO11" i="1"/>
  <c r="CP11" i="1"/>
  <c r="CM30" i="1"/>
  <c r="CN30" i="1"/>
  <c r="CM14" i="1"/>
  <c r="CN14" i="1"/>
  <c r="CP37" i="1"/>
  <c r="CO37" i="1"/>
  <c r="CO13" i="1"/>
  <c r="CP13" i="1"/>
  <c r="CP24" i="1"/>
  <c r="CO24" i="1"/>
  <c r="CM35" i="1"/>
  <c r="CN35" i="1"/>
  <c r="CM27" i="1"/>
  <c r="CN27" i="1"/>
  <c r="CM19" i="1"/>
  <c r="CN19" i="1"/>
  <c r="CM11" i="1"/>
  <c r="CN11" i="1"/>
  <c r="CO38" i="1"/>
  <c r="CP38" i="1"/>
  <c r="CO30" i="1"/>
  <c r="CP30" i="1"/>
  <c r="CP22" i="1"/>
  <c r="CO22" i="1"/>
  <c r="CP14" i="1"/>
  <c r="CO14" i="1"/>
  <c r="CO6" i="1"/>
  <c r="CP6" i="1"/>
  <c r="CM37" i="1"/>
  <c r="CN37" i="1"/>
  <c r="CM29" i="1"/>
  <c r="CN29" i="1"/>
  <c r="CM21" i="1"/>
  <c r="CN21" i="1"/>
  <c r="CM13" i="1"/>
  <c r="CN13" i="1"/>
  <c r="CO5" i="1"/>
  <c r="CP5" i="1"/>
  <c r="CP32" i="1"/>
  <c r="CO32" i="1"/>
  <c r="CO20" i="1"/>
  <c r="CP20" i="1"/>
  <c r="CP12" i="1"/>
  <c r="CO12" i="1"/>
  <c r="CO43" i="1"/>
  <c r="CN42" i="1"/>
  <c r="CE42" i="1"/>
  <c r="EZ39" i="1" s="1"/>
  <c r="CF42" i="1"/>
  <c r="EZ40" i="1" s="1"/>
  <c r="CF44" i="1"/>
  <c r="CF43" i="1"/>
  <c r="CE43" i="1"/>
  <c r="CE44" i="1"/>
  <c r="BW42" i="1"/>
  <c r="EZ37" i="1" s="1"/>
  <c r="BW44" i="1"/>
  <c r="BX44" i="1"/>
  <c r="BX42" i="1"/>
  <c r="EZ38" i="1" s="1"/>
  <c r="BW43" i="1"/>
  <c r="BX43" i="1"/>
  <c r="BP42" i="1"/>
  <c r="EZ36" i="1" s="1"/>
  <c r="BP44" i="1"/>
  <c r="BO43" i="1"/>
  <c r="BO42" i="1"/>
  <c r="EZ35" i="1" s="1"/>
  <c r="BO44" i="1"/>
  <c r="BP43" i="1"/>
  <c r="BG42" i="1"/>
  <c r="EZ33" i="1" s="1"/>
  <c r="BG44" i="1"/>
  <c r="BH44" i="1"/>
  <c r="BH42" i="1"/>
  <c r="EZ34" i="1" s="1"/>
  <c r="BG43" i="1"/>
  <c r="BH43" i="1"/>
  <c r="E42" i="1"/>
  <c r="G44" i="1"/>
  <c r="CF37" i="1"/>
  <c r="CE37" i="1"/>
  <c r="BH37" i="1"/>
  <c r="BG37" i="1"/>
  <c r="BX37" i="1"/>
  <c r="BW37" i="1"/>
  <c r="BP37" i="1"/>
  <c r="BO37" i="1"/>
  <c r="EX37" i="1"/>
  <c r="EY37" i="1" s="1"/>
  <c r="BW41" i="1"/>
  <c r="BX41" i="1"/>
  <c r="CQ36" i="1"/>
  <c r="CR36" i="1"/>
  <c r="CF36" i="1"/>
  <c r="CS36" i="1"/>
  <c r="CT36" i="1"/>
  <c r="CS23" i="1"/>
  <c r="CT23" i="1"/>
  <c r="CT26" i="1"/>
  <c r="CS26" i="1"/>
  <c r="CS42" i="1"/>
  <c r="CS35" i="1"/>
  <c r="CT35" i="1"/>
  <c r="CS19" i="1"/>
  <c r="CT19" i="1"/>
  <c r="CT40" i="1"/>
  <c r="CS40" i="1"/>
  <c r="CT38" i="1"/>
  <c r="CS38" i="1"/>
  <c r="CT22" i="1"/>
  <c r="CS22" i="1"/>
  <c r="CT6" i="1"/>
  <c r="CS6" i="1"/>
  <c r="CS41" i="1"/>
  <c r="CT41" i="1"/>
  <c r="CS25" i="1"/>
  <c r="CT25" i="1"/>
  <c r="CS9" i="1"/>
  <c r="CT9" i="1"/>
  <c r="CR42" i="1"/>
  <c r="CT42" i="1"/>
  <c r="CS39" i="1"/>
  <c r="CT39" i="1"/>
  <c r="CS7" i="1"/>
  <c r="CT7" i="1"/>
  <c r="CT8" i="1"/>
  <c r="CS8" i="1"/>
  <c r="CT10" i="1"/>
  <c r="CS10" i="1"/>
  <c r="CT12" i="1"/>
  <c r="CS12" i="1"/>
  <c r="CS29" i="1"/>
  <c r="CT29" i="1"/>
  <c r="CS13" i="1"/>
  <c r="CT13" i="1"/>
  <c r="CT20" i="1"/>
  <c r="CS20" i="1"/>
  <c r="CS31" i="1"/>
  <c r="CT31" i="1"/>
  <c r="CS15" i="1"/>
  <c r="CT15" i="1"/>
  <c r="CT28" i="1"/>
  <c r="CS28" i="1"/>
  <c r="CT34" i="1"/>
  <c r="CS34" i="1"/>
  <c r="CT18" i="1"/>
  <c r="CS18" i="1"/>
  <c r="CT32" i="1"/>
  <c r="CS32" i="1"/>
  <c r="CS37" i="1"/>
  <c r="CT37" i="1"/>
  <c r="CS21" i="1"/>
  <c r="CT21" i="1"/>
  <c r="CT5" i="1"/>
  <c r="CS5" i="1"/>
  <c r="CT43" i="1"/>
  <c r="CS44" i="1"/>
  <c r="CS27" i="1"/>
  <c r="CT27" i="1"/>
  <c r="CS11" i="1"/>
  <c r="CT11" i="1"/>
  <c r="CT16" i="1"/>
  <c r="CS16" i="1"/>
  <c r="CT30" i="1"/>
  <c r="CS30" i="1"/>
  <c r="CT14" i="1"/>
  <c r="CS14" i="1"/>
  <c r="CT24" i="1"/>
  <c r="CS24" i="1"/>
  <c r="CS33" i="1"/>
  <c r="CT33" i="1"/>
  <c r="CS17" i="1"/>
  <c r="CT17" i="1"/>
  <c r="CS43" i="1"/>
  <c r="CT44" i="1"/>
  <c r="CQ23" i="1"/>
  <c r="CR23" i="1"/>
  <c r="CQ26" i="1"/>
  <c r="CR26" i="1"/>
  <c r="CR41" i="1"/>
  <c r="CQ41" i="1"/>
  <c r="CR12" i="1"/>
  <c r="CQ12" i="1"/>
  <c r="CQ44" i="1"/>
  <c r="CQ35" i="1"/>
  <c r="CR35" i="1"/>
  <c r="CQ19" i="1"/>
  <c r="CR19" i="1"/>
  <c r="CR40" i="1"/>
  <c r="CQ40" i="1"/>
  <c r="CQ38" i="1"/>
  <c r="CR38" i="1"/>
  <c r="CQ22" i="1"/>
  <c r="CR22" i="1"/>
  <c r="CQ6" i="1"/>
  <c r="CR6" i="1"/>
  <c r="CQ37" i="1"/>
  <c r="CR37" i="1"/>
  <c r="CQ21" i="1"/>
  <c r="CR21" i="1"/>
  <c r="CQ5" i="1"/>
  <c r="CR5" i="1"/>
  <c r="CQ42" i="1"/>
  <c r="CR44" i="1"/>
  <c r="CQ39" i="1"/>
  <c r="CR39" i="1"/>
  <c r="CR8" i="1"/>
  <c r="CQ8" i="1"/>
  <c r="CQ10" i="1"/>
  <c r="CR10" i="1"/>
  <c r="CR9" i="1"/>
  <c r="CQ9" i="1"/>
  <c r="CQ31" i="1"/>
  <c r="CR31" i="1"/>
  <c r="CQ15" i="1"/>
  <c r="CR15" i="1"/>
  <c r="CR28" i="1"/>
  <c r="CQ28" i="1"/>
  <c r="CQ34" i="1"/>
  <c r="CR34" i="1"/>
  <c r="CQ18" i="1"/>
  <c r="CR18" i="1"/>
  <c r="CR32" i="1"/>
  <c r="CQ32" i="1"/>
  <c r="CR33" i="1"/>
  <c r="CQ33" i="1"/>
  <c r="CR17" i="1"/>
  <c r="CQ17" i="1"/>
  <c r="CR43" i="1"/>
  <c r="CQ7" i="1"/>
  <c r="CR7" i="1"/>
  <c r="CR25" i="1"/>
  <c r="CQ25" i="1"/>
  <c r="CQ27" i="1"/>
  <c r="CR27" i="1"/>
  <c r="CQ11" i="1"/>
  <c r="CR11" i="1"/>
  <c r="CR20" i="1"/>
  <c r="CQ20" i="1"/>
  <c r="CQ30" i="1"/>
  <c r="CR30" i="1"/>
  <c r="CQ14" i="1"/>
  <c r="CR14" i="1"/>
  <c r="CR16" i="1"/>
  <c r="CQ16" i="1"/>
  <c r="CQ29" i="1"/>
  <c r="CR29" i="1"/>
  <c r="CQ13" i="1"/>
  <c r="CR13" i="1"/>
  <c r="CR24" i="1"/>
  <c r="CQ24" i="1"/>
  <c r="CQ43" i="1"/>
  <c r="BH38" i="1"/>
  <c r="BG38" i="1"/>
  <c r="BW38" i="1"/>
  <c r="BX38" i="1"/>
  <c r="CF38" i="1"/>
  <c r="CE38" i="1"/>
  <c r="BO38" i="1"/>
  <c r="BP38" i="1"/>
  <c r="CF6" i="1"/>
  <c r="CF8" i="1"/>
  <c r="CF10" i="1"/>
  <c r="CF12" i="1"/>
  <c r="CF14" i="1"/>
  <c r="CF16" i="1"/>
  <c r="CF18" i="1"/>
  <c r="CF20" i="1"/>
  <c r="CF22" i="1"/>
  <c r="CF24" i="1"/>
  <c r="CF26" i="1"/>
  <c r="CF28" i="1"/>
  <c r="CF30" i="1"/>
  <c r="CF32" i="1"/>
  <c r="CF34" i="1"/>
  <c r="CF40" i="1"/>
  <c r="CE14" i="1"/>
  <c r="CE22" i="1"/>
  <c r="CE30" i="1"/>
  <c r="CE36" i="1"/>
  <c r="CE7" i="1"/>
  <c r="CE9" i="1"/>
  <c r="CE11" i="1"/>
  <c r="CE13" i="1"/>
  <c r="CE15" i="1"/>
  <c r="CE17" i="1"/>
  <c r="CE19" i="1"/>
  <c r="CE21" i="1"/>
  <c r="CE23" i="1"/>
  <c r="CE25" i="1"/>
  <c r="CE27" i="1"/>
  <c r="CE29" i="1"/>
  <c r="CE31" i="1"/>
  <c r="CE33" i="1"/>
  <c r="CE35" i="1"/>
  <c r="CE39" i="1"/>
  <c r="CE41" i="1"/>
  <c r="CF5" i="1"/>
  <c r="CE8" i="1"/>
  <c r="CE12" i="1"/>
  <c r="CE18" i="1"/>
  <c r="CE24" i="1"/>
  <c r="CE28" i="1"/>
  <c r="CE34" i="1"/>
  <c r="CE40" i="1"/>
  <c r="CF7" i="1"/>
  <c r="CF9" i="1"/>
  <c r="CF11" i="1"/>
  <c r="CF13" i="1"/>
  <c r="CF15" i="1"/>
  <c r="CF17" i="1"/>
  <c r="CF19" i="1"/>
  <c r="CF21" i="1"/>
  <c r="CF23" i="1"/>
  <c r="CF25" i="1"/>
  <c r="CF27" i="1"/>
  <c r="CF29" i="1"/>
  <c r="CF31" i="1"/>
  <c r="CF33" i="1"/>
  <c r="CF35" i="1"/>
  <c r="CF39" i="1"/>
  <c r="CF41" i="1"/>
  <c r="CE5" i="1"/>
  <c r="CE6" i="1"/>
  <c r="CE10" i="1"/>
  <c r="CE16" i="1"/>
  <c r="CE20" i="1"/>
  <c r="CE26" i="1"/>
  <c r="CE32" i="1"/>
  <c r="BX6" i="1"/>
  <c r="BX10" i="1"/>
  <c r="BX14" i="1"/>
  <c r="BX18" i="1"/>
  <c r="BX22" i="1"/>
  <c r="BX26" i="1"/>
  <c r="BX30" i="1"/>
  <c r="BX34" i="1"/>
  <c r="BX17" i="1"/>
  <c r="BX29" i="1"/>
  <c r="BX7" i="1"/>
  <c r="BX11" i="1"/>
  <c r="BX15" i="1"/>
  <c r="BX19" i="1"/>
  <c r="BX23" i="1"/>
  <c r="BX27" i="1"/>
  <c r="BX31" i="1"/>
  <c r="BX35" i="1"/>
  <c r="BX39" i="1"/>
  <c r="BX13" i="1"/>
  <c r="BX25" i="1"/>
  <c r="BX8" i="1"/>
  <c r="BX12" i="1"/>
  <c r="BX16" i="1"/>
  <c r="BX20" i="1"/>
  <c r="BX24" i="1"/>
  <c r="BX28" i="1"/>
  <c r="BX32" i="1"/>
  <c r="BX36" i="1"/>
  <c r="BX40" i="1"/>
  <c r="BX5" i="1"/>
  <c r="BX9" i="1"/>
  <c r="BX21" i="1"/>
  <c r="BX33" i="1"/>
  <c r="BW6" i="1"/>
  <c r="BW10" i="1"/>
  <c r="BW14" i="1"/>
  <c r="BW18" i="1"/>
  <c r="BW22" i="1"/>
  <c r="BW26" i="1"/>
  <c r="BW30" i="1"/>
  <c r="BW34" i="1"/>
  <c r="BW17" i="1"/>
  <c r="BW29" i="1"/>
  <c r="BW7" i="1"/>
  <c r="BW11" i="1"/>
  <c r="BW15" i="1"/>
  <c r="BW19" i="1"/>
  <c r="BW23" i="1"/>
  <c r="BW27" i="1"/>
  <c r="BW31" i="1"/>
  <c r="BW35" i="1"/>
  <c r="BW39" i="1"/>
  <c r="BW13" i="1"/>
  <c r="BW25" i="1"/>
  <c r="BW8" i="1"/>
  <c r="BW12" i="1"/>
  <c r="BW16" i="1"/>
  <c r="BW20" i="1"/>
  <c r="BW24" i="1"/>
  <c r="BW28" i="1"/>
  <c r="BW32" i="1"/>
  <c r="BW36" i="1"/>
  <c r="BW40" i="1"/>
  <c r="BW5" i="1"/>
  <c r="BW9" i="1"/>
  <c r="BW21" i="1"/>
  <c r="BW33" i="1"/>
  <c r="BO7" i="1"/>
  <c r="BO9" i="1"/>
  <c r="BO11" i="1"/>
  <c r="BO13" i="1"/>
  <c r="BO15" i="1"/>
  <c r="BO17" i="1"/>
  <c r="BO19" i="1"/>
  <c r="BO21" i="1"/>
  <c r="BO23" i="1"/>
  <c r="BO25" i="1"/>
  <c r="BO27" i="1"/>
  <c r="BO29" i="1"/>
  <c r="BO31" i="1"/>
  <c r="BP7" i="1"/>
  <c r="BP9" i="1"/>
  <c r="BP11" i="1"/>
  <c r="BP13" i="1"/>
  <c r="BP15" i="1"/>
  <c r="BP17" i="1"/>
  <c r="BP19" i="1"/>
  <c r="BP21" i="1"/>
  <c r="BP23" i="1"/>
  <c r="BP25" i="1"/>
  <c r="BP27" i="1"/>
  <c r="BP29" i="1"/>
  <c r="BP31" i="1"/>
  <c r="BP33" i="1"/>
  <c r="BO6" i="1"/>
  <c r="BO8" i="1"/>
  <c r="BO10" i="1"/>
  <c r="BO12" i="1"/>
  <c r="BO14" i="1"/>
  <c r="BO16" i="1"/>
  <c r="BO18" i="1"/>
  <c r="BO20" i="1"/>
  <c r="BO22" i="1"/>
  <c r="BO24" i="1"/>
  <c r="BO26" i="1"/>
  <c r="BO28" i="1"/>
  <c r="BO30" i="1"/>
  <c r="BO32" i="1"/>
  <c r="BO34" i="1"/>
  <c r="BP10" i="1"/>
  <c r="BP18" i="1"/>
  <c r="BP26" i="1"/>
  <c r="BO33" i="1"/>
  <c r="BO36" i="1"/>
  <c r="BO40" i="1"/>
  <c r="BP5" i="1"/>
  <c r="BO5" i="1"/>
  <c r="BP32" i="1"/>
  <c r="BP12" i="1"/>
  <c r="BP20" i="1"/>
  <c r="BP28" i="1"/>
  <c r="BP34" i="1"/>
  <c r="BP36" i="1"/>
  <c r="BP40" i="1"/>
  <c r="BP24" i="1"/>
  <c r="BP41" i="1"/>
  <c r="BP6" i="1"/>
  <c r="BP14" i="1"/>
  <c r="BP22" i="1"/>
  <c r="BP30" i="1"/>
  <c r="BO35" i="1"/>
  <c r="BO39" i="1"/>
  <c r="BO41" i="1"/>
  <c r="BP8" i="1"/>
  <c r="BP16" i="1"/>
  <c r="BP35" i="1"/>
  <c r="BP39" i="1"/>
  <c r="BG6" i="1"/>
  <c r="BG8" i="1"/>
  <c r="BG10" i="1"/>
  <c r="BG12" i="1"/>
  <c r="BG14" i="1"/>
  <c r="BG16" i="1"/>
  <c r="BG18" i="1"/>
  <c r="BG20" i="1"/>
  <c r="BG22" i="1"/>
  <c r="BG24" i="1"/>
  <c r="BG26" i="1"/>
  <c r="BG28" i="1"/>
  <c r="BG30" i="1"/>
  <c r="BG32" i="1"/>
  <c r="BG34" i="1"/>
  <c r="BG36" i="1"/>
  <c r="BG40" i="1"/>
  <c r="BH9" i="1"/>
  <c r="BH15" i="1"/>
  <c r="BH21" i="1"/>
  <c r="BH27" i="1"/>
  <c r="BH33" i="1"/>
  <c r="BH39" i="1"/>
  <c r="BH6" i="1"/>
  <c r="BH8" i="1"/>
  <c r="BH10" i="1"/>
  <c r="BH12" i="1"/>
  <c r="BH14" i="1"/>
  <c r="BH16" i="1"/>
  <c r="BH18" i="1"/>
  <c r="BH20" i="1"/>
  <c r="BH22" i="1"/>
  <c r="BH24" i="1"/>
  <c r="BH26" i="1"/>
  <c r="BH28" i="1"/>
  <c r="BH30" i="1"/>
  <c r="BH32" i="1"/>
  <c r="BH34" i="1"/>
  <c r="BH36" i="1"/>
  <c r="BH40" i="1"/>
  <c r="BH7" i="1"/>
  <c r="BH13" i="1"/>
  <c r="BH19" i="1"/>
  <c r="BH25" i="1"/>
  <c r="BH29" i="1"/>
  <c r="BH35" i="1"/>
  <c r="BH41" i="1"/>
  <c r="BG5" i="1"/>
  <c r="BG7" i="1"/>
  <c r="BG9" i="1"/>
  <c r="BG11" i="1"/>
  <c r="BG13" i="1"/>
  <c r="BG15" i="1"/>
  <c r="BG17" i="1"/>
  <c r="BG19" i="1"/>
  <c r="BG21" i="1"/>
  <c r="BG23" i="1"/>
  <c r="BG25" i="1"/>
  <c r="BG27" i="1"/>
  <c r="BG29" i="1"/>
  <c r="BG31" i="1"/>
  <c r="BG33" i="1"/>
  <c r="BG35" i="1"/>
  <c r="BG39" i="1"/>
  <c r="BG41" i="1"/>
  <c r="BH5" i="1"/>
  <c r="BH11" i="1"/>
  <c r="BH17" i="1"/>
  <c r="BH23" i="1"/>
  <c r="BH31" i="1"/>
  <c r="B44" i="1"/>
  <c r="J44" i="1"/>
  <c r="C42" i="1"/>
  <c r="C44" i="1"/>
  <c r="H43" i="1"/>
  <c r="I44" i="1"/>
  <c r="F44" i="1"/>
  <c r="G43" i="1"/>
  <c r="H42" i="1"/>
  <c r="D42" i="1"/>
  <c r="E44" i="1"/>
  <c r="J43" i="1"/>
  <c r="E43" i="1"/>
  <c r="J42" i="1"/>
  <c r="D43" i="1"/>
  <c r="AL44" i="1"/>
  <c r="AL43" i="1"/>
  <c r="F43" i="1"/>
  <c r="H44" i="1"/>
  <c r="AL42" i="1"/>
  <c r="F42" i="1"/>
  <c r="I42" i="1"/>
  <c r="I43" i="1"/>
  <c r="C43" i="1"/>
  <c r="B43" i="1"/>
  <c r="G42" i="1"/>
  <c r="D44" i="1"/>
  <c r="B42" i="1"/>
  <c r="C6" i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Q32" i="1" l="1"/>
  <c r="AQ35" i="1"/>
  <c r="AQ31" i="1"/>
  <c r="AQ28" i="1"/>
  <c r="AS28" i="1" s="1"/>
  <c r="AQ33" i="1"/>
  <c r="AS33" i="1" s="1"/>
  <c r="AQ41" i="1"/>
  <c r="AQ30" i="1"/>
  <c r="AQ26" i="1"/>
  <c r="AS26" i="1" s="1"/>
  <c r="AQ43" i="1"/>
  <c r="AS43" i="1" s="1"/>
  <c r="AQ44" i="1"/>
  <c r="AQ36" i="1"/>
  <c r="AQ38" i="1"/>
  <c r="AS38" i="1" s="1"/>
  <c r="AQ40" i="1"/>
  <c r="AQ29" i="1"/>
  <c r="AQ37" i="1"/>
  <c r="AQ39" i="1"/>
  <c r="AS39" i="1" s="1"/>
  <c r="AQ34" i="1"/>
  <c r="AS34" i="1" s="1"/>
  <c r="AQ27" i="1"/>
  <c r="AQ42" i="1"/>
  <c r="DY6" i="1"/>
  <c r="DZ6" i="1" s="1"/>
  <c r="DY7" i="1"/>
  <c r="DY8" i="1"/>
  <c r="DY9" i="1"/>
  <c r="DY10" i="1"/>
  <c r="DY11" i="1"/>
  <c r="DY12" i="1"/>
  <c r="DY13" i="1"/>
  <c r="DY14" i="1"/>
  <c r="DY15" i="1"/>
  <c r="DY16" i="1"/>
  <c r="DY17" i="1"/>
  <c r="DY18" i="1"/>
  <c r="DY19" i="1"/>
  <c r="DY20" i="1"/>
  <c r="DX6" i="1"/>
  <c r="AO48" i="1" s="1"/>
  <c r="DX8" i="1"/>
  <c r="AR48" i="1" s="1"/>
  <c r="DX10" i="1"/>
  <c r="AU48" i="1" s="1"/>
  <c r="DX12" i="1"/>
  <c r="AW48" i="1" s="1"/>
  <c r="DX21" i="1"/>
  <c r="BP48" i="1" s="1"/>
  <c r="DX22" i="1"/>
  <c r="CL48" i="1" s="1"/>
  <c r="DX23" i="1"/>
  <c r="CM48" i="1" s="1"/>
  <c r="DX24" i="1"/>
  <c r="CN48" i="1" s="1"/>
  <c r="DX25" i="1"/>
  <c r="CO48" i="1" s="1"/>
  <c r="DX26" i="1"/>
  <c r="CP48" i="1" s="1"/>
  <c r="DX27" i="1"/>
  <c r="CU48" i="1" s="1"/>
  <c r="DX28" i="1"/>
  <c r="CV48" i="1" s="1"/>
  <c r="DX7" i="1"/>
  <c r="AQ48" i="1" s="1"/>
  <c r="DX9" i="1"/>
  <c r="AS48" i="1" s="1"/>
  <c r="DX11" i="1"/>
  <c r="AV48" i="1" s="1"/>
  <c r="DX13" i="1"/>
  <c r="BA48" i="1" s="1"/>
  <c r="DX14" i="1"/>
  <c r="BB48" i="1" s="1"/>
  <c r="DX15" i="1"/>
  <c r="BC48" i="1" s="1"/>
  <c r="DX16" i="1"/>
  <c r="BF48" i="1" s="1"/>
  <c r="DX17" i="1"/>
  <c r="BG48" i="1" s="1"/>
  <c r="DX18" i="1"/>
  <c r="BH48" i="1" s="1"/>
  <c r="DX19" i="1"/>
  <c r="BN48" i="1" s="1"/>
  <c r="DX20" i="1"/>
  <c r="BO48" i="1" s="1"/>
  <c r="DY29" i="1"/>
  <c r="DX5" i="1"/>
  <c r="AT48" i="1" s="1"/>
  <c r="DY21" i="1"/>
  <c r="DY22" i="1"/>
  <c r="DY23" i="1"/>
  <c r="DY24" i="1"/>
  <c r="DY25" i="1"/>
  <c r="DY26" i="1"/>
  <c r="DY27" i="1"/>
  <c r="DY28" i="1"/>
  <c r="DX30" i="1"/>
  <c r="CX48" i="1" s="1"/>
  <c r="DX31" i="1"/>
  <c r="CY48" i="1" s="1"/>
  <c r="DX33" i="1"/>
  <c r="DA48" i="1" s="1"/>
  <c r="DY31" i="1"/>
  <c r="DY32" i="1"/>
  <c r="DY33" i="1"/>
  <c r="DY34" i="1"/>
  <c r="DY35" i="1"/>
  <c r="DY36" i="1"/>
  <c r="DX38" i="1"/>
  <c r="DF48" i="1" s="1"/>
  <c r="DX40" i="1"/>
  <c r="DH48" i="1" s="1"/>
  <c r="DY5" i="1"/>
  <c r="AT49" i="1" s="1"/>
  <c r="DX39" i="1"/>
  <c r="DG48" i="1" s="1"/>
  <c r="DX34" i="1"/>
  <c r="DB48" i="1" s="1"/>
  <c r="DX35" i="1"/>
  <c r="DC48" i="1" s="1"/>
  <c r="DY37" i="1"/>
  <c r="DY39" i="1"/>
  <c r="DX29" i="1"/>
  <c r="CW48" i="1" s="1"/>
  <c r="DY38" i="1"/>
  <c r="DY40" i="1"/>
  <c r="DX37" i="1"/>
  <c r="DE48" i="1" s="1"/>
  <c r="DY30" i="1"/>
  <c r="DX32" i="1"/>
  <c r="CZ48" i="1" s="1"/>
  <c r="DX36" i="1"/>
  <c r="DD48" i="1" s="1"/>
  <c r="EM6" i="1"/>
  <c r="AO58" i="1" s="1"/>
  <c r="EM7" i="1"/>
  <c r="EM8" i="1"/>
  <c r="EM9" i="1"/>
  <c r="EM10" i="1"/>
  <c r="EM11" i="1"/>
  <c r="EM12" i="1"/>
  <c r="EM13" i="1"/>
  <c r="EM14" i="1"/>
  <c r="EM15" i="1"/>
  <c r="EM16" i="1"/>
  <c r="EM17" i="1"/>
  <c r="EM18" i="1"/>
  <c r="EM19" i="1"/>
  <c r="EN6" i="1"/>
  <c r="EO6" i="1" s="1"/>
  <c r="EN8" i="1"/>
  <c r="EO8" i="1" s="1"/>
  <c r="EN10" i="1"/>
  <c r="EO10" i="1" s="1"/>
  <c r="EN12" i="1"/>
  <c r="EO12" i="1" s="1"/>
  <c r="EN20" i="1"/>
  <c r="EO20" i="1" s="1"/>
  <c r="EN21" i="1"/>
  <c r="EO21" i="1" s="1"/>
  <c r="EN22" i="1"/>
  <c r="EO22" i="1" s="1"/>
  <c r="EN23" i="1"/>
  <c r="EO23" i="1" s="1"/>
  <c r="EN24" i="1"/>
  <c r="EO24" i="1" s="1"/>
  <c r="EN25" i="1"/>
  <c r="EO25" i="1" s="1"/>
  <c r="EN26" i="1"/>
  <c r="EO26" i="1" s="1"/>
  <c r="EN27" i="1"/>
  <c r="EO27" i="1" s="1"/>
  <c r="EN7" i="1"/>
  <c r="EO7" i="1" s="1"/>
  <c r="EN9" i="1"/>
  <c r="EO9" i="1" s="1"/>
  <c r="EN11" i="1"/>
  <c r="EO11" i="1" s="1"/>
  <c r="EN13" i="1"/>
  <c r="EO13" i="1" s="1"/>
  <c r="EN14" i="1"/>
  <c r="EO14" i="1" s="1"/>
  <c r="EN15" i="1"/>
  <c r="EO15" i="1" s="1"/>
  <c r="EN16" i="1"/>
  <c r="EO16" i="1" s="1"/>
  <c r="EN17" i="1"/>
  <c r="EO17" i="1" s="1"/>
  <c r="EN18" i="1"/>
  <c r="EO18" i="1" s="1"/>
  <c r="EN19" i="1"/>
  <c r="EO19" i="1" s="1"/>
  <c r="EM28" i="1"/>
  <c r="EM20" i="1"/>
  <c r="EM21" i="1"/>
  <c r="EM22" i="1"/>
  <c r="EM23" i="1"/>
  <c r="EM24" i="1"/>
  <c r="EM25" i="1"/>
  <c r="EM26" i="1"/>
  <c r="EM27" i="1"/>
  <c r="EN28" i="1"/>
  <c r="EO28" i="1" s="1"/>
  <c r="EM29" i="1"/>
  <c r="EM30" i="1"/>
  <c r="EM31" i="1"/>
  <c r="EM32" i="1"/>
  <c r="EM33" i="1"/>
  <c r="EM34" i="1"/>
  <c r="EM35" i="1"/>
  <c r="EM36" i="1"/>
  <c r="EM37" i="1"/>
  <c r="EM38" i="1"/>
  <c r="EM39" i="1"/>
  <c r="EM40" i="1"/>
  <c r="EN29" i="1"/>
  <c r="EO29" i="1" s="1"/>
  <c r="EN34" i="1"/>
  <c r="EO34" i="1" s="1"/>
  <c r="EN36" i="1"/>
  <c r="EO36" i="1" s="1"/>
  <c r="EN38" i="1"/>
  <c r="EO38" i="1" s="1"/>
  <c r="EN40" i="1"/>
  <c r="EO40" i="1" s="1"/>
  <c r="EN37" i="1"/>
  <c r="EO37" i="1" s="1"/>
  <c r="EM5" i="1"/>
  <c r="EN30" i="1"/>
  <c r="EO30" i="1" s="1"/>
  <c r="EN31" i="1"/>
  <c r="EO31" i="1" s="1"/>
  <c r="EN35" i="1"/>
  <c r="EO35" i="1" s="1"/>
  <c r="EN5" i="1"/>
  <c r="EN39" i="1"/>
  <c r="EO39" i="1" s="1"/>
  <c r="EN32" i="1"/>
  <c r="EO32" i="1" s="1"/>
  <c r="EN33" i="1"/>
  <c r="EO33" i="1" s="1"/>
  <c r="ES6" i="1"/>
  <c r="AO62" i="1" s="1"/>
  <c r="ES7" i="1"/>
  <c r="AR62" i="1" s="1"/>
  <c r="ES8" i="1"/>
  <c r="AS62" i="1" s="1"/>
  <c r="ES9" i="1"/>
  <c r="BF62" i="1" s="1"/>
  <c r="ES10" i="1"/>
  <c r="BG62" i="1" s="1"/>
  <c r="ES11" i="1"/>
  <c r="BH62" i="1" s="1"/>
  <c r="ES12" i="1"/>
  <c r="BN62" i="1" s="1"/>
  <c r="ES13" i="1"/>
  <c r="BO62" i="1" s="1"/>
  <c r="ES14" i="1"/>
  <c r="BP62" i="1" s="1"/>
  <c r="ES15" i="1"/>
  <c r="BV62" i="1" s="1"/>
  <c r="ES16" i="1"/>
  <c r="BW62" i="1" s="1"/>
  <c r="ES17" i="1"/>
  <c r="BX62" i="1" s="1"/>
  <c r="ES18" i="1"/>
  <c r="CD62" i="1" s="1"/>
  <c r="ES19" i="1"/>
  <c r="CE62" i="1" s="1"/>
  <c r="ET6" i="1"/>
  <c r="EU6" i="1" s="1"/>
  <c r="ET7" i="1"/>
  <c r="EU7" i="1" s="1"/>
  <c r="ET8" i="1"/>
  <c r="EU8" i="1" s="1"/>
  <c r="ET9" i="1"/>
  <c r="EU9" i="1" s="1"/>
  <c r="ET10" i="1"/>
  <c r="EU10" i="1" s="1"/>
  <c r="ET11" i="1"/>
  <c r="EU11" i="1" s="1"/>
  <c r="ET12" i="1"/>
  <c r="EU12" i="1" s="1"/>
  <c r="ET13" i="1"/>
  <c r="EU13" i="1" s="1"/>
  <c r="ET20" i="1"/>
  <c r="EU20" i="1" s="1"/>
  <c r="ET21" i="1"/>
  <c r="EU21" i="1" s="1"/>
  <c r="ET22" i="1"/>
  <c r="EU22" i="1" s="1"/>
  <c r="ET23" i="1"/>
  <c r="EU23" i="1" s="1"/>
  <c r="ET24" i="1"/>
  <c r="EU24" i="1" s="1"/>
  <c r="ET25" i="1"/>
  <c r="EU25" i="1" s="1"/>
  <c r="ET26" i="1"/>
  <c r="EU26" i="1" s="1"/>
  <c r="ET27" i="1"/>
  <c r="EU27" i="1" s="1"/>
  <c r="ET28" i="1"/>
  <c r="EU28" i="1" s="1"/>
  <c r="ET14" i="1"/>
  <c r="EU14" i="1" s="1"/>
  <c r="ET16" i="1"/>
  <c r="EU16" i="1" s="1"/>
  <c r="ET18" i="1"/>
  <c r="EU18" i="1" s="1"/>
  <c r="ES20" i="1"/>
  <c r="CF62" i="1" s="1"/>
  <c r="ES21" i="1"/>
  <c r="CL62" i="1" s="1"/>
  <c r="ES22" i="1"/>
  <c r="CM62" i="1" s="1"/>
  <c r="ES23" i="1"/>
  <c r="CN62" i="1" s="1"/>
  <c r="ES24" i="1"/>
  <c r="CO62" i="1" s="1"/>
  <c r="ES25" i="1"/>
  <c r="CP62" i="1" s="1"/>
  <c r="ES26" i="1"/>
  <c r="CQ62" i="1" s="1"/>
  <c r="ES27" i="1"/>
  <c r="CR62" i="1" s="1"/>
  <c r="ET29" i="1"/>
  <c r="EU29" i="1" s="1"/>
  <c r="ET30" i="1"/>
  <c r="EU30" i="1" s="1"/>
  <c r="ET31" i="1"/>
  <c r="EU31" i="1" s="1"/>
  <c r="ET32" i="1"/>
  <c r="EU32" i="1" s="1"/>
  <c r="ET33" i="1"/>
  <c r="EU33" i="1" s="1"/>
  <c r="ET34" i="1"/>
  <c r="EU34" i="1" s="1"/>
  <c r="ET35" i="1"/>
  <c r="EU35" i="1" s="1"/>
  <c r="ES28" i="1"/>
  <c r="CS62" i="1" s="1"/>
  <c r="ET15" i="1"/>
  <c r="EU15" i="1" s="1"/>
  <c r="ET17" i="1"/>
  <c r="EU17" i="1" s="1"/>
  <c r="ET19" i="1"/>
  <c r="EU19" i="1" s="1"/>
  <c r="ES36" i="1"/>
  <c r="DD62" i="1" s="1"/>
  <c r="ES38" i="1"/>
  <c r="DF62" i="1" s="1"/>
  <c r="ES40" i="1"/>
  <c r="DH62" i="1" s="1"/>
  <c r="ET40" i="1"/>
  <c r="EU40" i="1" s="1"/>
  <c r="ES29" i="1"/>
  <c r="CT62" i="1" s="1"/>
  <c r="ES30" i="1"/>
  <c r="CX62" i="1" s="1"/>
  <c r="ES32" i="1"/>
  <c r="CZ62" i="1" s="1"/>
  <c r="ES33" i="1"/>
  <c r="DA62" i="1" s="1"/>
  <c r="ES35" i="1"/>
  <c r="DC62" i="1" s="1"/>
  <c r="ES39" i="1"/>
  <c r="DG62" i="1" s="1"/>
  <c r="ET37" i="1"/>
  <c r="EU37" i="1" s="1"/>
  <c r="ES5" i="1"/>
  <c r="ET36" i="1"/>
  <c r="EU36" i="1" s="1"/>
  <c r="ET38" i="1"/>
  <c r="EU38" i="1" s="1"/>
  <c r="ES31" i="1"/>
  <c r="CY62" i="1" s="1"/>
  <c r="ES34" i="1"/>
  <c r="DB62" i="1" s="1"/>
  <c r="ES37" i="1"/>
  <c r="DE62" i="1" s="1"/>
  <c r="ET5" i="1"/>
  <c r="ET39" i="1"/>
  <c r="EU39" i="1" s="1"/>
  <c r="EP6" i="1"/>
  <c r="AO60" i="1" s="1"/>
  <c r="EP7" i="1"/>
  <c r="EP8" i="1"/>
  <c r="EP9" i="1"/>
  <c r="EP10" i="1"/>
  <c r="EP11" i="1"/>
  <c r="EP12" i="1"/>
  <c r="EQ6" i="1"/>
  <c r="ER6" i="1" s="1"/>
  <c r="EQ7" i="1"/>
  <c r="ER7" i="1" s="1"/>
  <c r="EQ8" i="1"/>
  <c r="ER8" i="1" s="1"/>
  <c r="EQ9" i="1"/>
  <c r="ER9" i="1" s="1"/>
  <c r="EQ10" i="1"/>
  <c r="ER10" i="1" s="1"/>
  <c r="EQ11" i="1"/>
  <c r="ER11" i="1" s="1"/>
  <c r="EQ12" i="1"/>
  <c r="ER12" i="1" s="1"/>
  <c r="EQ13" i="1"/>
  <c r="ER13" i="1" s="1"/>
  <c r="EQ14" i="1"/>
  <c r="ER14" i="1" s="1"/>
  <c r="EQ15" i="1"/>
  <c r="ER15" i="1" s="1"/>
  <c r="EQ16" i="1"/>
  <c r="ER16" i="1" s="1"/>
  <c r="EQ17" i="1"/>
  <c r="ER17" i="1" s="1"/>
  <c r="EQ18" i="1"/>
  <c r="ER18" i="1" s="1"/>
  <c r="EQ19" i="1"/>
  <c r="ER19" i="1" s="1"/>
  <c r="EP20" i="1"/>
  <c r="EP21" i="1"/>
  <c r="EP22" i="1"/>
  <c r="EP23" i="1"/>
  <c r="EP24" i="1"/>
  <c r="EP25" i="1"/>
  <c r="EP26" i="1"/>
  <c r="EP27" i="1"/>
  <c r="EP28" i="1"/>
  <c r="EP14" i="1"/>
  <c r="EP16" i="1"/>
  <c r="EP18" i="1"/>
  <c r="EQ20" i="1"/>
  <c r="ER20" i="1" s="1"/>
  <c r="EQ21" i="1"/>
  <c r="ER21" i="1" s="1"/>
  <c r="EP29" i="1"/>
  <c r="EP30" i="1"/>
  <c r="EP31" i="1"/>
  <c r="EP32" i="1"/>
  <c r="EP33" i="1"/>
  <c r="EP34" i="1"/>
  <c r="EP35" i="1"/>
  <c r="EP15" i="1"/>
  <c r="EP17" i="1"/>
  <c r="EP19" i="1"/>
  <c r="EQ29" i="1"/>
  <c r="ER29" i="1" s="1"/>
  <c r="EQ30" i="1"/>
  <c r="ER30" i="1" s="1"/>
  <c r="EQ31" i="1"/>
  <c r="ER31" i="1" s="1"/>
  <c r="EQ32" i="1"/>
  <c r="ER32" i="1" s="1"/>
  <c r="EQ33" i="1"/>
  <c r="ER33" i="1" s="1"/>
  <c r="EQ34" i="1"/>
  <c r="ER34" i="1" s="1"/>
  <c r="EQ35" i="1"/>
  <c r="ER35" i="1" s="1"/>
  <c r="EQ36" i="1"/>
  <c r="ER36" i="1" s="1"/>
  <c r="EQ37" i="1"/>
  <c r="ER37" i="1" s="1"/>
  <c r="EQ38" i="1"/>
  <c r="ER38" i="1" s="1"/>
  <c r="EQ39" i="1"/>
  <c r="ER39" i="1" s="1"/>
  <c r="EQ40" i="1"/>
  <c r="ER40" i="1" s="1"/>
  <c r="EP5" i="1"/>
  <c r="EP13" i="1"/>
  <c r="EQ24" i="1"/>
  <c r="ER24" i="1" s="1"/>
  <c r="EQ23" i="1"/>
  <c r="ER23" i="1" s="1"/>
  <c r="EQ27" i="1"/>
  <c r="ER27" i="1" s="1"/>
  <c r="EQ28" i="1"/>
  <c r="ER28" i="1" s="1"/>
  <c r="EP37" i="1"/>
  <c r="EP39" i="1"/>
  <c r="EQ5" i="1"/>
  <c r="EP36" i="1"/>
  <c r="EP40" i="1"/>
  <c r="EQ22" i="1"/>
  <c r="ER22" i="1" s="1"/>
  <c r="EQ26" i="1"/>
  <c r="ER26" i="1" s="1"/>
  <c r="EQ25" i="1"/>
  <c r="ER25" i="1" s="1"/>
  <c r="EP38" i="1"/>
  <c r="EG6" i="1"/>
  <c r="AO54" i="1" s="1"/>
  <c r="EG7" i="1"/>
  <c r="AQ54" i="1" s="1"/>
  <c r="EG8" i="1"/>
  <c r="AR54" i="1" s="1"/>
  <c r="EG9" i="1"/>
  <c r="AS54" i="1" s="1"/>
  <c r="EG10" i="1"/>
  <c r="AU54" i="1" s="1"/>
  <c r="EG11" i="1"/>
  <c r="AV54" i="1" s="1"/>
  <c r="EG12" i="1"/>
  <c r="AW54" i="1" s="1"/>
  <c r="EG13" i="1"/>
  <c r="BA54" i="1" s="1"/>
  <c r="EG14" i="1"/>
  <c r="BB54" i="1" s="1"/>
  <c r="EG15" i="1"/>
  <c r="BC54" i="1" s="1"/>
  <c r="EG16" i="1"/>
  <c r="BF54" i="1" s="1"/>
  <c r="EG17" i="1"/>
  <c r="BG54" i="1" s="1"/>
  <c r="EG18" i="1"/>
  <c r="BH54" i="1" s="1"/>
  <c r="EG19" i="1"/>
  <c r="BN54" i="1" s="1"/>
  <c r="EH6" i="1"/>
  <c r="EI6" i="1" s="1"/>
  <c r="EH7" i="1"/>
  <c r="EI7" i="1" s="1"/>
  <c r="EH8" i="1"/>
  <c r="EI8" i="1" s="1"/>
  <c r="EH9" i="1"/>
  <c r="EI9" i="1" s="1"/>
  <c r="EH10" i="1"/>
  <c r="EI10" i="1" s="1"/>
  <c r="EH11" i="1"/>
  <c r="EI11" i="1" s="1"/>
  <c r="EH12" i="1"/>
  <c r="EI12" i="1" s="1"/>
  <c r="EH13" i="1"/>
  <c r="EI13" i="1" s="1"/>
  <c r="EH20" i="1"/>
  <c r="EI20" i="1" s="1"/>
  <c r="EH21" i="1"/>
  <c r="EI21" i="1" s="1"/>
  <c r="EH22" i="1"/>
  <c r="EI22" i="1" s="1"/>
  <c r="EH23" i="1"/>
  <c r="EI23" i="1" s="1"/>
  <c r="EH24" i="1"/>
  <c r="EI24" i="1" s="1"/>
  <c r="EH25" i="1"/>
  <c r="EI25" i="1" s="1"/>
  <c r="EH26" i="1"/>
  <c r="EI26" i="1" s="1"/>
  <c r="EH27" i="1"/>
  <c r="EI27" i="1" s="1"/>
  <c r="EH28" i="1"/>
  <c r="EI28" i="1" s="1"/>
  <c r="EH15" i="1"/>
  <c r="EI15" i="1" s="1"/>
  <c r="EH17" i="1"/>
  <c r="EI17" i="1" s="1"/>
  <c r="EH19" i="1"/>
  <c r="EI19" i="1" s="1"/>
  <c r="EG28" i="1"/>
  <c r="CV54" i="1" s="1"/>
  <c r="EH29" i="1"/>
  <c r="EI29" i="1" s="1"/>
  <c r="EH30" i="1"/>
  <c r="EI30" i="1" s="1"/>
  <c r="EH31" i="1"/>
  <c r="EI31" i="1" s="1"/>
  <c r="EH32" i="1"/>
  <c r="EI32" i="1" s="1"/>
  <c r="EH33" i="1"/>
  <c r="EI33" i="1" s="1"/>
  <c r="EH34" i="1"/>
  <c r="EI34" i="1" s="1"/>
  <c r="EH35" i="1"/>
  <c r="EI35" i="1" s="1"/>
  <c r="EH36" i="1"/>
  <c r="EI36" i="1" s="1"/>
  <c r="EH14" i="1"/>
  <c r="EI14" i="1" s="1"/>
  <c r="EH16" i="1"/>
  <c r="EI16" i="1" s="1"/>
  <c r="EH18" i="1"/>
  <c r="EI18" i="1" s="1"/>
  <c r="EG20" i="1"/>
  <c r="BO54" i="1" s="1"/>
  <c r="EG21" i="1"/>
  <c r="BP54" i="1" s="1"/>
  <c r="EG22" i="1"/>
  <c r="CL54" i="1" s="1"/>
  <c r="EG23" i="1"/>
  <c r="CM54" i="1" s="1"/>
  <c r="EG24" i="1"/>
  <c r="CN54" i="1" s="1"/>
  <c r="EG25" i="1"/>
  <c r="CO54" i="1" s="1"/>
  <c r="EG26" i="1"/>
  <c r="CP54" i="1" s="1"/>
  <c r="EG27" i="1"/>
  <c r="CU54" i="1" s="1"/>
  <c r="EG31" i="1"/>
  <c r="CY54" i="1" s="1"/>
  <c r="EG32" i="1"/>
  <c r="CZ54" i="1" s="1"/>
  <c r="EG33" i="1"/>
  <c r="DA54" i="1" s="1"/>
  <c r="EG34" i="1"/>
  <c r="DB54" i="1" s="1"/>
  <c r="EG35" i="1"/>
  <c r="DC54" i="1" s="1"/>
  <c r="EG36" i="1"/>
  <c r="DD54" i="1" s="1"/>
  <c r="EH38" i="1"/>
  <c r="EI38" i="1" s="1"/>
  <c r="EH40" i="1"/>
  <c r="EI40" i="1" s="1"/>
  <c r="EH5" i="1"/>
  <c r="EG5" i="1"/>
  <c r="AT54" i="1" s="1"/>
  <c r="EH39" i="1"/>
  <c r="EI39" i="1" s="1"/>
  <c r="EG29" i="1"/>
  <c r="CW54" i="1" s="1"/>
  <c r="EG30" i="1"/>
  <c r="CX54" i="1" s="1"/>
  <c r="EG37" i="1"/>
  <c r="DE54" i="1" s="1"/>
  <c r="EG39" i="1"/>
  <c r="DG54" i="1" s="1"/>
  <c r="EH37" i="1"/>
  <c r="EI37" i="1" s="1"/>
  <c r="EG38" i="1"/>
  <c r="DF54" i="1" s="1"/>
  <c r="EG40" i="1"/>
  <c r="DH54" i="1" s="1"/>
  <c r="EK6" i="1"/>
  <c r="EL6" i="1" s="1"/>
  <c r="EK7" i="1"/>
  <c r="EL7" i="1" s="1"/>
  <c r="EK8" i="1"/>
  <c r="EL8" i="1" s="1"/>
  <c r="EK9" i="1"/>
  <c r="EL9" i="1" s="1"/>
  <c r="EK10" i="1"/>
  <c r="EL10" i="1" s="1"/>
  <c r="EK11" i="1"/>
  <c r="EL11" i="1" s="1"/>
  <c r="EK12" i="1"/>
  <c r="EL12" i="1" s="1"/>
  <c r="EK13" i="1"/>
  <c r="EL13" i="1" s="1"/>
  <c r="EK14" i="1"/>
  <c r="EL14" i="1" s="1"/>
  <c r="EK15" i="1"/>
  <c r="EL15" i="1" s="1"/>
  <c r="EK16" i="1"/>
  <c r="EL16" i="1" s="1"/>
  <c r="EK17" i="1"/>
  <c r="EL17" i="1" s="1"/>
  <c r="EK18" i="1"/>
  <c r="EL18" i="1" s="1"/>
  <c r="EK19" i="1"/>
  <c r="EL19" i="1" s="1"/>
  <c r="EJ14" i="1"/>
  <c r="EJ15" i="1"/>
  <c r="EJ16" i="1"/>
  <c r="EJ17" i="1"/>
  <c r="EJ18" i="1"/>
  <c r="EJ19" i="1"/>
  <c r="EJ20" i="1"/>
  <c r="EJ21" i="1"/>
  <c r="EJ22" i="1"/>
  <c r="EJ23" i="1"/>
  <c r="EJ24" i="1"/>
  <c r="EJ25" i="1"/>
  <c r="EJ26" i="1"/>
  <c r="EJ27" i="1"/>
  <c r="EJ7" i="1"/>
  <c r="EJ9" i="1"/>
  <c r="EJ11" i="1"/>
  <c r="EJ13" i="1"/>
  <c r="EJ6" i="1"/>
  <c r="EJ12" i="1"/>
  <c r="BN56" i="1" s="1"/>
  <c r="EK20" i="1"/>
  <c r="EL20" i="1" s="1"/>
  <c r="EK21" i="1"/>
  <c r="EL21" i="1" s="1"/>
  <c r="EK22" i="1"/>
  <c r="EL22" i="1" s="1"/>
  <c r="EK23" i="1"/>
  <c r="EL23" i="1" s="1"/>
  <c r="EK24" i="1"/>
  <c r="EL24" i="1" s="1"/>
  <c r="EK25" i="1"/>
  <c r="EL25" i="1" s="1"/>
  <c r="EK26" i="1"/>
  <c r="EL26" i="1" s="1"/>
  <c r="EK27" i="1"/>
  <c r="EL27" i="1" s="1"/>
  <c r="EJ10" i="1"/>
  <c r="BG56" i="1" s="1"/>
  <c r="EJ5" i="1"/>
  <c r="EJ8" i="1"/>
  <c r="AS56" i="1" s="1"/>
  <c r="EJ28" i="1"/>
  <c r="EJ29" i="1"/>
  <c r="CT56" i="1" s="1"/>
  <c r="EJ30" i="1"/>
  <c r="EK28" i="1"/>
  <c r="EL28" i="1" s="1"/>
  <c r="EK5" i="1"/>
  <c r="EK29" i="1"/>
  <c r="EL29" i="1" s="1"/>
  <c r="EK37" i="1"/>
  <c r="EL37" i="1" s="1"/>
  <c r="EK39" i="1"/>
  <c r="EL39" i="1" s="1"/>
  <c r="EK31" i="1"/>
  <c r="EL31" i="1" s="1"/>
  <c r="EK33" i="1"/>
  <c r="EL33" i="1" s="1"/>
  <c r="EK34" i="1"/>
  <c r="EL34" i="1" s="1"/>
  <c r="EK36" i="1"/>
  <c r="EL36" i="1" s="1"/>
  <c r="EK38" i="1"/>
  <c r="EL38" i="1" s="1"/>
  <c r="EJ37" i="1"/>
  <c r="EJ39" i="1"/>
  <c r="EJ31" i="1"/>
  <c r="EJ32" i="1"/>
  <c r="EJ33" i="1"/>
  <c r="EJ34" i="1"/>
  <c r="EJ35" i="1"/>
  <c r="EJ36" i="1"/>
  <c r="EJ38" i="1"/>
  <c r="EJ40" i="1"/>
  <c r="EK30" i="1"/>
  <c r="EL30" i="1" s="1"/>
  <c r="EK32" i="1"/>
  <c r="EL32" i="1" s="1"/>
  <c r="EK35" i="1"/>
  <c r="EL35" i="1" s="1"/>
  <c r="EK40" i="1"/>
  <c r="EL40" i="1" s="1"/>
  <c r="EA6" i="1"/>
  <c r="EA7" i="1"/>
  <c r="AQ50" i="1" s="1"/>
  <c r="EA8" i="1"/>
  <c r="AR50" i="1" s="1"/>
  <c r="EA9" i="1"/>
  <c r="AS50" i="1" s="1"/>
  <c r="EA10" i="1"/>
  <c r="AU50" i="1" s="1"/>
  <c r="EA11" i="1"/>
  <c r="AV50" i="1" s="1"/>
  <c r="EA12" i="1"/>
  <c r="AW50" i="1" s="1"/>
  <c r="EA13" i="1"/>
  <c r="BA50" i="1" s="1"/>
  <c r="EA14" i="1"/>
  <c r="BB50" i="1" s="1"/>
  <c r="EA15" i="1"/>
  <c r="BC50" i="1" s="1"/>
  <c r="EA16" i="1"/>
  <c r="BF50" i="1" s="1"/>
  <c r="EA17" i="1"/>
  <c r="BG50" i="1" s="1"/>
  <c r="EA18" i="1"/>
  <c r="BH50" i="1" s="1"/>
  <c r="EA19" i="1"/>
  <c r="BN50" i="1" s="1"/>
  <c r="EA20" i="1"/>
  <c r="BO50" i="1" s="1"/>
  <c r="EB14" i="1"/>
  <c r="EB15" i="1"/>
  <c r="EB16" i="1"/>
  <c r="EB17" i="1"/>
  <c r="EB18" i="1"/>
  <c r="EB19" i="1"/>
  <c r="EB20" i="1"/>
  <c r="EB21" i="1"/>
  <c r="EB22" i="1"/>
  <c r="EB23" i="1"/>
  <c r="EB24" i="1"/>
  <c r="EB25" i="1"/>
  <c r="EB26" i="1"/>
  <c r="EB27" i="1"/>
  <c r="EB6" i="1"/>
  <c r="EC6" i="1" s="1"/>
  <c r="EB8" i="1"/>
  <c r="EB10" i="1"/>
  <c r="EB12" i="1"/>
  <c r="EB9" i="1"/>
  <c r="EA21" i="1"/>
  <c r="BP50" i="1" s="1"/>
  <c r="EB7" i="1"/>
  <c r="EB28" i="1"/>
  <c r="EB13" i="1"/>
  <c r="EB11" i="1"/>
  <c r="EB29" i="1"/>
  <c r="EB30" i="1"/>
  <c r="EA22" i="1"/>
  <c r="CL50" i="1" s="1"/>
  <c r="EB38" i="1"/>
  <c r="EA25" i="1"/>
  <c r="CO50" i="1" s="1"/>
  <c r="EA5" i="1"/>
  <c r="AT50" i="1" s="1"/>
  <c r="EA26" i="1"/>
  <c r="CP50" i="1" s="1"/>
  <c r="EB40" i="1"/>
  <c r="EA24" i="1"/>
  <c r="CN50" i="1" s="1"/>
  <c r="EA28" i="1"/>
  <c r="CV50" i="1" s="1"/>
  <c r="EB31" i="1"/>
  <c r="EB32" i="1"/>
  <c r="EB33" i="1"/>
  <c r="EB34" i="1"/>
  <c r="EB35" i="1"/>
  <c r="EB36" i="1"/>
  <c r="EB37" i="1"/>
  <c r="EB39" i="1"/>
  <c r="EA23" i="1"/>
  <c r="CM50" i="1" s="1"/>
  <c r="EA27" i="1"/>
  <c r="CU50" i="1" s="1"/>
  <c r="EB5" i="1"/>
  <c r="AT51" i="1" s="1"/>
  <c r="ED6" i="1"/>
  <c r="AO52" i="1" s="1"/>
  <c r="ED7" i="1"/>
  <c r="AQ52" i="1" s="1"/>
  <c r="ED8" i="1"/>
  <c r="AR52" i="1" s="1"/>
  <c r="ED9" i="1"/>
  <c r="AS52" i="1" s="1"/>
  <c r="ED10" i="1"/>
  <c r="AU52" i="1" s="1"/>
  <c r="ED11" i="1"/>
  <c r="AV52" i="1" s="1"/>
  <c r="ED12" i="1"/>
  <c r="AW52" i="1" s="1"/>
  <c r="ED13" i="1"/>
  <c r="BA52" i="1" s="1"/>
  <c r="EE6" i="1"/>
  <c r="EF6" i="1" s="1"/>
  <c r="EE7" i="1"/>
  <c r="EE8" i="1"/>
  <c r="EE9" i="1"/>
  <c r="EE10" i="1"/>
  <c r="EE11" i="1"/>
  <c r="EE12" i="1"/>
  <c r="EE13" i="1"/>
  <c r="EE14" i="1"/>
  <c r="EE15" i="1"/>
  <c r="EE16" i="1"/>
  <c r="EE17" i="1"/>
  <c r="EE18" i="1"/>
  <c r="EE19" i="1"/>
  <c r="ED20" i="1"/>
  <c r="BO52" i="1" s="1"/>
  <c r="ED21" i="1"/>
  <c r="BP52" i="1" s="1"/>
  <c r="ED22" i="1"/>
  <c r="CL52" i="1" s="1"/>
  <c r="ED23" i="1"/>
  <c r="ED24" i="1"/>
  <c r="CN52" i="1" s="1"/>
  <c r="ED25" i="1"/>
  <c r="CO52" i="1" s="1"/>
  <c r="ED26" i="1"/>
  <c r="CP52" i="1" s="1"/>
  <c r="ED27" i="1"/>
  <c r="CU52" i="1" s="1"/>
  <c r="ED28" i="1"/>
  <c r="CV52" i="1" s="1"/>
  <c r="ED14" i="1"/>
  <c r="BB52" i="1" s="1"/>
  <c r="ED16" i="1"/>
  <c r="BF52" i="1" s="1"/>
  <c r="ED18" i="1"/>
  <c r="BH52" i="1" s="1"/>
  <c r="ED29" i="1"/>
  <c r="CW52" i="1" s="1"/>
  <c r="ED30" i="1"/>
  <c r="CX52" i="1" s="1"/>
  <c r="ED31" i="1"/>
  <c r="CY52" i="1" s="1"/>
  <c r="ED32" i="1"/>
  <c r="CZ52" i="1" s="1"/>
  <c r="ED33" i="1"/>
  <c r="DA52" i="1" s="1"/>
  <c r="ED34" i="1"/>
  <c r="DB52" i="1" s="1"/>
  <c r="ED35" i="1"/>
  <c r="DC52" i="1" s="1"/>
  <c r="ED36" i="1"/>
  <c r="DD52" i="1" s="1"/>
  <c r="EE20" i="1"/>
  <c r="EE21" i="1"/>
  <c r="EE22" i="1"/>
  <c r="EE23" i="1"/>
  <c r="EE24" i="1"/>
  <c r="EE25" i="1"/>
  <c r="EE26" i="1"/>
  <c r="EE27" i="1"/>
  <c r="EE29" i="1"/>
  <c r="EE30" i="1"/>
  <c r="EE31" i="1"/>
  <c r="EE32" i="1"/>
  <c r="EE33" i="1"/>
  <c r="EE34" i="1"/>
  <c r="EE35" i="1"/>
  <c r="EE36" i="1"/>
  <c r="EE37" i="1"/>
  <c r="EE38" i="1"/>
  <c r="EE39" i="1"/>
  <c r="EE40" i="1"/>
  <c r="ED5" i="1"/>
  <c r="AT52" i="1" s="1"/>
  <c r="ED15" i="1"/>
  <c r="BC52" i="1" s="1"/>
  <c r="ED17" i="1"/>
  <c r="BG52" i="1" s="1"/>
  <c r="ED19" i="1"/>
  <c r="BN52" i="1" s="1"/>
  <c r="EE28" i="1"/>
  <c r="ED38" i="1"/>
  <c r="DF52" i="1" s="1"/>
  <c r="ED40" i="1"/>
  <c r="DH52" i="1" s="1"/>
  <c r="EE5" i="1"/>
  <c r="AT53" i="1" s="1"/>
  <c r="ED37" i="1"/>
  <c r="DE52" i="1" s="1"/>
  <c r="ED39" i="1"/>
  <c r="DG52" i="1" s="1"/>
  <c r="FB41" i="1"/>
  <c r="FA41" i="1"/>
  <c r="CG42" i="1"/>
  <c r="CG39" i="1"/>
  <c r="CG40" i="1"/>
  <c r="CG41" i="1"/>
  <c r="CG38" i="1"/>
  <c r="CH39" i="1"/>
  <c r="CH40" i="1"/>
  <c r="CH41" i="1"/>
  <c r="CH38" i="1"/>
  <c r="CH42" i="1"/>
  <c r="BZ41" i="1"/>
  <c r="BZ39" i="1"/>
  <c r="BZ38" i="1"/>
  <c r="BZ40" i="1"/>
  <c r="BZ42" i="1"/>
  <c r="BY41" i="1"/>
  <c r="BY39" i="1"/>
  <c r="BY40" i="1"/>
  <c r="BY42" i="1"/>
  <c r="BY38" i="1"/>
  <c r="BQ38" i="1"/>
  <c r="BQ39" i="1"/>
  <c r="BQ42" i="1"/>
  <c r="BQ41" i="1"/>
  <c r="BQ40" i="1"/>
  <c r="BR40" i="1"/>
  <c r="BR42" i="1"/>
  <c r="BR41" i="1"/>
  <c r="BR38" i="1"/>
  <c r="BR39" i="1"/>
  <c r="BI40" i="1"/>
  <c r="BI42" i="1"/>
  <c r="BI39" i="1"/>
  <c r="BI38" i="1"/>
  <c r="BI41" i="1"/>
  <c r="BJ38" i="1"/>
  <c r="BJ40" i="1"/>
  <c r="BJ42" i="1"/>
  <c r="BJ39" i="1"/>
  <c r="BJ41" i="1"/>
  <c r="AU36" i="1"/>
  <c r="AU32" i="1"/>
  <c r="AU33" i="1"/>
  <c r="AU30" i="1"/>
  <c r="AU34" i="1"/>
  <c r="AU35" i="1"/>
  <c r="AU31" i="1"/>
  <c r="AP33" i="1"/>
  <c r="AS30" i="1"/>
  <c r="AP30" i="1"/>
  <c r="AS36" i="1"/>
  <c r="AP36" i="1"/>
  <c r="AP32" i="1"/>
  <c r="AS32" i="1"/>
  <c r="AP34" i="1"/>
  <c r="AP35" i="1"/>
  <c r="AS35" i="1"/>
  <c r="AP31" i="1"/>
  <c r="AS31" i="1"/>
  <c r="AU8" i="1"/>
  <c r="AU38" i="1"/>
  <c r="AU14" i="1"/>
  <c r="AU15" i="1"/>
  <c r="AU11" i="1"/>
  <c r="AU41" i="1"/>
  <c r="AU26" i="1"/>
  <c r="AU22" i="1"/>
  <c r="AU18" i="1"/>
  <c r="AU44" i="1"/>
  <c r="AU29" i="1"/>
  <c r="AU25" i="1"/>
  <c r="AU21" i="1"/>
  <c r="AU37" i="1"/>
  <c r="AU39" i="1"/>
  <c r="AU10" i="1"/>
  <c r="AU6" i="1"/>
  <c r="AU16" i="1"/>
  <c r="AU27" i="1"/>
  <c r="AU23" i="1"/>
  <c r="AU19" i="1"/>
  <c r="AU42" i="1"/>
  <c r="AU40" i="1"/>
  <c r="AU17" i="1"/>
  <c r="AU9" i="1"/>
  <c r="AU7" i="1"/>
  <c r="AU13" i="1"/>
  <c r="AU28" i="1"/>
  <c r="AU24" i="1"/>
  <c r="AU20" i="1"/>
  <c r="AU12" i="1"/>
  <c r="AU43" i="1"/>
  <c r="AP42" i="1"/>
  <c r="AP44" i="1"/>
  <c r="AP43" i="1"/>
  <c r="AS42" i="1"/>
  <c r="AQ9" i="1"/>
  <c r="AS37" i="1"/>
  <c r="AS40" i="1"/>
  <c r="AQ10" i="1"/>
  <c r="AQ8" i="1"/>
  <c r="AQ16" i="1"/>
  <c r="AQ14" i="1"/>
  <c r="AS29" i="1"/>
  <c r="AS27" i="1"/>
  <c r="AQ25" i="1"/>
  <c r="AS25" i="1" s="1"/>
  <c r="AQ23" i="1"/>
  <c r="AS23" i="1" s="1"/>
  <c r="AQ21" i="1"/>
  <c r="AS21" i="1" s="1"/>
  <c r="AQ19" i="1"/>
  <c r="AS19" i="1" s="1"/>
  <c r="AQ17" i="1"/>
  <c r="AS17" i="1" s="1"/>
  <c r="AQ7" i="1"/>
  <c r="AQ15" i="1"/>
  <c r="AQ13" i="1"/>
  <c r="AQ11" i="1"/>
  <c r="AS41" i="1"/>
  <c r="AQ24" i="1"/>
  <c r="AS24" i="1" s="1"/>
  <c r="AQ22" i="1"/>
  <c r="AS22" i="1" s="1"/>
  <c r="AQ20" i="1"/>
  <c r="AS20" i="1" s="1"/>
  <c r="AQ18" i="1"/>
  <c r="AS18" i="1" s="1"/>
  <c r="AQ12" i="1"/>
  <c r="AQ6" i="1"/>
  <c r="AP23" i="1"/>
  <c r="AP41" i="1"/>
  <c r="AP29" i="1"/>
  <c r="AP24" i="1"/>
  <c r="AP17" i="1"/>
  <c r="AP13" i="1"/>
  <c r="AP10" i="1"/>
  <c r="AP8" i="1"/>
  <c r="AP21" i="1"/>
  <c r="AP40" i="1"/>
  <c r="AP38" i="1"/>
  <c r="AP27" i="1"/>
  <c r="AP25" i="1"/>
  <c r="AP18" i="1"/>
  <c r="AP14" i="1"/>
  <c r="AP19" i="1"/>
  <c r="AP37" i="1"/>
  <c r="AP28" i="1"/>
  <c r="AP20" i="1"/>
  <c r="AP16" i="1"/>
  <c r="AP11" i="1"/>
  <c r="AP9" i="1"/>
  <c r="AP7" i="1"/>
  <c r="AP12" i="1"/>
  <c r="AP39" i="1"/>
  <c r="AP26" i="1"/>
  <c r="AP22" i="1"/>
  <c r="AP15" i="1"/>
  <c r="AP6" i="1"/>
  <c r="EF31" i="1" l="1"/>
  <c r="CY53" i="1"/>
  <c r="EF14" i="1"/>
  <c r="BB53" i="1"/>
  <c r="EC28" i="1"/>
  <c r="CV51" i="1"/>
  <c r="EC19" i="1"/>
  <c r="BN51" i="1"/>
  <c r="DZ39" i="1"/>
  <c r="DG49" i="1"/>
  <c r="DZ25" i="1"/>
  <c r="CO49" i="1"/>
  <c r="DZ21" i="1"/>
  <c r="BP49" i="1"/>
  <c r="DZ18" i="1"/>
  <c r="BH49" i="1"/>
  <c r="DZ14" i="1"/>
  <c r="BB49" i="1"/>
  <c r="DZ10" i="1"/>
  <c r="AU49" i="1"/>
  <c r="EF38" i="1"/>
  <c r="DF53" i="1"/>
  <c r="EF34" i="1"/>
  <c r="DB53" i="1"/>
  <c r="EF30" i="1"/>
  <c r="CX53" i="1"/>
  <c r="EF25" i="1"/>
  <c r="CO53" i="1"/>
  <c r="EF21" i="1"/>
  <c r="BP53" i="1"/>
  <c r="EF17" i="1"/>
  <c r="BG53" i="1"/>
  <c r="EF13" i="1"/>
  <c r="BA53" i="1"/>
  <c r="EF9" i="1"/>
  <c r="AS53" i="1"/>
  <c r="EC37" i="1"/>
  <c r="DE51" i="1"/>
  <c r="EC33" i="1"/>
  <c r="DA51" i="1"/>
  <c r="EC29" i="1"/>
  <c r="CW51" i="1"/>
  <c r="EC7" i="1"/>
  <c r="AQ51" i="1"/>
  <c r="EC10" i="1"/>
  <c r="AU51" i="1"/>
  <c r="EC26" i="1"/>
  <c r="CP51" i="1"/>
  <c r="EC22" i="1"/>
  <c r="CL51" i="1"/>
  <c r="EC18" i="1"/>
  <c r="BH51" i="1"/>
  <c r="EC14" i="1"/>
  <c r="BB51" i="1"/>
  <c r="DZ40" i="1"/>
  <c r="DH49" i="1"/>
  <c r="DZ37" i="1"/>
  <c r="DE49" i="1"/>
  <c r="DZ35" i="1"/>
  <c r="DC49" i="1"/>
  <c r="DZ31" i="1"/>
  <c r="CY49" i="1"/>
  <c r="DZ28" i="1"/>
  <c r="CV49" i="1"/>
  <c r="DZ24" i="1"/>
  <c r="CN49" i="1"/>
  <c r="DZ17" i="1"/>
  <c r="BG49" i="1"/>
  <c r="DZ13" i="1"/>
  <c r="BA49" i="1"/>
  <c r="DZ9" i="1"/>
  <c r="AS49" i="1"/>
  <c r="EF39" i="1"/>
  <c r="DG53" i="1"/>
  <c r="EF26" i="1"/>
  <c r="CP53" i="1"/>
  <c r="EF18" i="1"/>
  <c r="BH53" i="1"/>
  <c r="EC39" i="1"/>
  <c r="DG51" i="1"/>
  <c r="EC34" i="1"/>
  <c r="DB51" i="1"/>
  <c r="EC30" i="1"/>
  <c r="CX51" i="1"/>
  <c r="EC12" i="1"/>
  <c r="AW51" i="1"/>
  <c r="EC27" i="1"/>
  <c r="CU51" i="1"/>
  <c r="EC15" i="1"/>
  <c r="BC51" i="1"/>
  <c r="DZ32" i="1"/>
  <c r="CZ49" i="1"/>
  <c r="EF28" i="1"/>
  <c r="CV53" i="1"/>
  <c r="EF37" i="1"/>
  <c r="DE53" i="1"/>
  <c r="EF24" i="1"/>
  <c r="CN53" i="1"/>
  <c r="EA34" i="1" s="1"/>
  <c r="DB50" i="1" s="1"/>
  <c r="EF16" i="1"/>
  <c r="BF53" i="1"/>
  <c r="EF12" i="1"/>
  <c r="AW53" i="1"/>
  <c r="EF8" i="1"/>
  <c r="AR53" i="1"/>
  <c r="EC36" i="1"/>
  <c r="DD51" i="1"/>
  <c r="EC32" i="1"/>
  <c r="CZ51" i="1"/>
  <c r="EC40" i="1"/>
  <c r="DH51" i="1"/>
  <c r="EC38" i="1"/>
  <c r="DF51" i="1"/>
  <c r="EC11" i="1"/>
  <c r="AV51" i="1"/>
  <c r="EC8" i="1"/>
  <c r="AR51" i="1"/>
  <c r="EC25" i="1"/>
  <c r="CO51" i="1"/>
  <c r="EC21" i="1"/>
  <c r="BP51" i="1"/>
  <c r="EC17" i="1"/>
  <c r="BG51" i="1"/>
  <c r="DZ38" i="1"/>
  <c r="DF49" i="1"/>
  <c r="DZ34" i="1"/>
  <c r="DB49" i="1"/>
  <c r="DZ27" i="1"/>
  <c r="CU49" i="1"/>
  <c r="DZ23" i="1"/>
  <c r="CM49" i="1"/>
  <c r="DZ29" i="1"/>
  <c r="CW49" i="1"/>
  <c r="DZ20" i="1"/>
  <c r="BO49" i="1"/>
  <c r="DZ16" i="1"/>
  <c r="BF49" i="1"/>
  <c r="DZ12" i="1"/>
  <c r="AW49" i="1"/>
  <c r="DZ8" i="1"/>
  <c r="AR49" i="1"/>
  <c r="EF35" i="1"/>
  <c r="DC53" i="1"/>
  <c r="EF22" i="1"/>
  <c r="CL53" i="1"/>
  <c r="EF10" i="1"/>
  <c r="AU53" i="1"/>
  <c r="EC23" i="1"/>
  <c r="CM51" i="1"/>
  <c r="DZ36" i="1"/>
  <c r="DD49" i="1"/>
  <c r="EF33" i="1"/>
  <c r="DA53" i="1"/>
  <c r="EF29" i="1"/>
  <c r="CW53" i="1"/>
  <c r="EF20" i="1"/>
  <c r="BO53" i="1"/>
  <c r="EF40" i="1"/>
  <c r="DH53" i="1"/>
  <c r="EF36" i="1"/>
  <c r="DD53" i="1"/>
  <c r="EF32" i="1"/>
  <c r="CZ53" i="1"/>
  <c r="EF27" i="1"/>
  <c r="CU53" i="1"/>
  <c r="EF23" i="1"/>
  <c r="CM53" i="1"/>
  <c r="EA33" i="1"/>
  <c r="DA50" i="1" s="1"/>
  <c r="CM52" i="1"/>
  <c r="EF19" i="1"/>
  <c r="BN53" i="1"/>
  <c r="EF15" i="1"/>
  <c r="BC53" i="1"/>
  <c r="EF11" i="1"/>
  <c r="AV53" i="1"/>
  <c r="EF7" i="1"/>
  <c r="AQ53" i="1"/>
  <c r="EC35" i="1"/>
  <c r="DC51" i="1"/>
  <c r="EC31" i="1"/>
  <c r="CY51" i="1"/>
  <c r="EC13" i="1"/>
  <c r="BA51" i="1"/>
  <c r="EC9" i="1"/>
  <c r="AS51" i="1"/>
  <c r="EC24" i="1"/>
  <c r="CN51" i="1"/>
  <c r="EA32" i="1" s="1"/>
  <c r="CZ50" i="1" s="1"/>
  <c r="EC20" i="1"/>
  <c r="BO51" i="1"/>
  <c r="EC16" i="1"/>
  <c r="BF51" i="1"/>
  <c r="DZ30" i="1"/>
  <c r="CX49" i="1"/>
  <c r="DZ33" i="1"/>
  <c r="DA49" i="1"/>
  <c r="DZ26" i="1"/>
  <c r="CP49" i="1"/>
  <c r="DZ22" i="1"/>
  <c r="CL49" i="1"/>
  <c r="DZ19" i="1"/>
  <c r="BN49" i="1"/>
  <c r="DZ15" i="1"/>
  <c r="BC49" i="1"/>
  <c r="DZ11" i="1"/>
  <c r="AV49" i="1"/>
  <c r="DZ7" i="1"/>
  <c r="AQ49" i="1"/>
  <c r="AO53" i="1"/>
  <c r="AO50" i="1"/>
  <c r="AM51" i="1"/>
  <c r="BE52" i="1"/>
  <c r="BL52" i="1"/>
  <c r="AM52" i="1"/>
  <c r="BI52" i="1"/>
  <c r="BM52" i="1"/>
  <c r="BJ52" i="1"/>
  <c r="AP52" i="1"/>
  <c r="BD52" i="1"/>
  <c r="AN52" i="1"/>
  <c r="BK52" i="1"/>
  <c r="CI39" i="1"/>
  <c r="FC41" i="1"/>
  <c r="CT55" i="1"/>
  <c r="AS55" i="1"/>
  <c r="BH55" i="1"/>
  <c r="DF55" i="1"/>
  <c r="CR57" i="1"/>
  <c r="DF57" i="1"/>
  <c r="CM57" i="1"/>
  <c r="BN57" i="1"/>
  <c r="CN59" i="1"/>
  <c r="EA40" i="1" s="1"/>
  <c r="DH50" i="1" s="1"/>
  <c r="DB59" i="1"/>
  <c r="CL61" i="1"/>
  <c r="CS61" i="1"/>
  <c r="CQ61" i="1"/>
  <c r="CR61" i="1"/>
  <c r="BG63" i="1"/>
  <c r="DA63" i="1"/>
  <c r="BX63" i="1"/>
  <c r="DD63" i="1"/>
  <c r="CF63" i="1"/>
  <c r="CR63" i="1"/>
  <c r="BH63" i="1"/>
  <c r="CP55" i="1"/>
  <c r="BF55" i="1"/>
  <c r="DD55" i="1"/>
  <c r="CF55" i="1"/>
  <c r="DG55" i="1"/>
  <c r="CN55" i="1"/>
  <c r="EA36" i="1" s="1"/>
  <c r="DD50" i="1" s="1"/>
  <c r="AR55" i="1"/>
  <c r="DB55" i="1"/>
  <c r="CD55" i="1"/>
  <c r="DG57" i="1"/>
  <c r="CN57" i="1"/>
  <c r="EA38" i="1" s="1"/>
  <c r="DF50" i="1" s="1"/>
  <c r="AR57" i="1"/>
  <c r="DB57" i="1"/>
  <c r="CD57" i="1"/>
  <c r="DE57" i="1"/>
  <c r="CL57" i="1"/>
  <c r="DH57" i="1"/>
  <c r="CO57" i="1"/>
  <c r="AS57" i="1"/>
  <c r="DC59" i="1"/>
  <c r="CE59" i="1"/>
  <c r="CX59" i="1"/>
  <c r="BP59" i="1"/>
  <c r="BO59" i="1"/>
  <c r="CL59" i="1"/>
  <c r="DH59" i="1"/>
  <c r="CO59" i="1"/>
  <c r="AS59" i="1"/>
  <c r="CM61" i="1"/>
  <c r="DA61" i="1"/>
  <c r="BX61" i="1"/>
  <c r="DH61" i="1"/>
  <c r="CO61" i="1"/>
  <c r="AS61" i="1"/>
  <c r="CD61" i="1"/>
  <c r="DG61" i="1"/>
  <c r="CN61" i="1"/>
  <c r="AR61" i="1"/>
  <c r="CM63" i="1"/>
  <c r="DB63" i="1"/>
  <c r="CT63" i="1"/>
  <c r="BO63" i="1"/>
  <c r="CZ63" i="1"/>
  <c r="BW63" i="1"/>
  <c r="DG63" i="1"/>
  <c r="CN63" i="1"/>
  <c r="AR63" i="1"/>
  <c r="BO55" i="1"/>
  <c r="DH55" i="1"/>
  <c r="CO55" i="1"/>
  <c r="CM55" i="1"/>
  <c r="CP57" i="1"/>
  <c r="DG59" i="1"/>
  <c r="CT59" i="1"/>
  <c r="CP59" i="1"/>
  <c r="CS59" i="1"/>
  <c r="CX61" i="1"/>
  <c r="BN61" i="1"/>
  <c r="BH61" i="1"/>
  <c r="DE55" i="1"/>
  <c r="CL55" i="1"/>
  <c r="CZ55" i="1"/>
  <c r="BW55" i="1"/>
  <c r="DC55" i="1"/>
  <c r="CE55" i="1"/>
  <c r="CX55" i="1"/>
  <c r="BP55" i="1"/>
  <c r="DC57" i="1"/>
  <c r="CE57" i="1"/>
  <c r="CX57" i="1"/>
  <c r="BP57" i="1"/>
  <c r="DA57" i="1"/>
  <c r="BX57" i="1"/>
  <c r="DD57" i="1"/>
  <c r="CF57" i="1"/>
  <c r="CY59" i="1"/>
  <c r="BV59" i="1"/>
  <c r="CQ59" i="1"/>
  <c r="BG59" i="1"/>
  <c r="BX59" i="1"/>
  <c r="DD59" i="1"/>
  <c r="CF59" i="1"/>
  <c r="BP61" i="1"/>
  <c r="CT61" i="1"/>
  <c r="BO61" i="1"/>
  <c r="DD61" i="1"/>
  <c r="CF61" i="1"/>
  <c r="BG61" i="1"/>
  <c r="DC61" i="1"/>
  <c r="CE61" i="1"/>
  <c r="BP63" i="1"/>
  <c r="CQ63" i="1"/>
  <c r="CP63" i="1"/>
  <c r="BF63" i="1"/>
  <c r="CS63" i="1"/>
  <c r="BN63" i="1"/>
  <c r="DC63" i="1"/>
  <c r="CE63" i="1"/>
  <c r="CR55" i="1"/>
  <c r="AO55" i="1"/>
  <c r="BH57" i="1"/>
  <c r="AO57" i="1"/>
  <c r="BF57" i="1"/>
  <c r="CS57" i="1"/>
  <c r="AR59" i="1"/>
  <c r="CD59" i="1"/>
  <c r="BN59" i="1"/>
  <c r="DE61" i="1"/>
  <c r="CX63" i="1"/>
  <c r="DA55" i="1"/>
  <c r="BX55" i="1"/>
  <c r="CS55" i="1"/>
  <c r="BN55" i="1"/>
  <c r="CY55" i="1"/>
  <c r="BV55" i="1"/>
  <c r="CQ55" i="1"/>
  <c r="BG55" i="1"/>
  <c r="CY57" i="1"/>
  <c r="BV57" i="1"/>
  <c r="CQ57" i="1"/>
  <c r="BG57" i="1"/>
  <c r="CT57" i="1"/>
  <c r="BO57" i="1"/>
  <c r="CZ57" i="1"/>
  <c r="BW57" i="1"/>
  <c r="CR59" i="1"/>
  <c r="BH59" i="1"/>
  <c r="DF59" i="1"/>
  <c r="CM59" i="1"/>
  <c r="AO59" i="1"/>
  <c r="DE59" i="1"/>
  <c r="DA59" i="1"/>
  <c r="BF59" i="1"/>
  <c r="CZ59" i="1"/>
  <c r="BW59" i="1"/>
  <c r="DF61" i="1"/>
  <c r="AO61" i="1"/>
  <c r="CP61" i="1"/>
  <c r="BF61" i="1"/>
  <c r="CZ61" i="1"/>
  <c r="BW61" i="1"/>
  <c r="DB61" i="1"/>
  <c r="CY61" i="1"/>
  <c r="BV61" i="1"/>
  <c r="DF63" i="1"/>
  <c r="AO63" i="1"/>
  <c r="CD63" i="1"/>
  <c r="DE63" i="1"/>
  <c r="CL63" i="1"/>
  <c r="DH63" i="1"/>
  <c r="CO63" i="1"/>
  <c r="AS63" i="1"/>
  <c r="CY63" i="1"/>
  <c r="BV63" i="1"/>
  <c r="EA30" i="1"/>
  <c r="CX50" i="1" s="1"/>
  <c r="EF5" i="1"/>
  <c r="BE53" i="1"/>
  <c r="AP53" i="1"/>
  <c r="AM53" i="1"/>
  <c r="AN53" i="1"/>
  <c r="BD53" i="1"/>
  <c r="EI5" i="1"/>
  <c r="AP55" i="1"/>
  <c r="AT55" i="1"/>
  <c r="AX55" i="1"/>
  <c r="BB55" i="1"/>
  <c r="AM55" i="1"/>
  <c r="AN55" i="1"/>
  <c r="AV55" i="1"/>
  <c r="AZ55" i="1"/>
  <c r="BD55" i="1"/>
  <c r="AW55" i="1"/>
  <c r="BA55" i="1"/>
  <c r="BE55" i="1"/>
  <c r="AQ55" i="1"/>
  <c r="AY55" i="1"/>
  <c r="BC55" i="1"/>
  <c r="AU55" i="1"/>
  <c r="EL5" i="1"/>
  <c r="AN57" i="1"/>
  <c r="AV57" i="1"/>
  <c r="AZ57" i="1"/>
  <c r="BD57" i="1"/>
  <c r="AW57" i="1"/>
  <c r="BA57" i="1"/>
  <c r="BE57" i="1"/>
  <c r="AP57" i="1"/>
  <c r="AT57" i="1"/>
  <c r="AX57" i="1"/>
  <c r="BB57" i="1"/>
  <c r="AY57" i="1"/>
  <c r="AQ57" i="1"/>
  <c r="AU57" i="1"/>
  <c r="BC57" i="1"/>
  <c r="AM57" i="1"/>
  <c r="ER5" i="1"/>
  <c r="AP61" i="1"/>
  <c r="AT61" i="1"/>
  <c r="AX61" i="1"/>
  <c r="BB61" i="1"/>
  <c r="AM61" i="1"/>
  <c r="AQ61" i="1"/>
  <c r="AU61" i="1"/>
  <c r="AY61" i="1"/>
  <c r="BC61" i="1"/>
  <c r="AN61" i="1"/>
  <c r="AV61" i="1"/>
  <c r="AZ61" i="1"/>
  <c r="BD61" i="1"/>
  <c r="AW61" i="1"/>
  <c r="BE61" i="1"/>
  <c r="BA61" i="1"/>
  <c r="AO49" i="1"/>
  <c r="EC5" i="1"/>
  <c r="BE51" i="1"/>
  <c r="AN51" i="1"/>
  <c r="BD51" i="1"/>
  <c r="AP51" i="1"/>
  <c r="AO51" i="1"/>
  <c r="DZ5" i="1"/>
  <c r="BE49" i="1"/>
  <c r="AN49" i="1"/>
  <c r="BD49" i="1"/>
  <c r="AM49" i="1"/>
  <c r="AP49" i="1"/>
  <c r="EO5" i="1"/>
  <c r="AQ59" i="1"/>
  <c r="AU59" i="1"/>
  <c r="AY59" i="1"/>
  <c r="BC59" i="1"/>
  <c r="AN59" i="1"/>
  <c r="AV59" i="1"/>
  <c r="AZ59" i="1"/>
  <c r="BD59" i="1"/>
  <c r="AW59" i="1"/>
  <c r="BA59" i="1"/>
  <c r="BE59" i="1"/>
  <c r="AX59" i="1"/>
  <c r="AP59" i="1"/>
  <c r="AT59" i="1"/>
  <c r="BB59" i="1"/>
  <c r="AM59" i="1"/>
  <c r="EU5" i="1"/>
  <c r="AW63" i="1"/>
  <c r="BA63" i="1"/>
  <c r="BE63" i="1"/>
  <c r="BI63" i="1"/>
  <c r="BM63" i="1"/>
  <c r="BQ63" i="1"/>
  <c r="BU63" i="1"/>
  <c r="BY63" i="1"/>
  <c r="CC63" i="1"/>
  <c r="CG63" i="1"/>
  <c r="CK63" i="1"/>
  <c r="AP63" i="1"/>
  <c r="AT63" i="1"/>
  <c r="AX63" i="1"/>
  <c r="BB63" i="1"/>
  <c r="BJ63" i="1"/>
  <c r="BR63" i="1"/>
  <c r="BZ63" i="1"/>
  <c r="CH63" i="1"/>
  <c r="AM63" i="1"/>
  <c r="AQ63" i="1"/>
  <c r="AU63" i="1"/>
  <c r="AY63" i="1"/>
  <c r="BC63" i="1"/>
  <c r="BK63" i="1"/>
  <c r="BS63" i="1"/>
  <c r="CA63" i="1"/>
  <c r="CI63" i="1"/>
  <c r="AV63" i="1"/>
  <c r="BL63" i="1"/>
  <c r="CB63" i="1"/>
  <c r="AN63" i="1"/>
  <c r="BD63" i="1"/>
  <c r="BT63" i="1"/>
  <c r="CJ63" i="1"/>
  <c r="AZ63" i="1"/>
  <c r="AM62" i="1"/>
  <c r="AQ62" i="1"/>
  <c r="AU62" i="1"/>
  <c r="AY62" i="1"/>
  <c r="BC62" i="1"/>
  <c r="AP62" i="1"/>
  <c r="AX62" i="1"/>
  <c r="AN62" i="1"/>
  <c r="AV62" i="1"/>
  <c r="AZ62" i="1"/>
  <c r="BD62" i="1"/>
  <c r="AW62" i="1"/>
  <c r="BA62" i="1"/>
  <c r="BE62" i="1"/>
  <c r="AT62" i="1"/>
  <c r="BB62" i="1"/>
  <c r="AS44" i="1"/>
  <c r="CF58" i="1"/>
  <c r="BN58" i="1"/>
  <c r="DE58" i="1"/>
  <c r="CS60" i="1"/>
  <c r="BP60" i="1"/>
  <c r="DG56" i="1"/>
  <c r="CL56" i="1"/>
  <c r="BP56" i="1"/>
  <c r="DH58" i="1"/>
  <c r="AS58" i="1"/>
  <c r="CD58" i="1"/>
  <c r="DF58" i="1"/>
  <c r="CY58" i="1"/>
  <c r="BV58" i="1"/>
  <c r="DA58" i="1"/>
  <c r="BX58" i="1"/>
  <c r="BF60" i="1"/>
  <c r="BX60" i="1"/>
  <c r="CR60" i="1"/>
  <c r="AR60" i="1"/>
  <c r="CN60" i="1"/>
  <c r="CO60" i="1"/>
  <c r="AS60" i="1"/>
  <c r="CQ60" i="1"/>
  <c r="BG60" i="1"/>
  <c r="EA35" i="1"/>
  <c r="DC50" i="1" s="1"/>
  <c r="CN56" i="1"/>
  <c r="EA37" i="1" s="1"/>
  <c r="DE50" i="1" s="1"/>
  <c r="BV56" i="1"/>
  <c r="DE56" i="1"/>
  <c r="BX56" i="1"/>
  <c r="CP56" i="1"/>
  <c r="CQ56" i="1"/>
  <c r="CS56" i="1"/>
  <c r="CM58" i="1"/>
  <c r="CE58" i="1"/>
  <c r="DA60" i="1"/>
  <c r="CY60" i="1"/>
  <c r="CX60" i="1"/>
  <c r="AR56" i="1"/>
  <c r="CX56" i="1"/>
  <c r="CZ58" i="1"/>
  <c r="CO58" i="1"/>
  <c r="DB58" i="1"/>
  <c r="BP58" i="1"/>
  <c r="CQ58" i="1"/>
  <c r="CR58" i="1"/>
  <c r="BH58" i="1"/>
  <c r="CT58" i="1"/>
  <c r="BO58" i="1"/>
  <c r="CT60" i="1"/>
  <c r="DE60" i="1"/>
  <c r="CE60" i="1"/>
  <c r="DG60" i="1"/>
  <c r="DH60" i="1"/>
  <c r="CF60" i="1"/>
  <c r="DF60" i="1"/>
  <c r="CM60" i="1"/>
  <c r="CR56" i="1"/>
  <c r="DC56" i="1"/>
  <c r="DA56" i="1"/>
  <c r="BO56" i="1"/>
  <c r="DF56" i="1"/>
  <c r="CM56" i="1"/>
  <c r="AO56" i="1"/>
  <c r="CO56" i="1"/>
  <c r="DD58" i="1"/>
  <c r="DC58" i="1"/>
  <c r="CL58" i="1"/>
  <c r="CP60" i="1"/>
  <c r="BH60" i="1"/>
  <c r="BN60" i="1"/>
  <c r="CY56" i="1"/>
  <c r="CZ56" i="1"/>
  <c r="BW56" i="1"/>
  <c r="BW58" i="1"/>
  <c r="CS58" i="1"/>
  <c r="CX58" i="1"/>
  <c r="BG58" i="1"/>
  <c r="DG58" i="1"/>
  <c r="CN58" i="1"/>
  <c r="EA39" i="1" s="1"/>
  <c r="DG50" i="1" s="1"/>
  <c r="AR58" i="1"/>
  <c r="CP58" i="1"/>
  <c r="BF58" i="1"/>
  <c r="BO60" i="1"/>
  <c r="CL60" i="1"/>
  <c r="BV60" i="1"/>
  <c r="DC60" i="1"/>
  <c r="CZ60" i="1"/>
  <c r="BW60" i="1"/>
  <c r="DB60" i="1"/>
  <c r="CD60" i="1"/>
  <c r="EA31" i="1"/>
  <c r="CY50" i="1" s="1"/>
  <c r="BH56" i="1"/>
  <c r="CE56" i="1"/>
  <c r="BF56" i="1"/>
  <c r="DB56" i="1"/>
  <c r="CD56" i="1"/>
  <c r="DH56" i="1"/>
  <c r="CF56" i="1"/>
  <c r="DD60" i="1"/>
  <c r="DD56" i="1"/>
  <c r="AQ58" i="1"/>
  <c r="AU58" i="1"/>
  <c r="AY58" i="1"/>
  <c r="BC58" i="1"/>
  <c r="AP58" i="1"/>
  <c r="AN58" i="1"/>
  <c r="AX58" i="1"/>
  <c r="BD58" i="1"/>
  <c r="AZ58" i="1"/>
  <c r="AT58" i="1"/>
  <c r="BA58" i="1"/>
  <c r="AV58" i="1"/>
  <c r="BB58" i="1"/>
  <c r="AM58" i="1"/>
  <c r="AW58" i="1"/>
  <c r="BE58" i="1"/>
  <c r="AP60" i="1"/>
  <c r="AT60" i="1"/>
  <c r="AX60" i="1"/>
  <c r="BB60" i="1"/>
  <c r="AM60" i="1"/>
  <c r="AQ60" i="1"/>
  <c r="AU60" i="1"/>
  <c r="AY60" i="1"/>
  <c r="BC60" i="1"/>
  <c r="AN60" i="1"/>
  <c r="AV60" i="1"/>
  <c r="AZ60" i="1"/>
  <c r="BD60" i="1"/>
  <c r="BE60" i="1"/>
  <c r="AW60" i="1"/>
  <c r="BA60" i="1"/>
  <c r="AN54" i="1"/>
  <c r="BD54" i="1"/>
  <c r="BE54" i="1"/>
  <c r="AP54" i="1"/>
  <c r="AM54" i="1"/>
  <c r="AN50" i="1"/>
  <c r="BD50" i="1"/>
  <c r="BE50" i="1"/>
  <c r="AM50" i="1"/>
  <c r="AP50" i="1"/>
  <c r="AP56" i="1"/>
  <c r="AU56" i="1"/>
  <c r="AY56" i="1"/>
  <c r="BC56" i="1"/>
  <c r="AQ56" i="1"/>
  <c r="AV56" i="1"/>
  <c r="AZ56" i="1"/>
  <c r="BD56" i="1"/>
  <c r="BA56" i="1"/>
  <c r="AT56" i="1"/>
  <c r="AW56" i="1"/>
  <c r="BE56" i="1"/>
  <c r="AN56" i="1"/>
  <c r="AX56" i="1"/>
  <c r="AM56" i="1"/>
  <c r="BB56" i="1"/>
  <c r="EA29" i="1"/>
  <c r="CW50" i="1" s="1"/>
  <c r="AP48" i="1"/>
  <c r="AN48" i="1"/>
  <c r="BD48" i="1"/>
  <c r="AM48" i="1"/>
  <c r="BE48" i="1"/>
  <c r="BS39" i="1"/>
  <c r="BS42" i="1"/>
  <c r="BS41" i="1"/>
  <c r="CA39" i="1"/>
  <c r="CI40" i="1"/>
  <c r="CI41" i="1"/>
  <c r="CI42" i="1"/>
  <c r="CA40" i="1"/>
  <c r="CA42" i="1"/>
  <c r="CA41" i="1"/>
  <c r="BK39" i="1"/>
  <c r="BK42" i="1"/>
  <c r="BS40" i="1"/>
  <c r="BK41" i="1"/>
  <c r="BK40" i="1"/>
  <c r="BD30" i="1"/>
  <c r="BD35" i="1"/>
  <c r="BD31" i="1"/>
  <c r="BD7" i="1"/>
  <c r="BD32" i="1"/>
  <c r="BD34" i="1"/>
  <c r="BD36" i="1"/>
  <c r="BD33" i="1"/>
  <c r="AX30" i="1"/>
  <c r="AX35" i="1"/>
  <c r="AY34" i="1"/>
  <c r="AX34" i="1"/>
  <c r="AY33" i="1"/>
  <c r="AX36" i="1"/>
  <c r="AY35" i="1"/>
  <c r="AX33" i="1"/>
  <c r="AY32" i="1"/>
  <c r="AT31" i="1"/>
  <c r="AZ31" i="1"/>
  <c r="AZ33" i="1"/>
  <c r="AT32" i="1"/>
  <c r="AY36" i="1"/>
  <c r="AZ30" i="1"/>
  <c r="AT36" i="1"/>
  <c r="AT33" i="1"/>
  <c r="AX31" i="1"/>
  <c r="AY30" i="1"/>
  <c r="AZ35" i="1"/>
  <c r="AZ32" i="1"/>
  <c r="AX32" i="1"/>
  <c r="AY31" i="1"/>
  <c r="AT35" i="1"/>
  <c r="AT34" i="1"/>
  <c r="AZ34" i="1"/>
  <c r="AZ36" i="1"/>
  <c r="AT30" i="1"/>
  <c r="AT40" i="1"/>
  <c r="AT18" i="1"/>
  <c r="AT44" i="1"/>
  <c r="AT27" i="1"/>
  <c r="AT13" i="1"/>
  <c r="AT12" i="1"/>
  <c r="AT38" i="1"/>
  <c r="AT15" i="1"/>
  <c r="AT9" i="1"/>
  <c r="AT25" i="1"/>
  <c r="AT23" i="1"/>
  <c r="AT29" i="1"/>
  <c r="AT22" i="1"/>
  <c r="AT7" i="1"/>
  <c r="AT37" i="1"/>
  <c r="AT17" i="1"/>
  <c r="AT20" i="1"/>
  <c r="AT19" i="1"/>
  <c r="AT39" i="1"/>
  <c r="AT11" i="1"/>
  <c r="AT43" i="1"/>
  <c r="AT10" i="1"/>
  <c r="AT28" i="1"/>
  <c r="AT24" i="1"/>
  <c r="AT16" i="1"/>
  <c r="AT8" i="1"/>
  <c r="AT21" i="1"/>
  <c r="AT26" i="1"/>
  <c r="AT41" i="1"/>
  <c r="AT14" i="1"/>
  <c r="AT42" i="1"/>
  <c r="AX7" i="1"/>
  <c r="AY6" i="1"/>
  <c r="AY7" i="1"/>
  <c r="AS13" i="1"/>
  <c r="AS9" i="1"/>
  <c r="AS8" i="1"/>
  <c r="AS7" i="1"/>
  <c r="AS14" i="1"/>
  <c r="AS11" i="1"/>
  <c r="AS16" i="1"/>
  <c r="AY12" i="1"/>
  <c r="AS12" i="1"/>
  <c r="AY20" i="1"/>
  <c r="AY24" i="1"/>
  <c r="AY28" i="1"/>
  <c r="AY17" i="1"/>
  <c r="AY25" i="1"/>
  <c r="AY29" i="1"/>
  <c r="AY10" i="1"/>
  <c r="AS10" i="1"/>
  <c r="AY39" i="1"/>
  <c r="AY37" i="1"/>
  <c r="AS6" i="1"/>
  <c r="AY26" i="1"/>
  <c r="AY15" i="1"/>
  <c r="AS15" i="1"/>
  <c r="AY27" i="1"/>
  <c r="AY38" i="1"/>
  <c r="BD27" i="1"/>
  <c r="BD16" i="1"/>
  <c r="BD20" i="1"/>
  <c r="BD15" i="1"/>
  <c r="BD41" i="1"/>
  <c r="BD44" i="1"/>
  <c r="BD19" i="1"/>
  <c r="BD24" i="1"/>
  <c r="BD37" i="1"/>
  <c r="BD13" i="1"/>
  <c r="BD21" i="1"/>
  <c r="BD25" i="1"/>
  <c r="BD29" i="1"/>
  <c r="BD42" i="1"/>
  <c r="BD14" i="1"/>
  <c r="BD18" i="1"/>
  <c r="BD22" i="1"/>
  <c r="BD26" i="1"/>
  <c r="BD17" i="1"/>
  <c r="BD11" i="1"/>
  <c r="BD40" i="1"/>
  <c r="BD38" i="1"/>
  <c r="BD10" i="1"/>
  <c r="BD23" i="1"/>
  <c r="BD12" i="1"/>
  <c r="BD8" i="1"/>
  <c r="BD28" i="1"/>
  <c r="BD9" i="1"/>
  <c r="BD39" i="1"/>
  <c r="BD43" i="1"/>
  <c r="AN44" i="1"/>
  <c r="AY44" i="1"/>
  <c r="AY41" i="1"/>
  <c r="AX42" i="1"/>
  <c r="AN43" i="1"/>
  <c r="AX44" i="1"/>
  <c r="AY43" i="1"/>
  <c r="AN42" i="1"/>
  <c r="AX43" i="1"/>
  <c r="AY42" i="1"/>
  <c r="AY40" i="1"/>
  <c r="AX41" i="1"/>
  <c r="AY21" i="1"/>
  <c r="AY18" i="1"/>
  <c r="AY22" i="1"/>
  <c r="AY19" i="1"/>
  <c r="AY23" i="1"/>
  <c r="AY11" i="1"/>
  <c r="AY16" i="1"/>
  <c r="AY9" i="1"/>
  <c r="AY13" i="1"/>
  <c r="AY14" i="1"/>
  <c r="AY8" i="1"/>
  <c r="AX13" i="1"/>
  <c r="AX21" i="1"/>
  <c r="AX25" i="1"/>
  <c r="AX29" i="1"/>
  <c r="AX14" i="1"/>
  <c r="AX18" i="1"/>
  <c r="AX22" i="1"/>
  <c r="AX26" i="1"/>
  <c r="AX17" i="1"/>
  <c r="AX11" i="1"/>
  <c r="AX40" i="1"/>
  <c r="AX38" i="1"/>
  <c r="AX10" i="1"/>
  <c r="AX19" i="1"/>
  <c r="AX23" i="1"/>
  <c r="AX27" i="1"/>
  <c r="AX12" i="1"/>
  <c r="AX16" i="1"/>
  <c r="AX8" i="1"/>
  <c r="AX20" i="1"/>
  <c r="AX24" i="1"/>
  <c r="AX28" i="1"/>
  <c r="AX15" i="1"/>
  <c r="AX9" i="1"/>
  <c r="AX39" i="1"/>
  <c r="AX37" i="1"/>
  <c r="CK41" i="1" l="1"/>
  <c r="CJ41" i="1"/>
  <c r="CB41" i="1"/>
  <c r="CC41" i="1"/>
  <c r="BT41" i="1"/>
  <c r="BU41" i="1"/>
  <c r="BL41" i="1"/>
  <c r="BM41" i="1"/>
  <c r="BM44" i="1"/>
  <c r="CK44" i="1"/>
  <c r="BT43" i="1"/>
  <c r="BL44" i="1"/>
  <c r="CK43" i="1"/>
  <c r="BT44" i="1"/>
  <c r="BM43" i="1"/>
  <c r="CJ43" i="1"/>
  <c r="CC44" i="1"/>
  <c r="BU44" i="1"/>
  <c r="CB43" i="1"/>
  <c r="CJ44" i="1"/>
  <c r="CC43" i="1"/>
  <c r="BU43" i="1"/>
  <c r="CB44" i="1"/>
  <c r="BL43" i="1"/>
  <c r="EM41" i="1"/>
  <c r="DI58" i="1" s="1"/>
  <c r="ES41" i="1"/>
  <c r="DI62" i="1" s="1"/>
  <c r="EG41" i="1"/>
  <c r="DI54" i="1" s="1"/>
  <c r="EJ41" i="1"/>
  <c r="DI56" i="1" s="1"/>
  <c r="ED41" i="1"/>
  <c r="DI52" i="1" s="1"/>
  <c r="DX41" i="1"/>
  <c r="DI48" i="1" s="1"/>
  <c r="EP41" i="1"/>
  <c r="DI60" i="1" s="1"/>
  <c r="CK42" i="1"/>
  <c r="CC42" i="1"/>
  <c r="CJ42" i="1"/>
  <c r="BU42" i="1"/>
  <c r="CB42" i="1"/>
  <c r="BT42" i="1"/>
  <c r="BL42" i="1"/>
  <c r="BM42" i="1"/>
  <c r="AN27" i="1"/>
  <c r="AN33" i="1"/>
  <c r="AN12" i="1"/>
  <c r="AN38" i="1"/>
  <c r="AN39" i="1"/>
  <c r="AN18" i="1"/>
  <c r="AN36" i="1"/>
  <c r="AN8" i="1"/>
  <c r="AN22" i="1"/>
  <c r="AN24" i="1"/>
  <c r="AN10" i="1"/>
  <c r="AN28" i="1"/>
  <c r="AN34" i="1"/>
  <c r="AN16" i="1"/>
  <c r="AN7" i="1"/>
  <c r="AN19" i="1"/>
  <c r="AN37" i="1"/>
  <c r="AN6" i="1"/>
  <c r="AN31" i="1"/>
  <c r="AN40" i="1"/>
  <c r="AN14" i="1"/>
  <c r="AN41" i="1"/>
  <c r="AN11" i="1"/>
  <c r="AN17" i="1"/>
  <c r="AN9" i="1"/>
  <c r="AN29" i="1"/>
  <c r="AN35" i="1"/>
  <c r="AN30" i="1"/>
  <c r="AN13" i="1"/>
  <c r="AN20" i="1"/>
  <c r="AN25" i="1"/>
  <c r="AN23" i="1"/>
  <c r="AN26" i="1"/>
  <c r="AN15" i="1"/>
  <c r="AN21" i="1"/>
  <c r="AN32" i="1"/>
  <c r="AZ8" i="1"/>
  <c r="AZ7" i="1"/>
  <c r="AZ9" i="1"/>
  <c r="AZ37" i="1"/>
  <c r="AZ26" i="1"/>
  <c r="AZ21" i="1"/>
  <c r="AZ41" i="1"/>
  <c r="AZ28" i="1"/>
  <c r="AZ13" i="1"/>
  <c r="AZ19" i="1"/>
  <c r="AZ14" i="1"/>
  <c r="AZ16" i="1"/>
  <c r="AZ22" i="1"/>
  <c r="AZ38" i="1"/>
  <c r="AZ27" i="1"/>
  <c r="AZ44" i="1"/>
  <c r="AZ29" i="1"/>
  <c r="AZ15" i="1"/>
  <c r="AZ12" i="1"/>
  <c r="AZ20" i="1"/>
  <c r="AZ23" i="1"/>
  <c r="AZ39" i="1"/>
  <c r="AZ43" i="1"/>
  <c r="AZ11" i="1"/>
  <c r="AZ24" i="1"/>
  <c r="AZ42" i="1"/>
  <c r="AZ18" i="1"/>
  <c r="AZ40" i="1"/>
  <c r="AZ10" i="1"/>
  <c r="AZ17" i="1"/>
  <c r="AZ25" i="1"/>
  <c r="AZ6" i="1"/>
  <c r="BA32" i="1" l="1"/>
  <c r="BA30" i="1"/>
  <c r="BA31" i="1"/>
  <c r="BA34" i="1"/>
  <c r="BA33" i="1"/>
  <c r="BA36" i="1"/>
  <c r="BC36" i="1" s="1"/>
  <c r="BA35" i="1"/>
  <c r="BA7" i="1"/>
  <c r="BA6" i="1"/>
  <c r="BA9" i="1"/>
  <c r="BA8" i="1"/>
  <c r="BA18" i="1"/>
  <c r="BA10" i="1"/>
  <c r="BA15" i="1"/>
  <c r="BA19" i="1"/>
  <c r="BA14" i="1"/>
  <c r="BA39" i="1"/>
  <c r="BA21" i="1"/>
  <c r="BA29" i="1"/>
  <c r="BC29" i="1" s="1"/>
  <c r="BA26" i="1"/>
  <c r="BA42" i="1"/>
  <c r="BA40" i="1"/>
  <c r="BA17" i="1"/>
  <c r="BA25" i="1"/>
  <c r="BA13" i="1"/>
  <c r="BA23" i="1"/>
  <c r="BA11" i="1"/>
  <c r="BA24" i="1"/>
  <c r="BA16" i="1"/>
  <c r="BA37" i="1"/>
  <c r="BA20" i="1"/>
  <c r="BA41" i="1"/>
  <c r="BC41" i="1" s="1"/>
  <c r="BA43" i="1"/>
  <c r="BA28" i="1"/>
  <c r="BA27" i="1"/>
  <c r="BA44" i="1"/>
  <c r="BA22" i="1"/>
  <c r="BA12" i="1"/>
  <c r="BA38" i="1"/>
  <c r="EA41" i="1" l="1"/>
  <c r="DI50" i="1" s="1"/>
  <c r="BE44" i="1"/>
  <c r="BE27" i="1"/>
  <c r="BE24" i="1"/>
  <c r="BE42" i="1"/>
  <c r="BE21" i="1"/>
  <c r="BE19" i="1"/>
  <c r="BE8" i="1"/>
  <c r="BE7" i="1"/>
  <c r="BE34" i="1"/>
  <c r="BE28" i="1"/>
  <c r="BE37" i="1"/>
  <c r="BE25" i="1"/>
  <c r="BE15" i="1"/>
  <c r="BE9" i="1"/>
  <c r="BE35" i="1"/>
  <c r="BE31" i="1"/>
  <c r="BE41" i="1"/>
  <c r="BE12" i="1"/>
  <c r="BE20" i="1"/>
  <c r="BE13" i="1"/>
  <c r="BE22" i="1"/>
  <c r="BE43" i="1"/>
  <c r="BE16" i="1"/>
  <c r="BE11" i="1"/>
  <c r="BE17" i="1"/>
  <c r="BE26" i="1"/>
  <c r="BE39" i="1"/>
  <c r="BE10" i="1"/>
  <c r="BE6" i="1"/>
  <c r="BE36" i="1"/>
  <c r="BE30" i="1"/>
  <c r="BE38" i="1"/>
  <c r="BE23" i="1"/>
  <c r="BE40" i="1"/>
  <c r="BE29" i="1"/>
  <c r="BE14" i="1"/>
  <c r="BE18" i="1"/>
  <c r="BE33" i="1"/>
  <c r="BE32" i="1"/>
  <c r="AW44" i="1"/>
  <c r="AW27" i="1"/>
  <c r="AW20" i="1"/>
  <c r="AW24" i="1"/>
  <c r="AW13" i="1"/>
  <c r="AW42" i="1"/>
  <c r="AW21" i="1"/>
  <c r="AW19" i="1"/>
  <c r="AW8" i="1"/>
  <c r="AW7" i="1"/>
  <c r="AW34" i="1"/>
  <c r="AW28" i="1"/>
  <c r="AW37" i="1"/>
  <c r="AW25" i="1"/>
  <c r="AW15" i="1"/>
  <c r="AW9" i="1"/>
  <c r="AW35" i="1"/>
  <c r="AW31" i="1"/>
  <c r="AW38" i="1"/>
  <c r="AW12" i="1"/>
  <c r="AW22" i="1"/>
  <c r="AW43" i="1"/>
  <c r="AW16" i="1"/>
  <c r="AW11" i="1"/>
  <c r="AW17" i="1"/>
  <c r="AW26" i="1"/>
  <c r="AW39" i="1"/>
  <c r="AW10" i="1"/>
  <c r="AW6" i="1"/>
  <c r="AW36" i="1"/>
  <c r="AW30" i="1"/>
  <c r="AW41" i="1"/>
  <c r="AW23" i="1"/>
  <c r="AW40" i="1"/>
  <c r="AW29" i="1"/>
  <c r="AW14" i="1"/>
  <c r="AW18" i="1"/>
  <c r="AW33" i="1"/>
  <c r="AW32" i="1"/>
</calcChain>
</file>

<file path=xl/sharedStrings.xml><?xml version="1.0" encoding="utf-8"?>
<sst xmlns="http://schemas.openxmlformats.org/spreadsheetml/2006/main" count="241" uniqueCount="49">
  <si>
    <t>yes</t>
  </si>
  <si>
    <t># Uniques</t>
  </si>
  <si>
    <t>Unique #</t>
  </si>
  <si>
    <t>U</t>
  </si>
  <si>
    <t># UnHit</t>
  </si>
  <si>
    <t># Hit</t>
  </si>
  <si>
    <t>R2</t>
  </si>
  <si>
    <t># R2</t>
  </si>
  <si>
    <t>Repeat1 Payout ratio</t>
  </si>
  <si>
    <t>Hit Payout ratio</t>
  </si>
  <si>
    <t>Repeat2 Payout ratio</t>
  </si>
  <si>
    <t>Repeat1 BD prob</t>
  </si>
  <si>
    <t>Repeat2 BD prob</t>
  </si>
  <si>
    <t>L count</t>
  </si>
  <si>
    <t>R count</t>
  </si>
  <si>
    <t>Tcount</t>
  </si>
  <si>
    <t>B count</t>
  </si>
  <si>
    <t>L</t>
  </si>
  <si>
    <t>B</t>
  </si>
  <si>
    <t>R</t>
  </si>
  <si>
    <t>T</t>
  </si>
  <si>
    <t>LR</t>
  </si>
  <si>
    <t>TB</t>
  </si>
  <si>
    <t>RB</t>
  </si>
  <si>
    <t>HL</t>
  </si>
  <si>
    <t>H</t>
  </si>
  <si>
    <t>ARB</t>
  </si>
  <si>
    <t xml:space="preserve">Left # </t>
  </si>
  <si>
    <t>Right #</t>
  </si>
  <si>
    <t xml:space="preserve">Top # </t>
  </si>
  <si>
    <t>Bottom #</t>
  </si>
  <si>
    <t>Red #</t>
  </si>
  <si>
    <t>Black #</t>
  </si>
  <si>
    <t>Red(A) #</t>
  </si>
  <si>
    <t>Black(A) #</t>
  </si>
  <si>
    <t>Ra</t>
  </si>
  <si>
    <t>Ba</t>
  </si>
  <si>
    <t>E Hit</t>
  </si>
  <si>
    <t>Hit Var</t>
  </si>
  <si>
    <t># Spins</t>
  </si>
  <si>
    <t>RAcount</t>
  </si>
  <si>
    <t>BAcount</t>
  </si>
  <si>
    <t>BlackA #</t>
  </si>
  <si>
    <t>RedA #</t>
  </si>
  <si>
    <t># R1</t>
  </si>
  <si>
    <t>Exp R2</t>
  </si>
  <si>
    <t>R2 Var</t>
  </si>
  <si>
    <t>Exp R1</t>
  </si>
  <si>
    <t>R1 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</si>
</sst>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name val="Arial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lightTrellis">
        <fgColor rgb="FFFF0000"/>
        <bgColor theme="7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2" fillId="8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8" borderId="4" xfId="0" applyFont="1" applyFill="1" applyBorder="1" applyAlignment="1">
      <alignment horizontal="center" textRotation="90"/>
    </xf>
    <xf numFmtId="0" fontId="2" fillId="8" borderId="20" xfId="0" applyFont="1" applyFill="1" applyBorder="1" applyAlignment="1">
      <alignment horizontal="center" textRotation="90"/>
    </xf>
    <xf numFmtId="0" fontId="2" fillId="8" borderId="0" xfId="0" applyFont="1" applyFill="1" applyBorder="1" applyAlignment="1">
      <alignment horizontal="center" textRotation="90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/>
    <xf numFmtId="0" fontId="6" fillId="8" borderId="0" xfId="0" applyFont="1" applyFill="1" applyAlignment="1">
      <alignment horizontal="center"/>
    </xf>
    <xf numFmtId="0" fontId="7" fillId="0" borderId="7" xfId="0" applyFont="1" applyFill="1" applyBorder="1" applyAlignment="1"/>
    <xf numFmtId="0" fontId="8" fillId="0" borderId="7" xfId="0" applyFont="1" applyFill="1" applyBorder="1" applyAlignment="1"/>
    <xf numFmtId="0" fontId="2" fillId="8" borderId="18" xfId="0" applyFont="1" applyFill="1" applyBorder="1" applyAlignment="1">
      <alignment horizontal="center" textRotation="90"/>
    </xf>
    <xf numFmtId="0" fontId="3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9" borderId="19" xfId="0" applyFont="1" applyFill="1" applyBorder="1" applyAlignment="1">
      <alignment horizontal="center"/>
    </xf>
    <xf numFmtId="0" fontId="5" fillId="0" borderId="0" xfId="0" applyFont="1" applyFill="1" applyAlignment="1">
      <alignment textRotation="90"/>
    </xf>
    <xf numFmtId="0" fontId="2" fillId="8" borderId="3" xfId="0" applyFont="1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 textRotation="90"/>
    </xf>
    <xf numFmtId="0" fontId="5" fillId="0" borderId="0" xfId="0" applyFont="1" applyFill="1" applyAlignment="1">
      <alignment horizontal="center" textRotation="90"/>
    </xf>
    <xf numFmtId="0" fontId="5" fillId="0" borderId="0" xfId="0" applyFont="1" applyAlignment="1">
      <alignment textRotation="90"/>
    </xf>
    <xf numFmtId="0" fontId="5" fillId="0" borderId="3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164" fontId="2" fillId="8" borderId="16" xfId="0" applyNumberFormat="1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" fontId="2" fillId="5" borderId="6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1" fontId="2" fillId="8" borderId="6" xfId="0" applyNumberFormat="1" applyFont="1" applyFill="1" applyBorder="1" applyAlignment="1">
      <alignment horizontal="center"/>
    </xf>
    <xf numFmtId="1" fontId="2" fillId="8" borderId="0" xfId="0" applyNumberFormat="1" applyFont="1" applyFill="1" applyBorder="1" applyAlignment="1">
      <alignment horizontal="center"/>
    </xf>
    <xf numFmtId="1" fontId="2" fillId="5" borderId="12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164" fontId="2" fillId="9" borderId="16" xfId="0" applyNumberFormat="1" applyFont="1" applyFill="1" applyBorder="1" applyAlignment="1">
      <alignment horizontal="center"/>
    </xf>
    <xf numFmtId="164" fontId="2" fillId="8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164" fontId="9" fillId="8" borderId="0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8" borderId="0" xfId="0" applyFont="1" applyFill="1"/>
    <xf numFmtId="164" fontId="2" fillId="8" borderId="0" xfId="0" applyNumberFormat="1" applyFont="1" applyFill="1"/>
    <xf numFmtId="0" fontId="5" fillId="8" borderId="0" xfId="0" applyFont="1" applyFill="1"/>
    <xf numFmtId="0" fontId="2" fillId="7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164" fontId="2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5" fillId="9" borderId="1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 textRotation="90"/>
    </xf>
    <xf numFmtId="0" fontId="2" fillId="8" borderId="18" xfId="0" applyFont="1" applyFill="1" applyBorder="1" applyAlignment="1">
      <alignment horizontal="center" textRotation="90"/>
    </xf>
    <xf numFmtId="0" fontId="2" fillId="8" borderId="3" xfId="0" applyFont="1" applyFill="1" applyBorder="1" applyAlignment="1">
      <alignment horizontal="center" textRotation="90"/>
    </xf>
    <xf numFmtId="0" fontId="2" fillId="6" borderId="4" xfId="0" applyFont="1" applyFill="1" applyBorder="1" applyAlignment="1">
      <alignment horizontal="center" textRotation="90"/>
    </xf>
    <xf numFmtId="0" fontId="2" fillId="6" borderId="18" xfId="0" applyFont="1" applyFill="1" applyBorder="1" applyAlignment="1">
      <alignment horizontal="center" textRotation="90"/>
    </xf>
    <xf numFmtId="0" fontId="2" fillId="6" borderId="3" xfId="0" applyFont="1" applyFill="1" applyBorder="1" applyAlignment="1">
      <alignment horizontal="center" textRotation="90"/>
    </xf>
    <xf numFmtId="0" fontId="2" fillId="8" borderId="1" xfId="0" applyFont="1" applyFill="1" applyBorder="1" applyAlignment="1">
      <alignment horizontal="center" textRotation="90"/>
    </xf>
    <xf numFmtId="0" fontId="2" fillId="7" borderId="4" xfId="0" applyFont="1" applyFill="1" applyBorder="1" applyAlignment="1">
      <alignment horizontal="center" textRotation="90"/>
    </xf>
    <xf numFmtId="0" fontId="2" fillId="7" borderId="18" xfId="0" applyFont="1" applyFill="1" applyBorder="1" applyAlignment="1">
      <alignment horizontal="center" textRotation="90"/>
    </xf>
    <xf numFmtId="0" fontId="2" fillId="7" borderId="3" xfId="0" applyFont="1" applyFill="1" applyBorder="1" applyAlignment="1">
      <alignment horizontal="center" textRotation="90"/>
    </xf>
    <xf numFmtId="0" fontId="3" fillId="0" borderId="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 textRotation="90"/>
    </xf>
    <xf numFmtId="0" fontId="2" fillId="4" borderId="17" xfId="0" applyFont="1" applyFill="1" applyBorder="1" applyAlignment="1">
      <alignment horizontal="center" textRotation="90"/>
    </xf>
    <xf numFmtId="0" fontId="7" fillId="0" borderId="10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2" fillId="5" borderId="0" xfId="0" applyFont="1" applyFill="1" applyAlignment="1">
      <alignment horizontal="center" textRotation="90"/>
    </xf>
  </cellXfs>
  <cellStyles count="2">
    <cellStyle name="Excel Built-in Normal" xfId="1"/>
    <cellStyle name="Normal" xfId="0" builtinId="0"/>
  </cellStyles>
  <dxfs count="375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3300"/>
      <color rgb="FFFFFFCC"/>
      <color rgb="FFFF7C80"/>
      <color rgb="FFFFCCCC"/>
      <color rgb="FFFFCCFF"/>
      <color rgb="FFFFFFFF"/>
      <color rgb="FFCC66FF"/>
      <color rgb="FFCC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2026"/>
  <sheetViews>
    <sheetView tabSelected="1" topLeftCell="A4" zoomScaleNormal="100" workbookViewId="0">
      <pane ySplit="1155" topLeftCell="A28" activePane="bottomLeft"/>
      <selection activeCell="A4" sqref="A4"/>
      <selection pane="bottomLeft" activeCell="EV38" sqref="EV38"/>
    </sheetView>
  </sheetViews>
  <sheetFormatPr defaultColWidth="11.5703125" defaultRowHeight="12.75" x14ac:dyDescent="0.2"/>
  <cols>
    <col min="1" max="1" width="3.7109375" style="63" customWidth="1"/>
    <col min="2" max="38" width="3.28515625" style="10" hidden="1" customWidth="1"/>
    <col min="39" max="39" width="3.42578125" style="64" customWidth="1"/>
    <col min="40" max="40" width="4.7109375" style="64" hidden="1" customWidth="1"/>
    <col min="41" max="41" width="3.7109375" style="1" customWidth="1"/>
    <col min="42" max="42" width="3.7109375" style="1" hidden="1" customWidth="1"/>
    <col min="43" max="43" width="3.7109375" style="1" customWidth="1"/>
    <col min="44" max="44" width="3.7109375" style="61" customWidth="1"/>
    <col min="45" max="45" width="3.7109375" style="64" customWidth="1"/>
    <col min="46" max="46" width="4.7109375" style="1" hidden="1" customWidth="1"/>
    <col min="47" max="47" width="4.7109375" style="1" customWidth="1"/>
    <col min="48" max="48" width="4.7109375" style="61" customWidth="1"/>
    <col min="49" max="49" width="4.7109375" style="64" customWidth="1"/>
    <col min="50" max="50" width="4.7109375" style="1" hidden="1" customWidth="1"/>
    <col min="51" max="51" width="4.7109375" style="65" hidden="1" customWidth="1"/>
    <col min="52" max="52" width="4.7109375" style="1" hidden="1" customWidth="1"/>
    <col min="53" max="53" width="4.7109375" style="1" customWidth="1"/>
    <col min="54" max="54" width="4.7109375" style="61" customWidth="1"/>
    <col min="55" max="55" width="4.7109375" style="64" customWidth="1"/>
    <col min="56" max="56" width="4.7109375" style="1" hidden="1" customWidth="1"/>
    <col min="57" max="57" width="4.7109375" style="65" hidden="1" customWidth="1"/>
    <col min="58" max="60" width="3.7109375" style="1" customWidth="1"/>
    <col min="61" max="65" width="3.7109375" style="1" hidden="1" customWidth="1"/>
    <col min="66" max="68" width="3.7109375" style="1" customWidth="1"/>
    <col min="69" max="89" width="3.7109375" style="1" hidden="1" customWidth="1"/>
    <col min="90" max="94" width="3.7109375" style="1" customWidth="1"/>
    <col min="95" max="98" width="3.7109375" style="1" hidden="1" customWidth="1"/>
    <col min="99" max="111" width="3.7109375" style="1" customWidth="1"/>
    <col min="112" max="112" width="3.28515625" style="1" customWidth="1"/>
    <col min="113" max="113" width="4.7109375" style="66" customWidth="1"/>
    <col min="114" max="115" width="11.5703125" style="9" customWidth="1"/>
    <col min="116" max="116" width="3.7109375" style="10" hidden="1" customWidth="1"/>
    <col min="117" max="117" width="3.7109375" style="9" hidden="1" customWidth="1"/>
    <col min="118" max="118" width="3.7109375" style="10" hidden="1" customWidth="1"/>
    <col min="119" max="119" width="3.7109375" style="9" hidden="1" customWidth="1"/>
    <col min="120" max="120" width="3.7109375" style="10" hidden="1" customWidth="1"/>
    <col min="121" max="121" width="3.7109375" style="9" hidden="1" customWidth="1"/>
    <col min="122" max="122" width="3.7109375" style="10" hidden="1" customWidth="1"/>
    <col min="123" max="123" width="3.7109375" style="9" hidden="1" customWidth="1"/>
    <col min="124" max="126" width="3.7109375" style="10" hidden="1" customWidth="1"/>
    <col min="127" max="135" width="3.7109375" style="9" hidden="1" customWidth="1"/>
    <col min="136" max="137" width="3.7109375" style="10" hidden="1" customWidth="1"/>
    <col min="138" max="141" width="3.7109375" style="9" hidden="1" customWidth="1"/>
    <col min="142" max="143" width="3.7109375" style="10" hidden="1" customWidth="1"/>
    <col min="144" max="151" width="3.7109375" style="9" hidden="1" customWidth="1"/>
    <col min="152" max="156" width="3.7109375" style="10" customWidth="1"/>
    <col min="157" max="159" width="3.7109375" style="9" customWidth="1"/>
    <col min="160" max="264" width="11.5703125" style="9"/>
    <col min="265" max="16384" width="11.5703125" style="11"/>
  </cols>
  <sheetData>
    <row r="1" spans="1:271" ht="12.75" hidden="1" customHeight="1" x14ac:dyDescent="0.25">
      <c r="A1" s="1"/>
      <c r="B1" s="79"/>
      <c r="C1" s="80"/>
      <c r="D1" s="80"/>
      <c r="E1" s="80"/>
      <c r="F1" s="8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89" t="s">
        <v>39</v>
      </c>
      <c r="AN1" s="5"/>
      <c r="AO1" s="69" t="s">
        <v>2</v>
      </c>
      <c r="AP1" s="75" t="s">
        <v>4</v>
      </c>
      <c r="AQ1" s="69" t="s">
        <v>5</v>
      </c>
      <c r="AR1" s="76" t="s">
        <v>37</v>
      </c>
      <c r="AS1" s="72" t="s">
        <v>38</v>
      </c>
      <c r="AT1" s="75" t="s">
        <v>9</v>
      </c>
      <c r="AU1" s="6"/>
      <c r="AV1" s="76" t="s">
        <v>47</v>
      </c>
      <c r="AW1" s="72" t="s">
        <v>48</v>
      </c>
      <c r="AX1" s="75" t="s">
        <v>8</v>
      </c>
      <c r="AY1" s="75" t="s">
        <v>11</v>
      </c>
      <c r="AZ1" s="6"/>
      <c r="BA1" s="6"/>
      <c r="BB1" s="76" t="s">
        <v>45</v>
      </c>
      <c r="BC1" s="72" t="s">
        <v>46</v>
      </c>
      <c r="BD1" s="75" t="s">
        <v>10</v>
      </c>
      <c r="BE1" s="75" t="s">
        <v>12</v>
      </c>
      <c r="BF1" s="7"/>
      <c r="BG1" s="8"/>
      <c r="BH1" s="8"/>
      <c r="BI1" s="8"/>
      <c r="BJ1" s="8"/>
      <c r="BK1" s="8"/>
      <c r="BL1" s="8"/>
      <c r="BM1" s="8"/>
      <c r="BN1" s="7"/>
      <c r="BO1" s="8"/>
      <c r="BP1" s="8"/>
      <c r="BQ1" s="8"/>
      <c r="BR1" s="8"/>
      <c r="BS1" s="8"/>
      <c r="BT1" s="8"/>
      <c r="BU1" s="8"/>
      <c r="BV1" s="7"/>
      <c r="BW1" s="8"/>
      <c r="BX1" s="8"/>
      <c r="BY1" s="8"/>
      <c r="BZ1" s="8"/>
      <c r="CA1" s="8"/>
      <c r="CB1" s="8"/>
      <c r="CC1" s="8"/>
      <c r="CD1" s="7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K1" s="10"/>
      <c r="DM1" s="10"/>
      <c r="DO1" s="10"/>
      <c r="DQ1" s="10"/>
      <c r="DS1" s="10"/>
    </row>
    <row r="2" spans="1:271" ht="12.75" hidden="1" customHeight="1" x14ac:dyDescent="0.25">
      <c r="A2" s="12" t="s">
        <v>0</v>
      </c>
      <c r="B2" s="79"/>
      <c r="C2" s="80"/>
      <c r="D2" s="80"/>
      <c r="E2" s="80"/>
      <c r="F2" s="81"/>
      <c r="G2" s="2"/>
      <c r="H2" s="87"/>
      <c r="I2" s="88"/>
      <c r="J2" s="88"/>
      <c r="K2" s="88"/>
      <c r="L2" s="88"/>
      <c r="M2" s="88"/>
      <c r="N2" s="88"/>
      <c r="O2" s="88"/>
      <c r="P2" s="88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89"/>
      <c r="AN2" s="14"/>
      <c r="AO2" s="70"/>
      <c r="AP2" s="75"/>
      <c r="AQ2" s="70"/>
      <c r="AR2" s="77"/>
      <c r="AS2" s="73"/>
      <c r="AT2" s="75"/>
      <c r="AU2" s="15"/>
      <c r="AV2" s="77"/>
      <c r="AW2" s="73"/>
      <c r="AX2" s="75"/>
      <c r="AY2" s="75"/>
      <c r="AZ2" s="15"/>
      <c r="BA2" s="15"/>
      <c r="BB2" s="77"/>
      <c r="BC2" s="73"/>
      <c r="BD2" s="75"/>
      <c r="BE2" s="75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K2" s="10"/>
      <c r="DO2" s="10"/>
    </row>
    <row r="3" spans="1:271" ht="12.75" hidden="1" customHeight="1" x14ac:dyDescent="0.2">
      <c r="A3" s="1"/>
      <c r="B3" s="82"/>
      <c r="C3" s="83"/>
      <c r="D3" s="83"/>
      <c r="E3" s="83"/>
      <c r="F3" s="84"/>
      <c r="G3" s="16"/>
      <c r="H3" s="17"/>
      <c r="I3" s="17"/>
      <c r="J3" s="17"/>
      <c r="K3" s="17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89"/>
      <c r="AN3" s="85" t="s">
        <v>1</v>
      </c>
      <c r="AO3" s="70"/>
      <c r="AP3" s="75"/>
      <c r="AQ3" s="70"/>
      <c r="AR3" s="77"/>
      <c r="AS3" s="73"/>
      <c r="AT3" s="75"/>
      <c r="AU3" s="15"/>
      <c r="AV3" s="77"/>
      <c r="AW3" s="73"/>
      <c r="AX3" s="75"/>
      <c r="AY3" s="75"/>
      <c r="AZ3" s="15"/>
      <c r="BA3" s="15"/>
      <c r="BB3" s="77"/>
      <c r="BC3" s="73"/>
      <c r="BD3" s="75"/>
      <c r="BE3" s="75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</row>
    <row r="4" spans="1:271" s="20" customFormat="1" ht="45" customHeight="1" x14ac:dyDescent="0.2">
      <c r="A4" s="67" t="s">
        <v>0</v>
      </c>
      <c r="AM4" s="89"/>
      <c r="AN4" s="86"/>
      <c r="AO4" s="71"/>
      <c r="AP4" s="75"/>
      <c r="AQ4" s="71"/>
      <c r="AR4" s="78"/>
      <c r="AS4" s="74"/>
      <c r="AT4" s="75"/>
      <c r="AU4" s="21" t="s">
        <v>44</v>
      </c>
      <c r="AV4" s="78"/>
      <c r="AW4" s="74"/>
      <c r="AX4" s="75"/>
      <c r="AY4" s="75"/>
      <c r="AZ4" s="21" t="s">
        <v>6</v>
      </c>
      <c r="BA4" s="21" t="s">
        <v>7</v>
      </c>
      <c r="BB4" s="78"/>
      <c r="BC4" s="74"/>
      <c r="BD4" s="75"/>
      <c r="BE4" s="75"/>
      <c r="BF4" s="8"/>
      <c r="BG4" s="8" t="s">
        <v>13</v>
      </c>
      <c r="BH4" s="8" t="s">
        <v>14</v>
      </c>
      <c r="BI4" s="8"/>
      <c r="BJ4" s="8"/>
      <c r="BK4" s="8"/>
      <c r="BL4" s="8"/>
      <c r="BM4" s="8"/>
      <c r="BN4" s="8"/>
      <c r="BO4" s="8" t="s">
        <v>15</v>
      </c>
      <c r="BP4" s="8" t="s">
        <v>16</v>
      </c>
      <c r="BQ4" s="8"/>
      <c r="BR4" s="8"/>
      <c r="BS4" s="8"/>
      <c r="BT4" s="8"/>
      <c r="BU4" s="8"/>
      <c r="BV4" s="8"/>
      <c r="BW4" s="8" t="s">
        <v>14</v>
      </c>
      <c r="BX4" s="8" t="s">
        <v>16</v>
      </c>
      <c r="BY4" s="8"/>
      <c r="BZ4" s="8"/>
      <c r="CA4" s="8"/>
      <c r="CB4" s="8"/>
      <c r="CC4" s="8"/>
      <c r="CD4" s="8"/>
      <c r="CE4" s="8" t="s">
        <v>40</v>
      </c>
      <c r="CF4" s="8" t="s">
        <v>41</v>
      </c>
      <c r="CG4" s="8"/>
      <c r="CH4" s="8"/>
      <c r="CI4" s="8"/>
      <c r="CJ4" s="8"/>
      <c r="CK4" s="8"/>
      <c r="CL4" s="8"/>
      <c r="CM4" s="8" t="s">
        <v>27</v>
      </c>
      <c r="CN4" s="8" t="s">
        <v>28</v>
      </c>
      <c r="CO4" s="8" t="s">
        <v>29</v>
      </c>
      <c r="CP4" s="8" t="s">
        <v>30</v>
      </c>
      <c r="CQ4" s="8" t="s">
        <v>31</v>
      </c>
      <c r="CR4" s="8" t="s">
        <v>32</v>
      </c>
      <c r="CS4" s="8" t="s">
        <v>43</v>
      </c>
      <c r="CT4" s="8" t="s">
        <v>42</v>
      </c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22"/>
      <c r="DM4" s="23" t="s">
        <v>21</v>
      </c>
      <c r="DO4" s="23" t="s">
        <v>22</v>
      </c>
      <c r="DQ4" s="23" t="s">
        <v>23</v>
      </c>
      <c r="DS4" s="23" t="s">
        <v>24</v>
      </c>
      <c r="DU4" s="23" t="s">
        <v>26</v>
      </c>
      <c r="DV4" s="23"/>
      <c r="DW4" s="23"/>
      <c r="DX4" s="8" t="s">
        <v>27</v>
      </c>
      <c r="DY4" s="8"/>
      <c r="DZ4" s="8"/>
      <c r="EA4" s="8" t="s">
        <v>28</v>
      </c>
      <c r="EB4" s="8"/>
      <c r="EC4" s="8"/>
      <c r="ED4" s="8" t="s">
        <v>29</v>
      </c>
      <c r="EE4" s="8"/>
      <c r="EF4" s="8"/>
      <c r="EG4" s="8" t="s">
        <v>30</v>
      </c>
      <c r="EH4" s="8"/>
      <c r="EI4" s="8"/>
      <c r="EJ4" s="8" t="s">
        <v>31</v>
      </c>
      <c r="EK4" s="8"/>
      <c r="EL4" s="8"/>
      <c r="EM4" s="8" t="s">
        <v>32</v>
      </c>
      <c r="EN4" s="8"/>
      <c r="EO4" s="8"/>
      <c r="EP4" s="8" t="s">
        <v>33</v>
      </c>
      <c r="EQ4" s="8"/>
      <c r="ER4" s="8"/>
      <c r="ES4" s="8" t="s">
        <v>34</v>
      </c>
      <c r="ET4" s="8"/>
      <c r="EU4" s="8"/>
      <c r="EW4" s="23"/>
      <c r="EX4" s="23"/>
      <c r="EY4" s="23"/>
      <c r="EZ4" s="23"/>
      <c r="FA4" s="23"/>
      <c r="JF4" s="24"/>
      <c r="JG4" s="24"/>
      <c r="JH4" s="24"/>
      <c r="JI4" s="24"/>
      <c r="JJ4" s="24"/>
      <c r="JK4" s="24"/>
    </row>
    <row r="5" spans="1:271" x14ac:dyDescent="0.2">
      <c r="A5" s="19">
        <f t="shared" ref="A5:A44" ca="1" si="0">IF(A4="no",INT(RAND()*36+1),INT(RAND()*37))</f>
        <v>35</v>
      </c>
      <c r="B5" s="25" t="str">
        <f>"01"</f>
        <v>01</v>
      </c>
      <c r="C5" s="25" t="str">
        <f>"02"</f>
        <v>02</v>
      </c>
      <c r="D5" s="25" t="str">
        <f>"03"</f>
        <v>03</v>
      </c>
      <c r="E5" s="25" t="str">
        <f>"04"</f>
        <v>04</v>
      </c>
      <c r="F5" s="25" t="str">
        <f>"05"</f>
        <v>05</v>
      </c>
      <c r="G5" s="25" t="str">
        <f>"06"</f>
        <v>06</v>
      </c>
      <c r="H5" s="17" t="str">
        <f>"07"</f>
        <v>07</v>
      </c>
      <c r="I5" s="17" t="str">
        <f>"08"</f>
        <v>08</v>
      </c>
      <c r="J5" s="17" t="str">
        <f>"09"</f>
        <v>09</v>
      </c>
      <c r="K5" s="17">
        <v>10</v>
      </c>
      <c r="L5" s="18">
        <v>11</v>
      </c>
      <c r="M5" s="18">
        <v>12</v>
      </c>
      <c r="N5" s="18">
        <v>13</v>
      </c>
      <c r="O5" s="18">
        <v>14</v>
      </c>
      <c r="P5" s="18">
        <v>15</v>
      </c>
      <c r="Q5" s="18">
        <v>16</v>
      </c>
      <c r="R5" s="18">
        <v>17</v>
      </c>
      <c r="S5" s="18">
        <v>18</v>
      </c>
      <c r="T5" s="18">
        <v>19</v>
      </c>
      <c r="U5" s="18">
        <v>20</v>
      </c>
      <c r="V5" s="18">
        <v>21</v>
      </c>
      <c r="W5" s="18">
        <v>22</v>
      </c>
      <c r="X5" s="18">
        <v>23</v>
      </c>
      <c r="Y5" s="18">
        <v>24</v>
      </c>
      <c r="Z5" s="18">
        <v>25</v>
      </c>
      <c r="AA5" s="18">
        <v>26</v>
      </c>
      <c r="AB5" s="18">
        <v>27</v>
      </c>
      <c r="AC5" s="18">
        <v>28</v>
      </c>
      <c r="AD5" s="18">
        <v>29</v>
      </c>
      <c r="AE5" s="18">
        <v>30</v>
      </c>
      <c r="AF5" s="18">
        <v>31</v>
      </c>
      <c r="AG5" s="18">
        <v>32</v>
      </c>
      <c r="AH5" s="18">
        <v>33</v>
      </c>
      <c r="AI5" s="18">
        <v>34</v>
      </c>
      <c r="AJ5" s="18">
        <v>35</v>
      </c>
      <c r="AK5" s="18">
        <v>36</v>
      </c>
      <c r="AL5" s="18" t="str">
        <f>"00"</f>
        <v>00</v>
      </c>
      <c r="AM5" s="26">
        <v>1</v>
      </c>
      <c r="AN5" s="27">
        <v>1</v>
      </c>
      <c r="AO5" s="28" t="s">
        <v>3</v>
      </c>
      <c r="AP5" s="29">
        <v>36</v>
      </c>
      <c r="AQ5" s="30">
        <v>1</v>
      </c>
      <c r="AR5" s="31">
        <v>1</v>
      </c>
      <c r="AS5" s="32">
        <f t="shared" ref="AS5:AS44" si="1">AQ5-AR5</f>
        <v>0</v>
      </c>
      <c r="AT5" s="33">
        <f>SUM(35-37+1)/37</f>
        <v>-2.7027027027027029E-2</v>
      </c>
      <c r="AU5" s="30"/>
      <c r="AV5" s="31">
        <f>ROUND(0.26*$AM5,0)</f>
        <v>0</v>
      </c>
      <c r="AW5" s="32">
        <f>AU5+BA5-AV5</f>
        <v>0</v>
      </c>
      <c r="AX5" s="33"/>
      <c r="AY5" s="34"/>
      <c r="AZ5" s="30"/>
      <c r="BA5" s="30"/>
      <c r="BB5" s="31"/>
      <c r="BC5" s="32"/>
      <c r="BD5" s="33"/>
      <c r="BE5" s="34"/>
      <c r="BF5" s="28" t="str">
        <f t="shared" ref="BF5:BF44" ca="1" si="2">VLOOKUP($A5,$DL$5:$DM$41,2)</f>
        <v>L</v>
      </c>
      <c r="BG5" s="35">
        <f ca="1">COUNTIFS(BF$5:BF5,"L",$AO$5:$AO5,"U")</f>
        <v>1</v>
      </c>
      <c r="BH5" s="35">
        <f ca="1">COUNTIFS(BF$5:BF5,"R",$AO$5:$AO5,"U")</f>
        <v>0</v>
      </c>
      <c r="BI5" s="35"/>
      <c r="BJ5" s="35"/>
      <c r="BK5" s="35"/>
      <c r="BL5" s="35"/>
      <c r="BM5" s="35"/>
      <c r="BN5" s="28" t="str">
        <f t="shared" ref="BN5:BN44" ca="1" si="3">VLOOKUP($A5,$DN$5:$DO$41,2)</f>
        <v>T</v>
      </c>
      <c r="BO5" s="35">
        <f ca="1">COUNTIFS(BN$5:BN5,"T",$AO$5:$AO5,"U")</f>
        <v>1</v>
      </c>
      <c r="BP5" s="35">
        <f ca="1">COUNTIFS(BN$5:BN5,"B",$AO$5:$AO5,"U")</f>
        <v>0</v>
      </c>
      <c r="BQ5" s="35"/>
      <c r="BR5" s="35"/>
      <c r="BS5" s="35"/>
      <c r="BT5" s="35"/>
      <c r="BU5" s="35"/>
      <c r="BV5" s="28" t="str">
        <f t="shared" ref="BV5:BV44" ca="1" si="4">VLOOKUP($A5,$DP$5:$DQ$41,2)</f>
        <v>B</v>
      </c>
      <c r="BW5" s="35">
        <f ca="1">COUNTIFS(BV$5:BV5,"R",$AO$5:$AO5,"U")</f>
        <v>0</v>
      </c>
      <c r="BX5" s="35">
        <f ca="1">COUNTIFS(BV$5:BV5,"B",$AO$5:$AO5,"U")</f>
        <v>1</v>
      </c>
      <c r="BY5" s="35"/>
      <c r="BZ5" s="35"/>
      <c r="CA5" s="35"/>
      <c r="CB5" s="35"/>
      <c r="CC5" s="35"/>
      <c r="CD5" s="28" t="str">
        <f t="shared" ref="CD5:CD44" ca="1" si="5">VLOOKUP($A5,$DT$5:$DU$41,2)</f>
        <v>B</v>
      </c>
      <c r="CE5" s="35">
        <f ca="1">COUNTIFS(CD$5:CD5,"R",$AO$5:$AO5,"U")</f>
        <v>0</v>
      </c>
      <c r="CF5" s="35">
        <f ca="1">COUNTIFS(CD$5:CD5,"B",$AO$5:$AO5,"U")</f>
        <v>1</v>
      </c>
      <c r="CG5" s="35"/>
      <c r="CH5" s="35"/>
      <c r="CI5" s="35"/>
      <c r="CJ5" s="35"/>
      <c r="CK5" s="35"/>
      <c r="CL5" s="35"/>
      <c r="CM5" s="35">
        <f ca="1">IF(AND(BF5="L",$AO5="U"),$A5,"")</f>
        <v>35</v>
      </c>
      <c r="CN5" s="35" t="str">
        <f ca="1">IF(AND(BF5="R",$AO5="U"),$A5,"")</f>
        <v/>
      </c>
      <c r="CO5" s="35">
        <f ca="1">IF(AND(BN5="T",$AO5="U"),$A5,"")</f>
        <v>35</v>
      </c>
      <c r="CP5" s="35" t="str">
        <f ca="1">IF(AND(BN5="B",$AO5="U"),$A5,"")</f>
        <v/>
      </c>
      <c r="CQ5" s="35" t="str">
        <f t="shared" ref="CQ5:CQ44" ca="1" si="6">IF(AND(BV5="R",$AO5="U"),$A5,"")</f>
        <v/>
      </c>
      <c r="CR5" s="35">
        <f t="shared" ref="CR5:CR44" ca="1" si="7">IF(AND(BV5="B",$AO5="U"),$A5,"")</f>
        <v>35</v>
      </c>
      <c r="CS5" s="35" t="str">
        <f t="shared" ref="CS5:CS44" ca="1" si="8">IF(AND(CD5="R",$AO5="U"),$A5,"")</f>
        <v/>
      </c>
      <c r="CT5" s="35">
        <f t="shared" ref="CT5:CT44" ca="1" si="9">IF(AND(CD5="B",$AO5="U"),$A5,"")</f>
        <v>35</v>
      </c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6"/>
      <c r="DL5" s="9">
        <v>0</v>
      </c>
      <c r="DM5" s="10">
        <v>0</v>
      </c>
      <c r="DN5" s="9">
        <v>0</v>
      </c>
      <c r="DO5" s="10">
        <v>0</v>
      </c>
      <c r="DP5" s="9">
        <v>0</v>
      </c>
      <c r="DQ5" s="10">
        <v>0</v>
      </c>
      <c r="DR5" s="9">
        <v>0</v>
      </c>
      <c r="DS5" s="10">
        <v>0</v>
      </c>
      <c r="DT5" s="9">
        <v>0</v>
      </c>
      <c r="DU5" s="10">
        <v>0</v>
      </c>
      <c r="DW5" s="10">
        <v>1</v>
      </c>
      <c r="DX5" s="9">
        <f t="shared" ref="DX5:DX40" ca="1" si="10">IF($CM$5=$DW5,$DW5,IF($CM$6=$DW5,$DW5,IF($CM$7=$DW5,$DW5,IF($CM$8=$DW5,$DW5,IF($CM$9=$DW5,$DW5,IF($CM$10=$DW5,$DW5,IF($CM$11=$DW5,$DW5,IF($CM$12=$DW5,$DW5,IF($CM$13=$DW5,$DW5,IF($CM$14=$DW5,$DW5,IF($CM$15=$DW5,$DW5,IF($CM$16=$DW5,$DW5,IF($CM$17=$DW5,$DW5,IF($CM$18=$DW5,$DW5,IF($CM$19=$DW5,$DW5,IF($CM$20=$DW5,$DW5,IF($CM$21=$DW5,$DW5,IF($CM$22=$DW5,$DW5,IF($CM$23=$DW5,$DW5,IF($CM$24=$DW5,$DW5,IF($CM$25=$DW5,$DW5,IF($CM$26=$DW5,$DW5,IF($CM$27=$DW5,$DW5,IF($CM$28=$DW5,$DW5,IF($CM$29=$DW5,$DW5,IF($CM$30=$DW5,$DW5,IF($CM$31=$DW5,$DW5,IF($CM$32=$DW5,$DW5,IF($CM$33=$DW5,$DW5,IF($CM$34=$DW5,$DW5,IF($CM$35=$DW5,$DW5,IF($CM$36=$DW5,$DW5,IF($CM$37=$DW5,$DW5,IF($CM$38=$DW5,$DW5,IF($CM$39=$DW5,$DW5,IF($CM$40=$DW5,$DW5,IF($CM$41=$DW5,$DW5,IF($CM$42=$DW5,$DW5,IF($CM$43=$DW5,$DW5,IF($CM$44=$DW5,$DW5,IF($CM$45=$DW5,$DW5,"")))))))))))))))))))))))))))))))))))))))))</f>
        <v>1</v>
      </c>
      <c r="DY5" s="9">
        <f t="shared" ref="DY5:DY40" ca="1" si="11">IF($CM$5=$DW5,$DW5,IF($CM$6=$DW5,$DW5,IF($CM$7=$DW5,$DW5,IF($CM$8=$DW5,$DW5,IF($CM$9=$DW5,$DW5,IF($CM$10=$DW5,$DW5,IF($CM$11=$DW5,$DW5,IF($CM$12=$DW5,$DW5,IF($CM$13=$DW5,$DW5,IF($CM$14=$DW5,$DW5,IF($CM$15=$DW5,$DW5,IF($CM$16=$DW5,$DW5,IF($CM$17=$DW5,$DW5,IF($CM$18=$DW5,$DW5,IF($CM$19=$DW5,$DW5,IF($CM$20=$DW5,$DW5,IF($CM$21=$DW5,$DW5,IF($CM$22=$DW5,$DW5,IF($CM$23=$DW5,$DW5,IF($CM$24=$DW5,$DW5,IF($CM$25=$DW5,$DW5,IF($CM$26=$DW5,$DW5,IF($CM$27=$DW5,$DW5,IF($CM$28=$DW5,$DW5,IF($CM$29=$DW5,$DW5,IF($CM$30=$DW5,$DW5,IF($CM$31=$DW5,$DW5,IF($CM$32=$DW5,$DW5,IF($CM$33=$DW5,$DW5,IF($CM$34=$DW5,$DW5,IF($CM$35=$DW5,$DW5,IF($CM$36=$DW5,$DW5,IF($CM$37=$DW5,$DW5,IF($CM$38=$DW5,$DW5,IF($CM$39=$DW5,$DW5,IF($CM$40=$DW5,$DW5,IF($CM$41=$DW5,$DW5,IF($CM$42=$DW5,$DW5,IF($CM$43=$DW5,$DW5,IF($CM$44=$DW5,$DW5,IF($CM$45=$DW5,$DW5,)))))))))))))))))))))))))))))))))))))))))</f>
        <v>1</v>
      </c>
      <c r="DZ5" s="9">
        <f ca="1">IF(DY5&gt;0,1,)</f>
        <v>1</v>
      </c>
      <c r="EA5" s="9" t="str">
        <f t="shared" ref="EA5:EA40" ca="1" si="12">IF($CN$5=$DW5,$DW5,IF($CN$6=$DW5,$DW5,IF($CN$7=$DW5,$DW5,IF($CN$8=$DW5,$DW5,IF($CN$9=$DW5,$DW5,IF($CN$10=$DW5,$DW5,IF($CN$11=$DW5,$DW5,IF($CN$12=$DW5,$DW5,IF($CN$13=$DW5,$DW5,IF($CN$14=$DW5,$DW5,IF($CN$15=$DW5,$DW5,IF($CN$16=$DW5,$DW5,IF($CN$17=$DW5,$DW5,IF($CN$18=$DW5,$DW5,IF($CN$19=$DW5,$DW5,IF($CN$20=$DW5,$DW5,IF($CN$21=$DW5,$DW5,IF($CN$22=$DW5,$DW5,IF($CN$23=$DW5,$DW5,IF(CN24=$DW5,$DW5,IF(CN$25=$DW5,$DW5,IF($CN$26=$DW5,$DW5,IF($CN$27=$DW5,$DW5,IF($CN$28=$DW5,$DW5,IF($CN$29=$DW5,$DW5,IF($CN$30=$DW5,$DW5,IF($CN$31=$DW5,$DW5,IF($CN$32=$DW5,$DW5,IF($CN$33=$DW5,$DW5,IF($CN$34=$DW5,$DW5,IF($CN$35=$DW5,$DW5,IF($CN$36=$DW5,$DW5,IF($CN$37=$DW5,$DW5,IF($CN$38=$DW5,$DW5,IF($CN$39=$DW5,$DW5,IF($CN$40=$DW5,$DW5,IF($CN$41=$DW5,$DW5,IF($CN$42=$DW5,$DW5,IF($CN$43=$DW5,$DW5,IF($CN$44=$DW5,$DW5,IF($CN$45=$DW5,$DW5,"")))))))))))))))))))))))))))))))))))))))))</f>
        <v/>
      </c>
      <c r="EB5" s="9">
        <f t="shared" ref="EB5:EB40" ca="1" si="13">IF($CN$5=$DW5,$DW5,IF($CN$6=$DW5,$DW5,IF($CN$7=$DW5,$DW5,IF($CN$8=$DW5,$DW5,IF($CN$9=$DW5,$DW5,IF($CN$10=$DW5,$DW5,IF($CN$11=$DW5,$DW5,IF($CN$12=$DW5,$DW5,IF($CN$13=$DW5,$DW5,IF($CN$14=$DW5,$DW5,IF($CN$15=$DW5,$DW5,IF($CN$16=$DW5,$DW5,IF($CN$17=$DW5,$DW5,IF($CN$18=$DW5,$DW5,IF($CN$19=$DW5,$DW5,IF($CN$20=$DW5,$DW5,IF($CN$21=$DW5,$DW5,IF($CN$22=$DW5,$DW5,IF($CN$23=$DW5,$DW5,IF($CN$24=$DW5,$DW5,IF($CN$25=$DW5,$DW5,IF($CN$26=$DW5,$DW5,IF($CN$27=$DW5,$DW5,IF($CN$28=$DW5,$DW5,IF($CN$29=$DW5,$DW5,IF($CN$30=$DW5,$DW5,IF($CN$31=$DW5,$DW5,IF($CN$32=$DW5,$DW5,IF($CN$33=$DW5,$DW5,IF($CN$34=$DW5,$DW5,IF($CN$35=$DW5,$DW5,IF($CN$36=$DW5,$DW5,IF($CN$37=$DW5,$DW5,IF($CN$38=$DW5,$DW5,IF($CN$39=$DW5,$DW5,IF($CN$40=$DW5,$DW5,IF($CN$41=$DW5,$DW5,IF($CN$42=$DW5,$DW5,IF($CN$43=$DW5,$DW5,IF($CN$44=$DW5,$DW5,IF($CN$45=$DW5,$DW5,)))))))))))))))))))))))))))))))))))))))))</f>
        <v>0</v>
      </c>
      <c r="EC5" s="9">
        <f ca="1">IF(EB5&gt;0,1,)</f>
        <v>0</v>
      </c>
      <c r="ED5" s="9" t="str">
        <f t="shared" ref="ED5:ED40" ca="1" si="14">IF($CO$5=$DW5,$DW5,IF($CO$6=$DW5,$DW5,IF($CO$7=$DW5,$DW5,IF($CO$8=$DW5,$DW5,IF($CO$9=$DW5,$DW5,IF($CO$10=$DW5,$DW5,IF($CO$11=$DW5,$DW5,IF($CO$12=$DW5,$DW5,IF($CO$13=$DW5,$DW5,IF($CO$14=$DW5,$DW5,IF($CO$15=$DW5,$DW5,IF($CO$16=$DW5,$DW5,IF($CO$17=$DW5,$DW5,IF($CO$18=$DW5,$DW5,IF($CO$19=$DW5,$DW5,IF($CO$20=$DW5,$DW5,IF($CO$21=$DW5,$DW5,IF($CO$22=$DW5,$DW5,IF($CO$23=$DW5,$DW5,IF($CO$24=$DW5,$DW5,IF($CO$25=$DW5,$DW5,IF($CO$26=$DW5,$DW5,IF($CO$27=$DW5,$DW5,IF($CO$28=$DW5,$DW5,IF($CO$29=$DW5,$DW5,IF($CO$30=$DW5,$DW5,IF($CO$31=$DW5,$DW5,IF($CO$32=$DW5,$DW5,IF($CO$33=$DW5,$DW5,IF($CO$34=$DW5,$DW5,IF($CO$35=$DW5,$DW5,IF($CO$36=$DW5,$DW5,IF($CO$37=$DW5,$DW5,IF($CO$38=$DW5,$DW5,IF($CO$39=$DW5,$DW5,IF($CO$40=$DW5,$DW5,IF($CO$41=$DW5,$DW5,IF($CO$42=$DW5,$DW5,IF($CO$43=$DW5,$DW5,IF($CO$44=$DW5,$DW5,IF($CO$45=$DW5,$DW5,"")))))))))))))))))))))))))))))))))))))))))</f>
        <v/>
      </c>
      <c r="EE5" s="9">
        <f t="shared" ref="EE5:EE40" ca="1" si="15">IF($CO$5=$DW5,$DW5,IF($CO$6=$DW5,$DW5,IF($CO$7=$DW5,$DW5,IF($CO$8=$DW5,$DW5,IF($CO$9=$DW5,$DW5,IF($CO$10=$DW5,$DW5,IF($CO$11=$DW5,$DW5,IF($CO$12=$DW5,$DW5,IF($CO$13=$DW5,$DW5,IF($CO$14=$DW5,$DW5,IF($CO$15=$DW5,$DW5,IF($CO$16=$DW5,$DW5,IF($CO$17=$DW5,$DW5,IF($CO$18=$DW5,$DW5,IF($CO$19=$DW5,$DW5,IF($CO$20=$DW5,$DW5,IF($CO$21=$DW5,$DW5,IF($CO$22=$DW5,$DW5,IF($CO$23=$DW5,$DW5,IF($CO$24=$DW5,$DW5,IF($CO$25=$DW5,$DW5,IF($CO$26=$DW5,$DW5,IF($CO$27=$DW5,$DW5,IF($CO$28=$DW5,$DW5,IF($CO$29=$DW5,$DW5,IF($CO$30=$DW5,$DW5,IF($CO$31=$DW5,$DW5,IF($CO$32=$DW5,$DW5,IF($CO$33=$DW5,$DW5,IF($CO$34=$DW5,$DW5,IF($CO$35=$DW5,$DW5,IF($CO$36=$DW5,$DW5,IF($CO$37=$DW5,$DW5,IF($CO$38=$DW5,$DW5,IF($CO$39=$DW5,$DW5,IF($CO$40=$DW5,$DW5,IF($CO$41=$DW5,$DW5,IF($CO$42=$DW5,$DW5,IF($CO$43=$DW5,$DW5,IF($CO$44=$DW5,$DW5,IF($CO$45=$DW5,$DW5,)))))))))))))))))))))))))))))))))))))))))</f>
        <v>0</v>
      </c>
      <c r="EF5" s="9">
        <f ca="1">IF(EE5&gt;0,1,)</f>
        <v>0</v>
      </c>
      <c r="EG5" s="9">
        <f t="shared" ref="EG5:EG40" ca="1" si="16">IF($CP$5=$DW5,$DW5,IF($CP$6=$DW5,$DW5,IF($CP$7=$DW5,$DW5,IF($CP$8=$DW5,$DW5,IF($CP$9=$DW5,$DW5,IF($CP$10=$DW5,$DW5,IF($CP$11=$DW5,$DW5,IF($CP$12=$DW5,$DW5,IF($CP$13=$DW5,$DW5,IF($CP$14=$DW5,$DW5,IF($CP$15=$DW5,$DW5,IF($CP$16=$DW5,$DW5,IF($CP$17=$DW5,$DW5,IF($CP$18=$DW5,$DW5,IF($CP$19=$DW5,$DW5,IF($CP$20=$DW5,$DW5,IF($CP$21=$DW5,$DW5,IF($CP$22=$DW5,$DW5,IF($CP$23=$DW5,$DW5,IF($CP$24=$DW5,$DW5,IF($CP$25=$DW5,$DW5,IF($CP$26=$DW5,$DW5,IF($CP$27=$DW5,$DW5,IF($CP$28=$DW5,$DW5,IF($CP$29=$DW5,$DW5,IF($CP$30=$DW5,$DW5,IF($CP$31=$DW5,$DW5,IF($CP$32=$DW5,$DW5,IF($CP$33=$DW5,$DW5,IF($CP$34=$DW5,$DW5,IF($CP$35=$DW5,$DW5,IF($CP$36=$DW5,$DW5,IF($CP$37=$DW5,$DW5,IF($CP$38=$DW5,$DW5,IF($CP$39=$DW5,$DW5,IF($CP$40=$DW5,$DW5,IF($CP$41=$DW5,$DW5,IF($CP$42=$DW5,$DW5,IF($CP$43=$DW5,$DW5,IF($CP$44=$DW5,$DW5,IF($CP$45=$DW5,$DW5,"")))))))))))))))))))))))))))))))))))))))))</f>
        <v>1</v>
      </c>
      <c r="EH5" s="9">
        <f t="shared" ref="EH5:EH40" ca="1" si="17">IF($CP$5=$DW5,$DW5,IF($CP$6=$DW5,$DW5,IF($CP$7=$DW5,$DW5,IF($CP$8=$DW5,$DW5,IF($CP$9=$DW5,$DW5,IF($CP$10=$DW5,$DW5,IF($CP$11=$DW5,$DW5,IF($CP$12=$DW5,$DW5,IF($CP$13=$DW5,$DW5,IF($CP$14=$DW5,$DW5,IF($CP$15=$DW5,$DW5,IF($CP$16=$DW5,$DW5,IF($CP$17=$DW5,$DW5,IF($CP$18=$DW5,$DW5,IF($CP$19=$DW5,$DW5,IF($CP$20=$DW5,$DW5,IF($CP$21=$DW5,$DW5,IF($CP$22=$DW5,$DW5,IF($CP$23=$DW5,$DW5,IF($CP$24=$DW5,$DW5,IF($CP$25=$DW5,$DW5,IF($CP$26=$DW5,$DW5,IF($CP$27=$DW5,$DW5,IF($CP$28=$DW5,$DW5,IF($CP$29=$DW5,$DW5,IF($CP$30=$DW5,$DW5,IF($CP$31=$DW5,$DW5,IF($CP$32=$DW5,$DW5,IF($CP$33=$DW5,$DW5,IF($CP$34=$DW5,$DW5,IF($CP$35=$DW5,$DW5,IF($CP$36=$DW5,$DW5,IF($CP$37=$DW5,$DW5,IF($CP$38=$DW5,$DW5,IF($CP$39=$DW5,$DW5,IF($CP$40=$DW5,$DW5,IF($CP$41=$DW5,$DW5,IF($CP$42=$DW5,$DW5,IF($CP$43=$DW5,$DW5,IF($CP$44=$DW5,$DW5,IF($CP$45=$DW5,$DW5,)))))))))))))))))))))))))))))))))))))))))</f>
        <v>1</v>
      </c>
      <c r="EI5" s="9">
        <f ca="1">IF(EH5&gt;0,1,)</f>
        <v>1</v>
      </c>
      <c r="EJ5" s="9">
        <f t="shared" ref="EJ5:EJ40" ca="1" si="18">IF($CQ$5=$DW5,$DW5,IF($CQ$6=$DW5,$DW5,IF($CQ$7=$DW5,$DW5,IF($CQ$8=$DW5,$DW5,IF($CQ$9=$DW5,$DW5,IF($CQ$10=$DW5,$DW5,IF($CQ$11=$DW5,$DW5,IF($CQ$12=$DW5,$DW5,IF($CQ$13=$DW5,$DW5,IF($CQ$14=$DW5,$DW5,IF($CQ$15=$DW5,$DW5,IF($CQ$16=$DW5,$DW5,IF($CQ$17=$DW5,$DW5,IF($CQ$18=$DW5,$DW5,IF($CQ$19=$DW5,$DW5,IF($CQ$20=$DW5,$DW5,IF($CQ$21=$DW5,$DW5,IF($CQ$22=$DW5,$DW5,IF($CQ$23=$DW5,$DW5,IF($CQ$24=$DW5,$DW5,IF($CQ$25=$DW5,$DW5,IF($CQ$26=$DW5,$DW5,IF($CQ$27=$DW5,$DW5,IF($CQ$28=$DW5,$DW5,IF($CQ$29=$DW5,$DW5,IF($CQ$30=$DW5,$DW5,IF($CQ$31=$DW5,$DW5,IF($CQ$32=$DW5,$DW5,IF($CQ$33=$DW5,$DW5,IF($CQ$34=$DW5,$DW5,IF($CQ$35=$DW5,$DW5,IF($CQ$36=$DW5,$DW5,IF($CQ$37=$DW5,$DW5,IF($CQ$38=$DW5,$DW5,IF($CQ$39=$DW5,$DW5,IF($CQ$40=$DW5,$DW5,IF($CQ$41=$DW5,$DW5,IF($CQ$42=$DW5,$DW5,IF($CQ$43=$DW5,$DW5,IF(CQ$44=$DW5,$DW5,IF(CQ$45=$DW5,$DW5,"")))))))))))))))))))))))))))))))))))))))))</f>
        <v>1</v>
      </c>
      <c r="EK5" s="9">
        <f t="shared" ref="EK5:EK40" ca="1" si="19">IF($CQ$5=$DW5,$DW5,IF($CQ$6=$DW5,$DW5,IF($CQ$7=$DW5,$DW5,IF($CQ$8=$DW5,$DW5,IF($CQ$9=$DW5,$DW5,IF($CQ$10=$DW5,$DW5,IF($CQ$11=$DW5,$DW5,IF($CQ$12=$DW5,$DW5,IF($CQ$13=$DW5,$DW5,IF($CQ$14=$DW5,$DW5,IF($CQ$15=$DW5,$DW5,IF($CQ$16=$DW5,$DW5,IF($CQ$17=$DW5,$DW5,IF($CQ$18=$DW5,$DW5,IF($CQ$19=$DW5,$DW5,IF($CQ$20=$DW5,$DW5,IF($CQ$21=$DW5,$DW5,IF($CQ$22=$DW5,$DW5,IF($CQ$23=$DW5,$DW5,IF($CQ$24=$DW5,$DW5,IF($CQ$25=$DW5,$DW5,IF($CQ$26=$DW5,$DW5,IF($CQ$27=$DW5,$DW5,IF($CQ$28=$DW5,$DW5,IF($CQ$29=$DW5,$DW5,IF($CQ$30=$DW5,$DW5,IF($CQ$31=$DW5,$DW5,IF($CQ$32=$DW5,$DW5,IF($CQ$33=$DW5,$DW5,IF($CQ$34=$DW5,$DW5,IF($CQ$35=$DW5,$DW5,IF($CQ$36=$DW5,$DW5,IF($CQ$37=$DW5,$DW5,IF($CQ$38=$DW5,$DW5,IF($CQ$39=$DW5,$DW5,IF($CQ$40=$DW5,$DW5,IF($CQ$41=$DW5,$DW5,IF($CQ$42=$DW5,$DW5,IF($CQ$43=$DW5,$DW5,IF(CQ$44=$DW5,$DW5,IF(CQ$45=$DW5,$DW5,)))))))))))))))))))))))))))))))))))))))))</f>
        <v>1</v>
      </c>
      <c r="EL5" s="9">
        <f ca="1">IF(EK5&gt;0,1,)</f>
        <v>1</v>
      </c>
      <c r="EM5" s="9" t="str">
        <f t="shared" ref="EM5:EM40" ca="1" si="20">IF($CR$5=$DW5,$DW5,IF($CR$6=$DW5,$DW5,IF($CR$7=$DW5,$DW5,IF($CR$8=$DW5,$DW5,IF($CR$9=$DW5,$DW5,IF($CR$10=$DW5,$DW5,IF($CR$11=$DW5,$DW5,IF($CR$12=$DW5,$DW5,IF($CR$13=$DW5,$DW5,IF($CR$14=$DW5,$DW5,IF($CR$15=$DW5,$DW5,IF($CR$16=$DW5,$DW5,IF($CR$17=$DW5,$DW5,IF($CR$18=$DW5,$DW5,IF($CR$19=$DW5,$DW5,IF($CR$20=$DW5,$DW5,IF($CR$21=$DW5,$DW5,IF($CR$22=$DW5,$DW5,IF($CR$23=$DW5,$DW5,IF($CR$24=$DW5,$DW5,IF($CR$25=$DW5,$DW5,IF($CR$26=$DW5,$DW5,IF($CR$27=$DW5,$DW5,IF($CR$28=$DW5,$DW5,IF($CR$29=$DW5,$DW5,IF($CR$30=$DW5,$DW5,IF($CR$31=$DW5,$DW5,IF($CR$32=$DW5,$DW5,IF($CR$33=$DW5,$DW5,IF($CR$34=$DW5,$DW5,IF($CR$35=$DW5,$DW5,IF($CR$36=$DW5,$DW5,IF($CR$37=$DW5,$DW5,IF($CR$38=$DW5,$DW5,IF($CR$39=$DW5,$DW5,IF($CR$40=$DW5,$DW5,IF($CR$41=$DW5,$DW5,IF($CR$42=$DW5,$DW5,IF($CR$43=$DW5,$DW5,IF($CR$44=$DW5,$DW5,IF($CR$45=$DW5,$DW5,"")))))))))))))))))))))))))))))))))))))))))</f>
        <v/>
      </c>
      <c r="EN5" s="9">
        <f t="shared" ref="EN5:EN40" ca="1" si="21">IF($CR$5=$DW5,$DW5,IF($CR$6=$DW5,$DW5,IF($CR$7=$DW5,$DW5,IF($CR$8=$DW5,$DW5,IF($CR$9=$DW5,$DW5,IF($CR$10=$DW5,$DW5,IF($CR$11=$DW5,$DW5,IF($CR$12=$DW5,$DW5,IF($CR$13=$DW5,$DW5,IF($CR$14=$DW5,$DW5,IF($CR$15=$DW5,$DW5,IF($CR$16=$DW5,$DW5,IF($CR$17=$DW5,$DW5,IF($CR$18=$DW5,$DW5,IF($CR$19=$DW5,$DW5,IF($CR$20=$DW5,$DW5,IF($CR$21=$DW5,$DW5,IF($CR$22=$DW5,$DW5,IF($CR$23=$DW5,$DW5,IF($CR$24=$DW5,$DW5,IF($CR$25=$DW5,$DW5,IF($CR$26=$DW5,$DW5,IF($CR$27=$DW5,$DW5,IF($CR$28=$DW5,$DW5,IF($CR$29=$DW5,$DW5,IF($CR$30=$DW5,$DW5,IF($CR$31=$DW5,$DW5,IF($CR$32=$DW5,$DW5,IF($CR$33=$DW5,$DW5,IF($CR$34=$DW5,$DW5,IF($CR$35=$DW5,$DW5,IF($CR$36=$DW5,$DW5,IF($CR$37=$DW5,$DW5,IF($CR$38=$DW5,$DW5,IF($CR$39=$DW5,$DW5,IF($CR$40=$DW5,$DW5,IF($CR$41=$DW5,$DW5,IF($CR$42=$DW5,$DW5,IF($CR$43=$DW5,$DW5,IF($CR$44=$DW5,$DW5,IF($CR$45=$DW5,$DW5,)))))))))))))))))))))))))))))))))))))))))</f>
        <v>0</v>
      </c>
      <c r="EO5" s="9">
        <f ca="1">IF(EN5&gt;0,1,)</f>
        <v>0</v>
      </c>
      <c r="EP5" s="9">
        <f t="shared" ref="EP5:EP40" ca="1" si="22">IF($CS$5=$DW5,$DW5,IF($CS$6=$DW5,$DW5,IF($CS$7=$DW5,$DW5,IF($CS$8=$DW5,$DW5,IF($CS$9=$DW5,$DW5,IF($CS$10=$DW5,$DW5,IF($CS$11=$DW5,$DW5,IF($CS$12=$DW5,$DW5,IF($CS$13=$DW5,$DW5,IF($CS$14=$DW5,$DW5,IF($CS$15=$DW5,$DW5,IF($CS$16=$DW5,$DW5,IF($CS$17=$DW5,$DW5,IF($CS$18=$DW5,$DW5,IF($CS$19=$DW5,$DW5,IF($CS$20=$DW5,$DW5,IF($CS$21=$DW5,$DW5,IF($CS$22=$DW5,$DW5,IF($CS$23=$DW5,$DW5,IF($CS$24=$DW5,$DW5,IF($CS$25=$DW5,$DW5,IF($CS$26=$DW5,$DW5,IF($CS$27=$DW5,$DW5,IF($CS$28=$DW5,$DW5,IF($CS$29=$DW5,$DW5,IF($CS$30=$DW5,$DW5,IF($CS$31=$DW5,$DW5,IF($CS$32=$DW5,$DW5,IF($CS$33=$DW5,$DW5,IF($CS$34=$DW5,$DW5,IF($CS$35=$DW5,$DW5,IF($CS$36=$DW5,$DW5,IF($CS$37=$DW5,$DW5,IF($CS$38=$DW5,$DW5,IF($CS$39=$DW5,$DW5,IF($CS$40=$DW5,$DW5,IF($CS$41=$DW5,$DW5,IF($CS$42=$DW5,$DW5,IF($CS$43=$DW5,$DW5,IF($CS$44=$DW5,$DW5,IF($CS$45=$DW5,$DW5,"")))))))))))))))))))))))))))))))))))))))))</f>
        <v>1</v>
      </c>
      <c r="EQ5" s="9">
        <f t="shared" ref="EQ5:EQ40" ca="1" si="23">IF($CS$5=$DW5,$DW5,IF($CS$6=$DW5,$DW5,IF($CS$7=$DW5,$DW5,IF($CS$8=$DW5,$DW5,IF($CS$9=$DW5,$DW5,IF($CS$10=$DW5,$DW5,IF($CS$11=$DW5,$DW5,IF($CS$12=$DW5,$DW5,IF($CS$13=$DW5,$DW5,IF($CS$14=$DW5,$DW5,IF($CS$15=$DW5,$DW5,IF($CS$16=$DW5,$DW5,IF($CS$17=$DW5,$DW5,IF($CS$18=$DW5,$DW5,IF($CS$19=$DW5,$DW5,IF($CS$20=$DW5,$DW5,IF($CS$21=$DW5,$DW5,IF($CS$22=$DW5,$DW5,IF($CS$23=$DW5,$DW5,IF($CS$24=$DW5,$DW5,IF($CS$25=$DW5,$DW5,IF($CS$26=$DW5,$DW5,IF($CS$27=$DW5,$DW5,IF($CS$28=$DW5,$DW5,IF($CS$29=$DW5,$DW5,IF($CS$30=$DW5,$DW5,IF($CS$31=$DW5,$DW5,IF($CS$32=$DW5,$DW5,IF($CS$33=$DW5,$DW5,IF($CS$34=$DW5,$DW5,IF($CS$35=$DW5,$DW5,IF($CS$36=$DW5,$DW5,IF($CS$37=$DW5,$DW5,IF($CS$38=$DW5,$DW5,IF($CS$39=$DW5,$DW5,IF($CS$40=$DW5,$DW5,IF($CS$41=$DW5,$DW5,IF($CS$42=$DW5,$DW5,IF($CS$43=$DW5,$DW5,IF($CS$44=$DW5,$DW5,IF($CS$45=$DW5,$DW5,)))))))))))))))))))))))))))))))))))))))))</f>
        <v>1</v>
      </c>
      <c r="ER5" s="9">
        <f ca="1">IF(EQ5&gt;0,1,)</f>
        <v>1</v>
      </c>
      <c r="ES5" s="9" t="str">
        <f t="shared" ref="ES5:ES40" ca="1" si="24">IF($CT$5=$DW5,$DW5,IF($CT$6=$DW5,$DW5,IF($CT$7=$DW5,$DW5,IF($CT$8=$DW5,$DW5,IF($CT$9=$DW5,$DW5,IF($CT$10=$DW5,$DW5,IF($CT$11=$DW5,$DW5,IF($CT$12=$DW5,$DW5,IF($CT$13=$DW5,$DW5,IF($CT$14=$DW5,$DW5,IF($CT$15=$DW5,$DW5,IF($CT$16=$DW5,$DW5,IF($CT$17=$DW5,$DW5,IF($CT$18=$DW5,$DW5,IF($CT$19=$DW5,$DW5,IF($CT$20=$DW5,$DW5,IF($CT$21=$DW5,$DW5,IF($CT$22=$DW5,$DW5,IF($CT$23=$DW5,$DW5,IF($CT$24=$DW5,$DW5,IF($CT$25=$DW5,$DW5,IF($CT$26=$DW5,$DW5,IF($CT$27=$DW5,$DW5,IF($CT$28=$DW5,$DW5,IF($CT$29=$DW5,$DW5,IF($CT$30=$DW5,$DW5,IF($CT$31=$DW5,$DW5,IF($CT$32=$DW5,$DW5,IF($CT$33=$DW5,$DW5,IF($CT$34=$DW5,$DW5,IF($CT$35=$DW5,$DW5,IF($CT$36=$DW5,$DW5,IF($CT$37=$DW5,$DW5,IF($CT$38=$DW5,$DW5,IF($CT$39=$DW5,$DW5,IF($CT$40=$DW5,$DW5,IF($CT$41=$DW5,$DW5,IF($CT$42=$DW5,$DW5,IF($CT$43=$DW5,$DW5,IF($CT$44=$DW5,$DW5,IF($CT$45=$DW5,$DW5,"")))))))))))))))))))))))))))))))))))))))))</f>
        <v/>
      </c>
      <c r="ET5" s="9">
        <f t="shared" ref="ET5:ET40" ca="1" si="25">IF($CT$5=$DW5,$DW5,IF($CT$6=$DW5,$DW5,IF($CT$7=$DW5,$DW5,IF($CT$8=$DW5,$DW5,IF($CT$9=$DW5,$DW5,IF($CT$10=$DW5,$DW5,IF($CT$11=$DW5,$DW5,IF($CT$12=$DW5,$DW5,IF($CT$13=$DW5,$DW5,IF($CT$14=$DW5,$DW5,IF($CT$15=$DW5,$DW5,IF($CT$16=$DW5,$DW5,IF($CT$17=$DW5,$DW5,IF($CT$18=$DW5,$DW5,IF($CT$19=$DW5,$DW5,IF($CT$20=$DW5,$DW5,IF($CT$21=$DW5,$DW5,IF($CT$22=$DW5,$DW5,IF($CT$23=$DW5,$DW5,IF($CT$24=$DW5,$DW5,IF($CT$25=$DW5,$DW5,IF($CT$26=$DW5,$DW5,IF($CT$27=$DW5,$DW5,IF($CT$28=$DW5,$DW5,IF($CT$29=$DW5,$DW5,IF($CT$30=$DW5,$DW5,IF($CT$31=$DW5,$DW5,IF($CT$32=$DW5,$DW5,IF($CT$33=$DW5,$DW5,IF($CT$34=$DW5,$DW5,IF($CT$35=$DW5,$DW5,IF($CT$36=$DW5,$DW5,IF($CT$37=$DW5,$DW5,IF($CT$38=$DW5,$DW5,IF($CT$39=$DW5,$DW5,IF($CT$40=$DW5,$DW5,IF($CT$41=$DW5,$DW5,IF($CT$42=$DW5,$DW5,IF($CT$43=$DW5,$DW5,IF($CT$44=$DW5,$DW5,IF($CT$45=$DW5,$DW5,)))))))))))))))))))))))))))))))))))))))))</f>
        <v>0</v>
      </c>
      <c r="EU5" s="9">
        <f ca="1">IF(ET5&gt;0,1,)</f>
        <v>0</v>
      </c>
      <c r="EV5" s="9"/>
      <c r="FA5" s="10"/>
      <c r="JE5" s="9"/>
    </row>
    <row r="6" spans="1:271" x14ac:dyDescent="0.2">
      <c r="A6" s="19">
        <f t="shared" ca="1" si="0"/>
        <v>0</v>
      </c>
      <c r="B6" s="37">
        <f ca="1">COUNTIF($A$5:A6,$B$5)</f>
        <v>0</v>
      </c>
      <c r="C6" s="37">
        <f ca="1">COUNTIF($A$5:$A6,$C$5)</f>
        <v>0</v>
      </c>
      <c r="D6" s="37">
        <f ca="1">COUNTIF($A$5:$A6,$D$5)</f>
        <v>0</v>
      </c>
      <c r="E6" s="37">
        <f ca="1">COUNTIF($A$5:$A6,$E$5)</f>
        <v>0</v>
      </c>
      <c r="F6" s="37">
        <f ca="1">COUNTIF($A$5:$A6,$F$5)</f>
        <v>0</v>
      </c>
      <c r="G6" s="37">
        <f ca="1">COUNTIF($A$5:$A6,$G$5)</f>
        <v>0</v>
      </c>
      <c r="H6" s="37">
        <f ca="1">COUNTIF($A$5:$A6,$H$5)</f>
        <v>0</v>
      </c>
      <c r="I6" s="37">
        <f ca="1">COUNTIF($A$5:$A6,$I$5)</f>
        <v>0</v>
      </c>
      <c r="J6" s="37">
        <f ca="1">COUNTIF($A$5:$A6,$J$5)</f>
        <v>0</v>
      </c>
      <c r="K6" s="37">
        <f ca="1">COUNTIF($A$5:$A6,$K$5)</f>
        <v>0</v>
      </c>
      <c r="L6" s="37">
        <f ca="1">COUNTIF($A$5:$A6,$L$5)</f>
        <v>0</v>
      </c>
      <c r="M6" s="37">
        <f ca="1">COUNTIF($A$5:$A6,$M$5)</f>
        <v>0</v>
      </c>
      <c r="N6" s="37">
        <f ca="1">COUNTIF($A$5:$A6,$N$5)</f>
        <v>0</v>
      </c>
      <c r="O6" s="37">
        <f ca="1">COUNTIF($A$5:$A6,$O$5)</f>
        <v>0</v>
      </c>
      <c r="P6" s="37">
        <f ca="1">COUNTIF($A$5:$A6,$P$5)</f>
        <v>0</v>
      </c>
      <c r="Q6" s="37">
        <f ca="1">COUNTIF($A$5:$A6,$Q$5)</f>
        <v>0</v>
      </c>
      <c r="R6" s="37">
        <f ca="1">COUNTIF($A$5:$A6,$R$5)</f>
        <v>0</v>
      </c>
      <c r="S6" s="37">
        <f ca="1">COUNTIF($A$5:$A6,$S$5)</f>
        <v>0</v>
      </c>
      <c r="T6" s="37">
        <f ca="1">COUNTIF($A$5:$A6,$T$5)</f>
        <v>0</v>
      </c>
      <c r="U6" s="37">
        <f ca="1">COUNTIF($A$5:$A6,$U$5)</f>
        <v>0</v>
      </c>
      <c r="V6" s="37">
        <f ca="1">COUNTIF($A$5:$A6,$V$5)</f>
        <v>0</v>
      </c>
      <c r="W6" s="37">
        <f ca="1">COUNTIF($A$5:$A6,$W$5)</f>
        <v>0</v>
      </c>
      <c r="X6" s="37">
        <f ca="1">COUNTIF($A$5:$A6,$X$5)</f>
        <v>0</v>
      </c>
      <c r="Y6" s="37">
        <f ca="1">COUNTIF($A$5:$A6,$Y$5)</f>
        <v>0</v>
      </c>
      <c r="Z6" s="37">
        <f ca="1">COUNTIF($A$5:$A6,$Z$5)</f>
        <v>0</v>
      </c>
      <c r="AA6" s="37">
        <f ca="1">COUNTIF($A$5:$A6,$AA$5)</f>
        <v>0</v>
      </c>
      <c r="AB6" s="37">
        <f ca="1">COUNTIF($A$5:$A6,$AB$5)</f>
        <v>0</v>
      </c>
      <c r="AC6" s="37">
        <f ca="1">COUNTIF($A$5:$A6,$AC$5)</f>
        <v>0</v>
      </c>
      <c r="AD6" s="37">
        <f ca="1">COUNTIF($A$5:$A6,$AD$5)</f>
        <v>0</v>
      </c>
      <c r="AE6" s="37">
        <f ca="1">COUNTIF($A$5:$A6,$AE$5)</f>
        <v>0</v>
      </c>
      <c r="AF6" s="37">
        <f ca="1">COUNTIF($A$5:$A6,$AF$5)</f>
        <v>0</v>
      </c>
      <c r="AG6" s="37">
        <f ca="1">COUNTIF($A$5:$A6,$AG$5)</f>
        <v>0</v>
      </c>
      <c r="AH6" s="37">
        <f ca="1">COUNTIF($A$5:$A6,$AH$5)</f>
        <v>0</v>
      </c>
      <c r="AI6" s="37">
        <f ca="1">COUNTIF($A$5:$A6,$AI$5)</f>
        <v>0</v>
      </c>
      <c r="AJ6" s="37">
        <f ca="1">COUNTIF($A$5:$A6,$AJ$5)</f>
        <v>1</v>
      </c>
      <c r="AK6" s="37">
        <f ca="1">COUNTIF($A$5:$A6,$AK$5)</f>
        <v>0</v>
      </c>
      <c r="AL6" s="37">
        <f ca="1">COUNTIF($A$5:$A6,$AL$5)</f>
        <v>1</v>
      </c>
      <c r="AM6" s="38">
        <f>AM5+1</f>
        <v>2</v>
      </c>
      <c r="AN6" s="39">
        <f ca="1">IF(AQ6=0,AM6,0)</f>
        <v>0</v>
      </c>
      <c r="AO6" s="40" t="str">
        <f ca="1">IF(COUNTIF($A$5:$A6,A6)&gt;1,"R","U")</f>
        <v>U</v>
      </c>
      <c r="AP6" s="40">
        <f t="shared" ref="AP6:AP41" ca="1" si="26">COUNTIF(B6:AL6,"0")</f>
        <v>35</v>
      </c>
      <c r="AQ6" s="40">
        <f ca="1">COUNTIF(B6:AL6,"&gt;0")</f>
        <v>2</v>
      </c>
      <c r="AR6" s="31">
        <f t="shared" ref="AR6:AR44" si="27">IF(AV6&gt;AV5,AR5,AR5+1)</f>
        <v>1</v>
      </c>
      <c r="AS6" s="32">
        <f t="shared" ca="1" si="1"/>
        <v>1</v>
      </c>
      <c r="AT6" s="33">
        <f t="shared" ref="AT6:AT44" si="28">SUM(35-AP5+1)/AP5</f>
        <v>0</v>
      </c>
      <c r="AU6" s="40">
        <f t="shared" ref="AU6:AU44" ca="1" si="29">COUNTIF(B6:AL6,"&gt;1")</f>
        <v>0</v>
      </c>
      <c r="AV6" s="31">
        <f t="shared" ref="AV6:AV17" si="30">ROUND(0.26*$AM6,0)</f>
        <v>1</v>
      </c>
      <c r="AW6" s="32">
        <f t="shared" ref="AW6:AW44" ca="1" si="31">AU6+BA6-AV6</f>
        <v>-1</v>
      </c>
      <c r="AX6" s="33">
        <f t="shared" ref="AX6:AX44" si="32">SUM(35-AQ5+1)/AQ5</f>
        <v>35</v>
      </c>
      <c r="AY6" s="34">
        <f t="shared" ref="AY6:AY44" ca="1" si="33">IF(AM6&gt;AQ6,"",(1-(FACT(37)/FACT(37-AQ5-1)/POWER(37,AQ5+1)))*100)</f>
        <v>2.7027027027026862</v>
      </c>
      <c r="AZ6" s="30">
        <f t="shared" ref="AZ6:AZ44" ca="1" si="34">IF(AND(AO6="R",AU6=AU5),1,)</f>
        <v>0</v>
      </c>
      <c r="BA6" s="40">
        <f ca="1">COUNTIF(AZ6,1)</f>
        <v>0</v>
      </c>
      <c r="BB6" s="31"/>
      <c r="BC6" s="32"/>
      <c r="BD6" s="33" t="str">
        <f t="shared" ref="BD6:BD44" si="35">IF(AU5=0,"",SUM(35-AU5+1)/AU5)</f>
        <v/>
      </c>
      <c r="BE6" s="34">
        <f ca="1">IF(BA6&gt;$BA$5,"",(1-(FACT(37)/FACT(37-AU5-1)/POWER(37,AU5+1)))*100)</f>
        <v>2.2204460492503131E-14</v>
      </c>
      <c r="BF6" s="28">
        <f t="shared" ca="1" si="2"/>
        <v>0</v>
      </c>
      <c r="BG6" s="35">
        <f ca="1">COUNTIFS(BF$5:BF6,"L",$AO$5:$AO6,"U")</f>
        <v>1</v>
      </c>
      <c r="BH6" s="35">
        <f ca="1">COUNTIFS(BF$5:BF6,"R",$AO$5:$AO6,"U")</f>
        <v>0</v>
      </c>
      <c r="BI6" s="35"/>
      <c r="BJ6" s="35"/>
      <c r="BK6" s="35"/>
      <c r="BL6" s="35"/>
      <c r="BM6" s="35"/>
      <c r="BN6" s="28">
        <f t="shared" ca="1" si="3"/>
        <v>0</v>
      </c>
      <c r="BO6" s="35">
        <f ca="1">COUNTIFS(BN$5:BN6,"T",$AO$5:$AO6,"U")</f>
        <v>1</v>
      </c>
      <c r="BP6" s="35">
        <f ca="1">COUNTIFS(BN$5:BN6,"B",$AO$5:$AO6,"U")</f>
        <v>0</v>
      </c>
      <c r="BQ6" s="35"/>
      <c r="BR6" s="35"/>
      <c r="BS6" s="35"/>
      <c r="BT6" s="35"/>
      <c r="BU6" s="35"/>
      <c r="BV6" s="28">
        <f t="shared" ca="1" si="4"/>
        <v>0</v>
      </c>
      <c r="BW6" s="35">
        <f ca="1">COUNTIFS(BV$5:BV6,"R",$AO$5:$AO6,"U")</f>
        <v>0</v>
      </c>
      <c r="BX6" s="35">
        <f ca="1">COUNTIFS(BV$5:BV6,"B",$AO$5:$AO6,"U")</f>
        <v>1</v>
      </c>
      <c r="BY6" s="35"/>
      <c r="BZ6" s="35"/>
      <c r="CA6" s="35"/>
      <c r="CB6" s="35"/>
      <c r="CC6" s="35"/>
      <c r="CD6" s="28">
        <f t="shared" ca="1" si="5"/>
        <v>0</v>
      </c>
      <c r="CE6" s="35">
        <f ca="1">COUNTIFS(CD$5:CD6,"R",$AO$5:$AO6,"U")</f>
        <v>0</v>
      </c>
      <c r="CF6" s="35">
        <f ca="1">COUNTIFS(CD$5:CD6,"B",$AO$5:$AO6,"U")</f>
        <v>1</v>
      </c>
      <c r="CG6" s="35"/>
      <c r="CH6" s="35"/>
      <c r="CI6" s="35"/>
      <c r="CJ6" s="35"/>
      <c r="CK6" s="35"/>
      <c r="CL6" s="35"/>
      <c r="CM6" s="35" t="str">
        <f t="shared" ref="CM6:CM37" ca="1" si="36">IF(AND(BF6="L",$AO6="U"),$A6,"")</f>
        <v/>
      </c>
      <c r="CN6" s="35" t="str">
        <f t="shared" ref="CN6:CN37" ca="1" si="37">IF(AND(BF6="R",$AO6="U"),$A6,"")</f>
        <v/>
      </c>
      <c r="CO6" s="35" t="str">
        <f t="shared" ref="CO6:CO44" ca="1" si="38">IF(AND(BN6="T",$AO6="U"),$A6,"")</f>
        <v/>
      </c>
      <c r="CP6" s="35" t="str">
        <f t="shared" ref="CP6:CP44" ca="1" si="39">IF(AND(BN6="B",$AO6="U"),$A6,"")</f>
        <v/>
      </c>
      <c r="CQ6" s="35" t="str">
        <f t="shared" ca="1" si="6"/>
        <v/>
      </c>
      <c r="CR6" s="35" t="str">
        <f t="shared" ca="1" si="7"/>
        <v/>
      </c>
      <c r="CS6" s="35" t="str">
        <f t="shared" ca="1" si="8"/>
        <v/>
      </c>
      <c r="CT6" s="35" t="str">
        <f t="shared" ca="1" si="9"/>
        <v/>
      </c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6"/>
      <c r="DL6" s="9">
        <f>DL5+1</f>
        <v>1</v>
      </c>
      <c r="DM6" s="10" t="s">
        <v>17</v>
      </c>
      <c r="DN6" s="9">
        <f>DN5+1</f>
        <v>1</v>
      </c>
      <c r="DO6" s="10" t="s">
        <v>18</v>
      </c>
      <c r="DP6" s="9">
        <f>DP5+1</f>
        <v>1</v>
      </c>
      <c r="DQ6" s="10" t="s">
        <v>19</v>
      </c>
      <c r="DR6" s="9">
        <f>DR5+1</f>
        <v>1</v>
      </c>
      <c r="DS6" s="10" t="s">
        <v>17</v>
      </c>
      <c r="DT6" s="9">
        <f>DT5+1</f>
        <v>1</v>
      </c>
      <c r="DU6" s="10" t="s">
        <v>19</v>
      </c>
      <c r="DW6" s="10">
        <f>DW5+1</f>
        <v>2</v>
      </c>
      <c r="DX6" s="9" t="str">
        <f t="shared" ca="1" si="10"/>
        <v/>
      </c>
      <c r="DY6" s="9">
        <f t="shared" ca="1" si="11"/>
        <v>0</v>
      </c>
      <c r="DZ6" s="9">
        <f t="shared" ref="DZ6:DZ40" ca="1" si="40">IF(DY6&gt;0,1,)</f>
        <v>0</v>
      </c>
      <c r="EA6" s="9">
        <f t="shared" ca="1" si="12"/>
        <v>2</v>
      </c>
      <c r="EB6" s="9">
        <f t="shared" ca="1" si="13"/>
        <v>2</v>
      </c>
      <c r="EC6" s="9">
        <f t="shared" ref="EC6:EC40" ca="1" si="41">IF(EB6&gt;0,1,)</f>
        <v>1</v>
      </c>
      <c r="ED6" s="9">
        <f t="shared" ca="1" si="14"/>
        <v>2</v>
      </c>
      <c r="EE6" s="9">
        <f t="shared" ca="1" si="15"/>
        <v>2</v>
      </c>
      <c r="EF6" s="9">
        <f t="shared" ref="EF6:EF40" ca="1" si="42">IF(EE6&gt;0,1,)</f>
        <v>1</v>
      </c>
      <c r="EG6" s="9" t="str">
        <f t="shared" ca="1" si="16"/>
        <v/>
      </c>
      <c r="EH6" s="9">
        <f t="shared" ca="1" si="17"/>
        <v>0</v>
      </c>
      <c r="EI6" s="9">
        <f t="shared" ref="EI6:EI40" ca="1" si="43">IF(EH6&gt;0,1,)</f>
        <v>0</v>
      </c>
      <c r="EJ6" s="9" t="str">
        <f t="shared" ca="1" si="18"/>
        <v/>
      </c>
      <c r="EK6" s="9">
        <f t="shared" ca="1" si="19"/>
        <v>0</v>
      </c>
      <c r="EL6" s="9">
        <f t="shared" ref="EL6:EL40" ca="1" si="44">IF(EK6&gt;0,1,)</f>
        <v>0</v>
      </c>
      <c r="EM6" s="9">
        <f t="shared" ca="1" si="20"/>
        <v>2</v>
      </c>
      <c r="EN6" s="9">
        <f t="shared" ca="1" si="21"/>
        <v>2</v>
      </c>
      <c r="EO6" s="9">
        <f t="shared" ref="EO6:EO40" ca="1" si="45">IF(EN6&gt;0,1,)</f>
        <v>1</v>
      </c>
      <c r="EP6" s="9">
        <f t="shared" ca="1" si="22"/>
        <v>2</v>
      </c>
      <c r="EQ6" s="9">
        <f t="shared" ca="1" si="23"/>
        <v>2</v>
      </c>
      <c r="ER6" s="9">
        <f t="shared" ref="ER6:ER40" ca="1" si="46">IF(EQ6&gt;0,1,)</f>
        <v>1</v>
      </c>
      <c r="ES6" s="9" t="str">
        <f t="shared" ca="1" si="24"/>
        <v/>
      </c>
      <c r="ET6" s="9">
        <f t="shared" ca="1" si="25"/>
        <v>0</v>
      </c>
      <c r="EU6" s="9">
        <f t="shared" ref="EU6:EU40" ca="1" si="47">IF(ET6&gt;0,1,)</f>
        <v>0</v>
      </c>
      <c r="EV6" s="9"/>
      <c r="FA6" s="10"/>
      <c r="JE6" s="9"/>
    </row>
    <row r="7" spans="1:271" x14ac:dyDescent="0.2">
      <c r="A7" s="19">
        <f t="shared" ca="1" si="0"/>
        <v>20</v>
      </c>
      <c r="B7" s="37">
        <f ca="1">COUNTIF($A$5:A7,$B$5)</f>
        <v>0</v>
      </c>
      <c r="C7" s="37">
        <f ca="1">COUNTIF($A$5:$A7,$C$5)</f>
        <v>0</v>
      </c>
      <c r="D7" s="37">
        <f ca="1">COUNTIF($A$5:$A7,$D$5)</f>
        <v>0</v>
      </c>
      <c r="E7" s="37">
        <f ca="1">COUNTIF($A$5:$A7,$E$5)</f>
        <v>0</v>
      </c>
      <c r="F7" s="37">
        <f ca="1">COUNTIF($A$5:$A7,$F$5)</f>
        <v>0</v>
      </c>
      <c r="G7" s="37">
        <f ca="1">COUNTIF($A$5:$A7,$G$5)</f>
        <v>0</v>
      </c>
      <c r="H7" s="37">
        <f ca="1">COUNTIF($A$5:$A7,$H$5)</f>
        <v>0</v>
      </c>
      <c r="I7" s="37">
        <f ca="1">COUNTIF($A$5:$A7,$I$5)</f>
        <v>0</v>
      </c>
      <c r="J7" s="37">
        <f ca="1">COUNTIF($A$5:$A7,$J$5)</f>
        <v>0</v>
      </c>
      <c r="K7" s="37">
        <f ca="1">COUNTIF($A$5:$A7,$K$5)</f>
        <v>0</v>
      </c>
      <c r="L7" s="37">
        <f ca="1">COUNTIF($A$5:$A7,$L$5)</f>
        <v>0</v>
      </c>
      <c r="M7" s="37">
        <f ca="1">COUNTIF($A$5:$A7,$M$5)</f>
        <v>0</v>
      </c>
      <c r="N7" s="37">
        <f ca="1">COUNTIF($A$5:$A7,$N$5)</f>
        <v>0</v>
      </c>
      <c r="O7" s="37">
        <f ca="1">COUNTIF($A$5:$A7,$O$5)</f>
        <v>0</v>
      </c>
      <c r="P7" s="37">
        <f ca="1">COUNTIF($A$5:$A7,$P$5)</f>
        <v>0</v>
      </c>
      <c r="Q7" s="37">
        <f ca="1">COUNTIF($A$5:$A7,$Q$5)</f>
        <v>0</v>
      </c>
      <c r="R7" s="37">
        <f ca="1">COUNTIF($A$5:$A7,$R$5)</f>
        <v>0</v>
      </c>
      <c r="S7" s="37">
        <f ca="1">COUNTIF($A$5:$A7,$S$5)</f>
        <v>0</v>
      </c>
      <c r="T7" s="37">
        <f ca="1">COUNTIF($A$5:$A7,$T$5)</f>
        <v>0</v>
      </c>
      <c r="U7" s="37">
        <f ca="1">COUNTIF($A$5:$A7,$U$5)</f>
        <v>1</v>
      </c>
      <c r="V7" s="37">
        <f ca="1">COUNTIF($A$5:$A7,$V$5)</f>
        <v>0</v>
      </c>
      <c r="W7" s="37">
        <f ca="1">COUNTIF($A$5:$A7,$W$5)</f>
        <v>0</v>
      </c>
      <c r="X7" s="37">
        <f ca="1">COUNTIF($A$5:$A7,$X$5)</f>
        <v>0</v>
      </c>
      <c r="Y7" s="37">
        <f ca="1">COUNTIF($A$5:$A7,$Y$5)</f>
        <v>0</v>
      </c>
      <c r="Z7" s="37">
        <f ca="1">COUNTIF($A$5:$A7,$Z$5)</f>
        <v>0</v>
      </c>
      <c r="AA7" s="37">
        <f ca="1">COUNTIF($A$5:$A7,$AA$5)</f>
        <v>0</v>
      </c>
      <c r="AB7" s="37">
        <f ca="1">COUNTIF($A$5:$A7,$AB$5)</f>
        <v>0</v>
      </c>
      <c r="AC7" s="37">
        <f ca="1">COUNTIF($A$5:$A7,$AC$5)</f>
        <v>0</v>
      </c>
      <c r="AD7" s="37">
        <f ca="1">COUNTIF($A$5:$A7,$AD$5)</f>
        <v>0</v>
      </c>
      <c r="AE7" s="37">
        <f ca="1">COUNTIF($A$5:$A7,$AE$5)</f>
        <v>0</v>
      </c>
      <c r="AF7" s="37">
        <f ca="1">COUNTIF($A$5:$A7,$AF$5)</f>
        <v>0</v>
      </c>
      <c r="AG7" s="37">
        <f ca="1">COUNTIF($A$5:$A7,$AG$5)</f>
        <v>0</v>
      </c>
      <c r="AH7" s="37">
        <f ca="1">COUNTIF($A$5:$A7,$AH$5)</f>
        <v>0</v>
      </c>
      <c r="AI7" s="37">
        <f ca="1">COUNTIF($A$5:$A7,$AI$5)</f>
        <v>0</v>
      </c>
      <c r="AJ7" s="37">
        <f ca="1">COUNTIF($A$5:$A7,$AJ$5)</f>
        <v>1</v>
      </c>
      <c r="AK7" s="37">
        <f ca="1">COUNTIF($A$5:$A7,$AK$5)</f>
        <v>0</v>
      </c>
      <c r="AL7" s="37">
        <f ca="1">COUNTIF($A$5:$A7,$AL$5)</f>
        <v>1</v>
      </c>
      <c r="AM7" s="38">
        <f t="shared" ref="AM7:AM44" si="48">AM6+1</f>
        <v>3</v>
      </c>
      <c r="AN7" s="39">
        <f t="shared" ref="AN7:AN41" ca="1" si="49">IF(AQ7=0,AM7,0)</f>
        <v>0</v>
      </c>
      <c r="AO7" s="40" t="str">
        <f ca="1">IF(COUNTIF($A$5:$A7,A7)&gt;1,"R","U")</f>
        <v>U</v>
      </c>
      <c r="AP7" s="40">
        <f t="shared" ca="1" si="26"/>
        <v>34</v>
      </c>
      <c r="AQ7" s="40">
        <f t="shared" ref="AQ7:AQ41" ca="1" si="50">COUNTIF(B7:AL7,"&gt;0")</f>
        <v>3</v>
      </c>
      <c r="AR7" s="31">
        <f t="shared" si="27"/>
        <v>2</v>
      </c>
      <c r="AS7" s="32">
        <f t="shared" ca="1" si="1"/>
        <v>1</v>
      </c>
      <c r="AT7" s="33">
        <f t="shared" ca="1" si="28"/>
        <v>2.8571428571428571E-2</v>
      </c>
      <c r="AU7" s="40">
        <f t="shared" ca="1" si="29"/>
        <v>0</v>
      </c>
      <c r="AV7" s="31">
        <f t="shared" si="30"/>
        <v>1</v>
      </c>
      <c r="AW7" s="32">
        <f t="shared" ca="1" si="31"/>
        <v>-1</v>
      </c>
      <c r="AX7" s="33">
        <f t="shared" ca="1" si="32"/>
        <v>17</v>
      </c>
      <c r="AY7" s="34">
        <f t="shared" ca="1" si="33"/>
        <v>7.9620160701241449</v>
      </c>
      <c r="AZ7" s="30">
        <f t="shared" ca="1" si="34"/>
        <v>0</v>
      </c>
      <c r="BA7" s="40">
        <f ca="1">COUNTIF(AZ5:AZ7,1)</f>
        <v>0</v>
      </c>
      <c r="BB7" s="31"/>
      <c r="BC7" s="32"/>
      <c r="BD7" s="33" t="str">
        <f t="shared" ca="1" si="35"/>
        <v/>
      </c>
      <c r="BE7" s="34">
        <f t="shared" ref="BE7:BE44" ca="1" si="51">IF(BA7&gt;$BA$5,"",(1-(FACT(37)/FACT(37-AU6-1)/POWER(37,AU6+1)))*100)</f>
        <v>2.2204460492503131E-14</v>
      </c>
      <c r="BF7" s="28" t="str">
        <f t="shared" ca="1" si="2"/>
        <v>L</v>
      </c>
      <c r="BG7" s="35">
        <f ca="1">COUNTIFS(BF$5:BF7,"L",$AO$5:$AO7,"U")</f>
        <v>2</v>
      </c>
      <c r="BH7" s="35">
        <f ca="1">COUNTIFS(BF$5:BF7,"R",$AO$5:$AO7,"U")</f>
        <v>0</v>
      </c>
      <c r="BI7" s="35"/>
      <c r="BJ7" s="35"/>
      <c r="BK7" s="35"/>
      <c r="BL7" s="35"/>
      <c r="BM7" s="35"/>
      <c r="BN7" s="28" t="str">
        <f t="shared" ca="1" si="3"/>
        <v>B</v>
      </c>
      <c r="BO7" s="35">
        <f ca="1">COUNTIFS(BN$5:BN7,"T",$AO$5:$AO7,"U")</f>
        <v>1</v>
      </c>
      <c r="BP7" s="35">
        <f ca="1">COUNTIFS(BN$5:BN7,"B",$AO$5:$AO7,"U")</f>
        <v>1</v>
      </c>
      <c r="BQ7" s="35"/>
      <c r="BR7" s="35"/>
      <c r="BS7" s="35"/>
      <c r="BT7" s="35"/>
      <c r="BU7" s="35"/>
      <c r="BV7" s="28" t="str">
        <f t="shared" ca="1" si="4"/>
        <v>B</v>
      </c>
      <c r="BW7" s="35">
        <f ca="1">COUNTIFS(BV$5:BV7,"R",$AO$5:$AO7,"U")</f>
        <v>0</v>
      </c>
      <c r="BX7" s="35">
        <f ca="1">COUNTIFS(BV$5:BV7,"B",$AO$5:$AO7,"U")</f>
        <v>2</v>
      </c>
      <c r="BY7" s="35"/>
      <c r="BZ7" s="35"/>
      <c r="CA7" s="35"/>
      <c r="CB7" s="35"/>
      <c r="CC7" s="35"/>
      <c r="CD7" s="28" t="str">
        <f t="shared" ca="1" si="5"/>
        <v>R</v>
      </c>
      <c r="CE7" s="35">
        <f ca="1">COUNTIFS(CD$5:CD7,"R",$AO$5:$AO7,"U")</f>
        <v>1</v>
      </c>
      <c r="CF7" s="35">
        <f ca="1">COUNTIFS(CD$5:CD7,"B",$AO$5:$AO7,"U")</f>
        <v>1</v>
      </c>
      <c r="CG7" s="35"/>
      <c r="CH7" s="35"/>
      <c r="CI7" s="35"/>
      <c r="CJ7" s="35"/>
      <c r="CK7" s="35"/>
      <c r="CL7" s="35"/>
      <c r="CM7" s="35">
        <f t="shared" ca="1" si="36"/>
        <v>20</v>
      </c>
      <c r="CN7" s="35" t="str">
        <f t="shared" ca="1" si="37"/>
        <v/>
      </c>
      <c r="CO7" s="35" t="str">
        <f t="shared" ca="1" si="38"/>
        <v/>
      </c>
      <c r="CP7" s="35">
        <f t="shared" ca="1" si="39"/>
        <v>20</v>
      </c>
      <c r="CQ7" s="35" t="str">
        <f t="shared" ca="1" si="6"/>
        <v/>
      </c>
      <c r="CR7" s="35">
        <f t="shared" ca="1" si="7"/>
        <v>20</v>
      </c>
      <c r="CS7" s="35">
        <f t="shared" ca="1" si="8"/>
        <v>20</v>
      </c>
      <c r="CT7" s="35" t="str">
        <f t="shared" ca="1" si="9"/>
        <v/>
      </c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6"/>
      <c r="DL7" s="9">
        <f t="shared" ref="DL7:DL41" si="52">DL6+1</f>
        <v>2</v>
      </c>
      <c r="DM7" s="10" t="s">
        <v>19</v>
      </c>
      <c r="DN7" s="9">
        <f t="shared" ref="DN7:DN25" si="53">DN6+1</f>
        <v>2</v>
      </c>
      <c r="DO7" s="10" t="s">
        <v>20</v>
      </c>
      <c r="DP7" s="9">
        <f t="shared" ref="DP7:DP41" si="54">DP6+1</f>
        <v>2</v>
      </c>
      <c r="DQ7" s="10" t="s">
        <v>18</v>
      </c>
      <c r="DR7" s="9">
        <f t="shared" ref="DR7:DT25" si="55">DR6+1</f>
        <v>2</v>
      </c>
      <c r="DS7" s="10" t="s">
        <v>17</v>
      </c>
      <c r="DT7" s="9">
        <f t="shared" si="55"/>
        <v>2</v>
      </c>
      <c r="DU7" s="10" t="s">
        <v>19</v>
      </c>
      <c r="DW7" s="10">
        <f t="shared" ref="DW7:DW40" si="56">DW6+1</f>
        <v>3</v>
      </c>
      <c r="DX7" s="9">
        <f t="shared" ca="1" si="10"/>
        <v>3</v>
      </c>
      <c r="DY7" s="9">
        <f t="shared" ca="1" si="11"/>
        <v>3</v>
      </c>
      <c r="DZ7" s="9">
        <f t="shared" ca="1" si="40"/>
        <v>1</v>
      </c>
      <c r="EA7" s="9" t="str">
        <f t="shared" ca="1" si="12"/>
        <v/>
      </c>
      <c r="EB7" s="9">
        <f t="shared" ca="1" si="13"/>
        <v>0</v>
      </c>
      <c r="EC7" s="9">
        <f t="shared" ca="1" si="41"/>
        <v>0</v>
      </c>
      <c r="ED7" s="9">
        <f t="shared" ca="1" si="14"/>
        <v>3</v>
      </c>
      <c r="EE7" s="9">
        <f t="shared" ca="1" si="15"/>
        <v>3</v>
      </c>
      <c r="EF7" s="9">
        <f t="shared" ca="1" si="42"/>
        <v>1</v>
      </c>
      <c r="EG7" s="9" t="str">
        <f t="shared" ca="1" si="16"/>
        <v/>
      </c>
      <c r="EH7" s="9">
        <f t="shared" ca="1" si="17"/>
        <v>0</v>
      </c>
      <c r="EI7" s="9">
        <f t="shared" ca="1" si="43"/>
        <v>0</v>
      </c>
      <c r="EJ7" s="9">
        <f t="shared" ca="1" si="18"/>
        <v>3</v>
      </c>
      <c r="EK7" s="9">
        <f t="shared" ca="1" si="19"/>
        <v>3</v>
      </c>
      <c r="EL7" s="9">
        <f t="shared" ca="1" si="44"/>
        <v>1</v>
      </c>
      <c r="EM7" s="9" t="str">
        <f t="shared" ca="1" si="20"/>
        <v/>
      </c>
      <c r="EN7" s="9">
        <f t="shared" ca="1" si="21"/>
        <v>0</v>
      </c>
      <c r="EO7" s="9">
        <f t="shared" ca="1" si="45"/>
        <v>0</v>
      </c>
      <c r="EP7" s="9" t="str">
        <f t="shared" ca="1" si="22"/>
        <v/>
      </c>
      <c r="EQ7" s="9">
        <f t="shared" ca="1" si="23"/>
        <v>0</v>
      </c>
      <c r="ER7" s="9">
        <f t="shared" ca="1" si="46"/>
        <v>0</v>
      </c>
      <c r="ES7" s="9">
        <f t="shared" ca="1" si="24"/>
        <v>3</v>
      </c>
      <c r="ET7" s="9">
        <f t="shared" ca="1" si="25"/>
        <v>3</v>
      </c>
      <c r="EU7" s="9">
        <f t="shared" ca="1" si="47"/>
        <v>1</v>
      </c>
      <c r="EV7" s="9"/>
      <c r="FA7" s="10"/>
      <c r="JE7" s="9"/>
    </row>
    <row r="8" spans="1:271" x14ac:dyDescent="0.2">
      <c r="A8" s="19">
        <f t="shared" ca="1" si="0"/>
        <v>35</v>
      </c>
      <c r="B8" s="37">
        <f ca="1">COUNTIF($A$5:A8,$B$5)</f>
        <v>0</v>
      </c>
      <c r="C8" s="37">
        <f ca="1">COUNTIF($A$5:$A8,$C$5)</f>
        <v>0</v>
      </c>
      <c r="D8" s="37">
        <f ca="1">COUNTIF($A$5:$A8,$D$5)</f>
        <v>0</v>
      </c>
      <c r="E8" s="37">
        <f ca="1">COUNTIF($A$5:$A8,$E$5)</f>
        <v>0</v>
      </c>
      <c r="F8" s="37">
        <f ca="1">COUNTIF($A$5:$A8,$F$5)</f>
        <v>0</v>
      </c>
      <c r="G8" s="37">
        <f ca="1">COUNTIF($A$5:$A8,$G$5)</f>
        <v>0</v>
      </c>
      <c r="H8" s="37">
        <f ca="1">COUNTIF($A$5:$A8,$H$5)</f>
        <v>0</v>
      </c>
      <c r="I8" s="37">
        <f ca="1">COUNTIF($A$5:$A8,$I$5)</f>
        <v>0</v>
      </c>
      <c r="J8" s="37">
        <f ca="1">COUNTIF($A$5:$A8,$J$5)</f>
        <v>0</v>
      </c>
      <c r="K8" s="37">
        <f ca="1">COUNTIF($A$5:$A8,$K$5)</f>
        <v>0</v>
      </c>
      <c r="L8" s="37">
        <f ca="1">COUNTIF($A$5:$A8,$L$5)</f>
        <v>0</v>
      </c>
      <c r="M8" s="37">
        <f ca="1">COUNTIF($A$5:$A8,$M$5)</f>
        <v>0</v>
      </c>
      <c r="N8" s="37">
        <f ca="1">COUNTIF($A$5:$A8,$N$5)</f>
        <v>0</v>
      </c>
      <c r="O8" s="37">
        <f ca="1">COUNTIF($A$5:$A8,$O$5)</f>
        <v>0</v>
      </c>
      <c r="P8" s="37">
        <f ca="1">COUNTIF($A$5:$A8,$P$5)</f>
        <v>0</v>
      </c>
      <c r="Q8" s="37">
        <f ca="1">COUNTIF($A$5:$A8,$Q$5)</f>
        <v>0</v>
      </c>
      <c r="R8" s="37">
        <f ca="1">COUNTIF($A$5:$A8,$R$5)</f>
        <v>0</v>
      </c>
      <c r="S8" s="37">
        <f ca="1">COUNTIF($A$5:$A8,$S$5)</f>
        <v>0</v>
      </c>
      <c r="T8" s="37">
        <f ca="1">COUNTIF($A$5:$A8,$T$5)</f>
        <v>0</v>
      </c>
      <c r="U8" s="37">
        <f ca="1">COUNTIF($A$5:$A8,$U$5)</f>
        <v>1</v>
      </c>
      <c r="V8" s="37">
        <f ca="1">COUNTIF($A$5:$A8,$V$5)</f>
        <v>0</v>
      </c>
      <c r="W8" s="37">
        <f ca="1">COUNTIF($A$5:$A8,$W$5)</f>
        <v>0</v>
      </c>
      <c r="X8" s="37">
        <f ca="1">COUNTIF($A$5:$A8,$X$5)</f>
        <v>0</v>
      </c>
      <c r="Y8" s="37">
        <f ca="1">COUNTIF($A$5:$A8,$Y$5)</f>
        <v>0</v>
      </c>
      <c r="Z8" s="37">
        <f ca="1">COUNTIF($A$5:$A8,$Z$5)</f>
        <v>0</v>
      </c>
      <c r="AA8" s="37">
        <f ca="1">COUNTIF($A$5:$A8,$AA$5)</f>
        <v>0</v>
      </c>
      <c r="AB8" s="37">
        <f ca="1">COUNTIF($A$5:$A8,$AB$5)</f>
        <v>0</v>
      </c>
      <c r="AC8" s="37">
        <f ca="1">COUNTIF($A$5:$A8,$AC$5)</f>
        <v>0</v>
      </c>
      <c r="AD8" s="37">
        <f ca="1">COUNTIF($A$5:$A8,$AD$5)</f>
        <v>0</v>
      </c>
      <c r="AE8" s="37">
        <f ca="1">COUNTIF($A$5:$A8,$AE$5)</f>
        <v>0</v>
      </c>
      <c r="AF8" s="37">
        <f ca="1">COUNTIF($A$5:$A8,$AF$5)</f>
        <v>0</v>
      </c>
      <c r="AG8" s="37">
        <f ca="1">COUNTIF($A$5:$A8,$AG$5)</f>
        <v>0</v>
      </c>
      <c r="AH8" s="37">
        <f ca="1">COUNTIF($A$5:$A8,$AH$5)</f>
        <v>0</v>
      </c>
      <c r="AI8" s="37">
        <f ca="1">COUNTIF($A$5:$A8,$AI$5)</f>
        <v>0</v>
      </c>
      <c r="AJ8" s="37">
        <f ca="1">COUNTIF($A$5:$A8,$AJ$5)</f>
        <v>2</v>
      </c>
      <c r="AK8" s="37">
        <f ca="1">COUNTIF($A$5:$A8,$AK$5)</f>
        <v>0</v>
      </c>
      <c r="AL8" s="37">
        <f ca="1">COUNTIF($A$5:$A8,$AL$5)</f>
        <v>1</v>
      </c>
      <c r="AM8" s="38">
        <f t="shared" si="48"/>
        <v>4</v>
      </c>
      <c r="AN8" s="39">
        <f t="shared" ca="1" si="49"/>
        <v>0</v>
      </c>
      <c r="AO8" s="40" t="str">
        <f ca="1">IF(COUNTIF($A$5:$A8,A8)&gt;1,"R","U")</f>
        <v>R</v>
      </c>
      <c r="AP8" s="40">
        <f t="shared" ca="1" si="26"/>
        <v>34</v>
      </c>
      <c r="AQ8" s="40">
        <f t="shared" ca="1" si="50"/>
        <v>3</v>
      </c>
      <c r="AR8" s="31">
        <f t="shared" si="27"/>
        <v>3</v>
      </c>
      <c r="AS8" s="32">
        <f t="shared" ca="1" si="1"/>
        <v>0</v>
      </c>
      <c r="AT8" s="33">
        <f t="shared" ca="1" si="28"/>
        <v>5.8823529411764705E-2</v>
      </c>
      <c r="AU8" s="40">
        <f t="shared" ca="1" si="29"/>
        <v>1</v>
      </c>
      <c r="AV8" s="31">
        <f t="shared" si="30"/>
        <v>1</v>
      </c>
      <c r="AW8" s="32">
        <f t="shared" ca="1" si="31"/>
        <v>0</v>
      </c>
      <c r="AX8" s="33">
        <f t="shared" ca="1" si="32"/>
        <v>11</v>
      </c>
      <c r="AY8" s="34" t="str">
        <f t="shared" ca="1" si="33"/>
        <v/>
      </c>
      <c r="AZ8" s="30">
        <f t="shared" ca="1" si="34"/>
        <v>0</v>
      </c>
      <c r="BA8" s="40">
        <f ca="1">COUNTIF(AZ5:AZ8,1)</f>
        <v>0</v>
      </c>
      <c r="BB8" s="31"/>
      <c r="BC8" s="32"/>
      <c r="BD8" s="33" t="str">
        <f t="shared" ca="1" si="35"/>
        <v/>
      </c>
      <c r="BE8" s="34">
        <f t="shared" ca="1" si="51"/>
        <v>2.2204460492503131E-14</v>
      </c>
      <c r="BF8" s="28" t="str">
        <f t="shared" ca="1" si="2"/>
        <v>L</v>
      </c>
      <c r="BG8" s="35">
        <f ca="1">COUNTIFS(BF$5:BF8,"L",$AO$5:$AO8,"U")</f>
        <v>2</v>
      </c>
      <c r="BH8" s="35">
        <f ca="1">COUNTIFS(BF$5:BF8,"R",$AO$5:$AO8,"U")</f>
        <v>0</v>
      </c>
      <c r="BI8" s="35"/>
      <c r="BJ8" s="35"/>
      <c r="BK8" s="35"/>
      <c r="BL8" s="35"/>
      <c r="BM8" s="35"/>
      <c r="BN8" s="28" t="str">
        <f t="shared" ca="1" si="3"/>
        <v>T</v>
      </c>
      <c r="BO8" s="35">
        <f ca="1">COUNTIFS(BN$5:BN8,"T",$AO$5:$AO8,"U")</f>
        <v>1</v>
      </c>
      <c r="BP8" s="35">
        <f ca="1">COUNTIFS(BN$5:BN8,"B",$AO$5:$AO8,"U")</f>
        <v>1</v>
      </c>
      <c r="BQ8" s="35"/>
      <c r="BR8" s="35"/>
      <c r="BS8" s="35"/>
      <c r="BT8" s="35"/>
      <c r="BU8" s="35"/>
      <c r="BV8" s="28" t="str">
        <f t="shared" ca="1" si="4"/>
        <v>B</v>
      </c>
      <c r="BW8" s="35">
        <f ca="1">COUNTIFS(BV$5:BV8,"R",$AO$5:$AO8,"U")</f>
        <v>0</v>
      </c>
      <c r="BX8" s="35">
        <f ca="1">COUNTIFS(BV$5:BV8,"B",$AO$5:$AO8,"U")</f>
        <v>2</v>
      </c>
      <c r="BY8" s="35"/>
      <c r="BZ8" s="35"/>
      <c r="CA8" s="35"/>
      <c r="CB8" s="35"/>
      <c r="CC8" s="35"/>
      <c r="CD8" s="28" t="str">
        <f t="shared" ca="1" si="5"/>
        <v>B</v>
      </c>
      <c r="CE8" s="35">
        <f ca="1">COUNTIFS(CD$5:CD8,"R",$AO$5:$AO8,"U")</f>
        <v>1</v>
      </c>
      <c r="CF8" s="35">
        <f ca="1">COUNTIFS(CD$5:CD8,"B",$AO$5:$AO8,"U")</f>
        <v>1</v>
      </c>
      <c r="CG8" s="35"/>
      <c r="CH8" s="35"/>
      <c r="CI8" s="35"/>
      <c r="CJ8" s="35"/>
      <c r="CK8" s="35"/>
      <c r="CL8" s="35"/>
      <c r="CM8" s="35" t="str">
        <f t="shared" ca="1" si="36"/>
        <v/>
      </c>
      <c r="CN8" s="35" t="str">
        <f t="shared" ca="1" si="37"/>
        <v/>
      </c>
      <c r="CO8" s="35" t="str">
        <f t="shared" ca="1" si="38"/>
        <v/>
      </c>
      <c r="CP8" s="35" t="str">
        <f t="shared" ca="1" si="39"/>
        <v/>
      </c>
      <c r="CQ8" s="35" t="str">
        <f t="shared" ca="1" si="6"/>
        <v/>
      </c>
      <c r="CR8" s="35" t="str">
        <f t="shared" ca="1" si="7"/>
        <v/>
      </c>
      <c r="CS8" s="35" t="str">
        <f t="shared" ca="1" si="8"/>
        <v/>
      </c>
      <c r="CT8" s="35" t="str">
        <f t="shared" ca="1" si="9"/>
        <v/>
      </c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6"/>
      <c r="DL8" s="9">
        <f t="shared" si="52"/>
        <v>3</v>
      </c>
      <c r="DM8" s="10" t="s">
        <v>17</v>
      </c>
      <c r="DN8" s="9">
        <f t="shared" si="53"/>
        <v>3</v>
      </c>
      <c r="DO8" s="10" t="s">
        <v>20</v>
      </c>
      <c r="DP8" s="9">
        <f t="shared" si="54"/>
        <v>3</v>
      </c>
      <c r="DQ8" s="10" t="s">
        <v>19</v>
      </c>
      <c r="DR8" s="9">
        <f t="shared" si="55"/>
        <v>3</v>
      </c>
      <c r="DS8" s="10" t="s">
        <v>17</v>
      </c>
      <c r="DT8" s="9">
        <f t="shared" si="55"/>
        <v>3</v>
      </c>
      <c r="DU8" s="10" t="s">
        <v>18</v>
      </c>
      <c r="DW8" s="10">
        <f t="shared" si="56"/>
        <v>4</v>
      </c>
      <c r="DX8" s="9" t="str">
        <f t="shared" ca="1" si="10"/>
        <v/>
      </c>
      <c r="DY8" s="9">
        <f t="shared" ca="1" si="11"/>
        <v>0</v>
      </c>
      <c r="DZ8" s="9">
        <f t="shared" ca="1" si="40"/>
        <v>0</v>
      </c>
      <c r="EA8" s="9">
        <f t="shared" ca="1" si="12"/>
        <v>4</v>
      </c>
      <c r="EB8" s="9">
        <f t="shared" ca="1" si="13"/>
        <v>4</v>
      </c>
      <c r="EC8" s="9">
        <f t="shared" ca="1" si="41"/>
        <v>1</v>
      </c>
      <c r="ED8" s="9">
        <f t="shared" ca="1" si="14"/>
        <v>4</v>
      </c>
      <c r="EE8" s="9">
        <f t="shared" ca="1" si="15"/>
        <v>4</v>
      </c>
      <c r="EF8" s="9">
        <f t="shared" ca="1" si="42"/>
        <v>1</v>
      </c>
      <c r="EG8" s="9" t="str">
        <f t="shared" ca="1" si="16"/>
        <v/>
      </c>
      <c r="EH8" s="9">
        <f t="shared" ca="1" si="17"/>
        <v>0</v>
      </c>
      <c r="EI8" s="9">
        <f t="shared" ca="1" si="43"/>
        <v>0</v>
      </c>
      <c r="EJ8" s="9" t="str">
        <f t="shared" ca="1" si="18"/>
        <v/>
      </c>
      <c r="EK8" s="9">
        <f t="shared" ca="1" si="19"/>
        <v>0</v>
      </c>
      <c r="EL8" s="9">
        <f t="shared" ca="1" si="44"/>
        <v>0</v>
      </c>
      <c r="EM8" s="9">
        <f t="shared" ca="1" si="20"/>
        <v>4</v>
      </c>
      <c r="EN8" s="9">
        <f t="shared" ca="1" si="21"/>
        <v>4</v>
      </c>
      <c r="EO8" s="9">
        <f t="shared" ca="1" si="45"/>
        <v>1</v>
      </c>
      <c r="EP8" s="9">
        <f t="shared" ca="1" si="22"/>
        <v>4</v>
      </c>
      <c r="EQ8" s="9">
        <f t="shared" ca="1" si="23"/>
        <v>4</v>
      </c>
      <c r="ER8" s="9">
        <f t="shared" ca="1" si="46"/>
        <v>1</v>
      </c>
      <c r="ES8" s="9" t="str">
        <f t="shared" ca="1" si="24"/>
        <v/>
      </c>
      <c r="ET8" s="9">
        <f t="shared" ca="1" si="25"/>
        <v>0</v>
      </c>
      <c r="EU8" s="9">
        <f t="shared" ca="1" si="47"/>
        <v>0</v>
      </c>
      <c r="EV8" s="9"/>
      <c r="FA8" s="10"/>
      <c r="JE8" s="9"/>
    </row>
    <row r="9" spans="1:271" x14ac:dyDescent="0.2">
      <c r="A9" s="19">
        <f t="shared" ca="1" si="0"/>
        <v>24</v>
      </c>
      <c r="B9" s="37">
        <f ca="1">COUNTIF($A$5:A9,$B$5)</f>
        <v>0</v>
      </c>
      <c r="C9" s="37">
        <f ca="1">COUNTIF($A$5:$A9,$C$5)</f>
        <v>0</v>
      </c>
      <c r="D9" s="37">
        <f ca="1">COUNTIF($A$5:$A9,$D$5)</f>
        <v>0</v>
      </c>
      <c r="E9" s="37">
        <f ca="1">COUNTIF($A$5:$A9,$E$5)</f>
        <v>0</v>
      </c>
      <c r="F9" s="37">
        <f ca="1">COUNTIF($A$5:$A9,$F$5)</f>
        <v>0</v>
      </c>
      <c r="G9" s="37">
        <f ca="1">COUNTIF($A$5:$A9,$G$5)</f>
        <v>0</v>
      </c>
      <c r="H9" s="37">
        <f ca="1">COUNTIF($A$5:$A9,$H$5)</f>
        <v>0</v>
      </c>
      <c r="I9" s="37">
        <f ca="1">COUNTIF($A$5:$A9,$I$5)</f>
        <v>0</v>
      </c>
      <c r="J9" s="37">
        <f ca="1">COUNTIF($A$5:$A9,$J$5)</f>
        <v>0</v>
      </c>
      <c r="K9" s="37">
        <f ca="1">COUNTIF($A$5:$A9,$K$5)</f>
        <v>0</v>
      </c>
      <c r="L9" s="37">
        <f ca="1">COUNTIF($A$5:$A9,$L$5)</f>
        <v>0</v>
      </c>
      <c r="M9" s="37">
        <f ca="1">COUNTIF($A$5:$A9,$M$5)</f>
        <v>0</v>
      </c>
      <c r="N9" s="37">
        <f ca="1">COUNTIF($A$5:$A9,$N$5)</f>
        <v>0</v>
      </c>
      <c r="O9" s="37">
        <f ca="1">COUNTIF($A$5:$A9,$O$5)</f>
        <v>0</v>
      </c>
      <c r="P9" s="37">
        <f ca="1">COUNTIF($A$5:$A9,$P$5)</f>
        <v>0</v>
      </c>
      <c r="Q9" s="37">
        <f ca="1">COUNTIF($A$5:$A9,$Q$5)</f>
        <v>0</v>
      </c>
      <c r="R9" s="37">
        <f ca="1">COUNTIF($A$5:$A9,$R$5)</f>
        <v>0</v>
      </c>
      <c r="S9" s="37">
        <f ca="1">COUNTIF($A$5:$A9,$S$5)</f>
        <v>0</v>
      </c>
      <c r="T9" s="37">
        <f ca="1">COUNTIF($A$5:$A9,$T$5)</f>
        <v>0</v>
      </c>
      <c r="U9" s="37">
        <f ca="1">COUNTIF($A$5:$A9,$U$5)</f>
        <v>1</v>
      </c>
      <c r="V9" s="37">
        <f ca="1">COUNTIF($A$5:$A9,$V$5)</f>
        <v>0</v>
      </c>
      <c r="W9" s="37">
        <f ca="1">COUNTIF($A$5:$A9,$W$5)</f>
        <v>0</v>
      </c>
      <c r="X9" s="37">
        <f ca="1">COUNTIF($A$5:$A9,$X$5)</f>
        <v>0</v>
      </c>
      <c r="Y9" s="37">
        <f ca="1">COUNTIF($A$5:$A9,$Y$5)</f>
        <v>1</v>
      </c>
      <c r="Z9" s="37">
        <f ca="1">COUNTIF($A$5:$A9,$Z$5)</f>
        <v>0</v>
      </c>
      <c r="AA9" s="37">
        <f ca="1">COUNTIF($A$5:$A9,$AA$5)</f>
        <v>0</v>
      </c>
      <c r="AB9" s="37">
        <f ca="1">COUNTIF($A$5:$A9,$AB$5)</f>
        <v>0</v>
      </c>
      <c r="AC9" s="37">
        <f ca="1">COUNTIF($A$5:$A9,$AC$5)</f>
        <v>0</v>
      </c>
      <c r="AD9" s="37">
        <f ca="1">COUNTIF($A$5:$A9,$AD$5)</f>
        <v>0</v>
      </c>
      <c r="AE9" s="37">
        <f ca="1">COUNTIF($A$5:$A9,$AE$5)</f>
        <v>0</v>
      </c>
      <c r="AF9" s="37">
        <f ca="1">COUNTIF($A$5:$A9,$AF$5)</f>
        <v>0</v>
      </c>
      <c r="AG9" s="37">
        <f ca="1">COUNTIF($A$5:$A9,$AG$5)</f>
        <v>0</v>
      </c>
      <c r="AH9" s="37">
        <f ca="1">COUNTIF($A$5:$A9,$AH$5)</f>
        <v>0</v>
      </c>
      <c r="AI9" s="37">
        <f ca="1">COUNTIF($A$5:$A9,$AI$5)</f>
        <v>0</v>
      </c>
      <c r="AJ9" s="37">
        <f ca="1">COUNTIF($A$5:$A9,$AJ$5)</f>
        <v>2</v>
      </c>
      <c r="AK9" s="37">
        <f ca="1">COUNTIF($A$5:$A9,$AK$5)</f>
        <v>0</v>
      </c>
      <c r="AL9" s="37">
        <f ca="1">COUNTIF($A$5:$A9,$AL$5)</f>
        <v>1</v>
      </c>
      <c r="AM9" s="38">
        <f t="shared" si="48"/>
        <v>5</v>
      </c>
      <c r="AN9" s="39">
        <f t="shared" ca="1" si="49"/>
        <v>0</v>
      </c>
      <c r="AO9" s="40" t="str">
        <f ca="1">IF(COUNTIF($A$5:$A9,A9)&gt;1,"R","U")</f>
        <v>U</v>
      </c>
      <c r="AP9" s="40">
        <f t="shared" ca="1" si="26"/>
        <v>33</v>
      </c>
      <c r="AQ9" s="40">
        <f t="shared" ca="1" si="50"/>
        <v>4</v>
      </c>
      <c r="AR9" s="31">
        <f t="shared" si="27"/>
        <v>4</v>
      </c>
      <c r="AS9" s="32">
        <f t="shared" ca="1" si="1"/>
        <v>0</v>
      </c>
      <c r="AT9" s="33">
        <f t="shared" ca="1" si="28"/>
        <v>5.8823529411764705E-2</v>
      </c>
      <c r="AU9" s="40">
        <f t="shared" ca="1" si="29"/>
        <v>1</v>
      </c>
      <c r="AV9" s="31">
        <f t="shared" si="30"/>
        <v>1</v>
      </c>
      <c r="AW9" s="32">
        <f t="shared" ca="1" si="31"/>
        <v>0</v>
      </c>
      <c r="AX9" s="33">
        <f t="shared" ca="1" si="32"/>
        <v>11</v>
      </c>
      <c r="AY9" s="34" t="str">
        <f t="shared" ca="1" si="33"/>
        <v/>
      </c>
      <c r="AZ9" s="30">
        <f t="shared" ca="1" si="34"/>
        <v>0</v>
      </c>
      <c r="BA9" s="40">
        <f ca="1">COUNTIF(AZ5:AZ9,1)</f>
        <v>0</v>
      </c>
      <c r="BB9" s="31"/>
      <c r="BC9" s="32"/>
      <c r="BD9" s="33">
        <f t="shared" ca="1" si="35"/>
        <v>35</v>
      </c>
      <c r="BE9" s="34">
        <f t="shared" ca="1" si="51"/>
        <v>2.7027027027026862</v>
      </c>
      <c r="BF9" s="28" t="str">
        <f t="shared" ca="1" si="2"/>
        <v>L</v>
      </c>
      <c r="BG9" s="35">
        <f ca="1">COUNTIFS(BF$5:BF9,"L",$AO$5:$AO9,"U")</f>
        <v>3</v>
      </c>
      <c r="BH9" s="35">
        <f ca="1">COUNTIFS(BF$5:BF9,"R",$AO$5:$AO9,"U")</f>
        <v>0</v>
      </c>
      <c r="BI9" s="35"/>
      <c r="BJ9" s="35"/>
      <c r="BK9" s="35"/>
      <c r="BL9" s="35"/>
      <c r="BM9" s="35"/>
      <c r="BN9" s="28" t="str">
        <f t="shared" ca="1" si="3"/>
        <v>B</v>
      </c>
      <c r="BO9" s="35">
        <f ca="1">COUNTIFS(BN$5:BN9,"T",$AO$5:$AO9,"U")</f>
        <v>1</v>
      </c>
      <c r="BP9" s="35">
        <f ca="1">COUNTIFS(BN$5:BN9,"B",$AO$5:$AO9,"U")</f>
        <v>2</v>
      </c>
      <c r="BQ9" s="35"/>
      <c r="BR9" s="35"/>
      <c r="BS9" s="35"/>
      <c r="BT9" s="35"/>
      <c r="BU9" s="35"/>
      <c r="BV9" s="28" t="str">
        <f t="shared" ca="1" si="4"/>
        <v>B</v>
      </c>
      <c r="BW9" s="35">
        <f ca="1">COUNTIFS(BV$5:BV9,"R",$AO$5:$AO9,"U")</f>
        <v>0</v>
      </c>
      <c r="BX9" s="35">
        <f ca="1">COUNTIFS(BV$5:BV9,"B",$AO$5:$AO9,"U")</f>
        <v>3</v>
      </c>
      <c r="BY9" s="35"/>
      <c r="BZ9" s="35"/>
      <c r="CA9" s="35"/>
      <c r="CB9" s="35"/>
      <c r="CC9" s="35"/>
      <c r="CD9" s="28" t="str">
        <f t="shared" ca="1" si="5"/>
        <v>R</v>
      </c>
      <c r="CE9" s="35">
        <f ca="1">COUNTIFS(CD$5:CD9,"R",$AO$5:$AO9,"U")</f>
        <v>2</v>
      </c>
      <c r="CF9" s="35">
        <f ca="1">COUNTIFS(CD$5:CD9,"B",$AO$5:$AO9,"U")</f>
        <v>1</v>
      </c>
      <c r="CG9" s="35"/>
      <c r="CH9" s="35"/>
      <c r="CI9" s="35"/>
      <c r="CJ9" s="35"/>
      <c r="CK9" s="35"/>
      <c r="CL9" s="35"/>
      <c r="CM9" s="35">
        <f t="shared" ca="1" si="36"/>
        <v>24</v>
      </c>
      <c r="CN9" s="35" t="str">
        <f t="shared" ca="1" si="37"/>
        <v/>
      </c>
      <c r="CO9" s="35" t="str">
        <f t="shared" ca="1" si="38"/>
        <v/>
      </c>
      <c r="CP9" s="35">
        <f t="shared" ca="1" si="39"/>
        <v>24</v>
      </c>
      <c r="CQ9" s="35" t="str">
        <f t="shared" ca="1" si="6"/>
        <v/>
      </c>
      <c r="CR9" s="35">
        <f t="shared" ca="1" si="7"/>
        <v>24</v>
      </c>
      <c r="CS9" s="35">
        <f t="shared" ca="1" si="8"/>
        <v>24</v>
      </c>
      <c r="CT9" s="35" t="str">
        <f t="shared" ca="1" si="9"/>
        <v/>
      </c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6"/>
      <c r="DL9" s="9">
        <f t="shared" si="52"/>
        <v>4</v>
      </c>
      <c r="DM9" s="10" t="s">
        <v>19</v>
      </c>
      <c r="DN9" s="9">
        <f t="shared" si="53"/>
        <v>4</v>
      </c>
      <c r="DO9" s="10" t="s">
        <v>20</v>
      </c>
      <c r="DP9" s="9">
        <f t="shared" si="54"/>
        <v>4</v>
      </c>
      <c r="DQ9" s="10" t="s">
        <v>18</v>
      </c>
      <c r="DR9" s="9">
        <f t="shared" si="55"/>
        <v>4</v>
      </c>
      <c r="DS9" s="10" t="s">
        <v>17</v>
      </c>
      <c r="DT9" s="9">
        <f t="shared" si="55"/>
        <v>4</v>
      </c>
      <c r="DU9" s="10" t="s">
        <v>19</v>
      </c>
      <c r="DW9" s="10">
        <f t="shared" si="56"/>
        <v>5</v>
      </c>
      <c r="DX9" s="9">
        <f t="shared" ca="1" si="10"/>
        <v>5</v>
      </c>
      <c r="DY9" s="9">
        <f t="shared" ca="1" si="11"/>
        <v>5</v>
      </c>
      <c r="DZ9" s="9">
        <f t="shared" ca="1" si="40"/>
        <v>1</v>
      </c>
      <c r="EA9" s="9" t="str">
        <f t="shared" ca="1" si="12"/>
        <v/>
      </c>
      <c r="EB9" s="9">
        <f t="shared" ca="1" si="13"/>
        <v>0</v>
      </c>
      <c r="EC9" s="9">
        <f t="shared" ca="1" si="41"/>
        <v>0</v>
      </c>
      <c r="ED9" s="9" t="str">
        <f t="shared" ca="1" si="14"/>
        <v/>
      </c>
      <c r="EE9" s="9">
        <f t="shared" ca="1" si="15"/>
        <v>0</v>
      </c>
      <c r="EF9" s="9">
        <f t="shared" ca="1" si="42"/>
        <v>0</v>
      </c>
      <c r="EG9" s="9">
        <f t="shared" ca="1" si="16"/>
        <v>5</v>
      </c>
      <c r="EH9" s="9">
        <f t="shared" ca="1" si="17"/>
        <v>5</v>
      </c>
      <c r="EI9" s="9">
        <f t="shared" ca="1" si="43"/>
        <v>1</v>
      </c>
      <c r="EJ9" s="9">
        <f t="shared" ca="1" si="18"/>
        <v>5</v>
      </c>
      <c r="EK9" s="9">
        <f t="shared" ca="1" si="19"/>
        <v>5</v>
      </c>
      <c r="EL9" s="9">
        <f t="shared" ca="1" si="44"/>
        <v>1</v>
      </c>
      <c r="EM9" s="9" t="str">
        <f t="shared" ca="1" si="20"/>
        <v/>
      </c>
      <c r="EN9" s="9">
        <f t="shared" ca="1" si="21"/>
        <v>0</v>
      </c>
      <c r="EO9" s="9">
        <f t="shared" ca="1" si="45"/>
        <v>0</v>
      </c>
      <c r="EP9" s="9">
        <f t="shared" ca="1" si="22"/>
        <v>5</v>
      </c>
      <c r="EQ9" s="9">
        <f t="shared" ca="1" si="23"/>
        <v>5</v>
      </c>
      <c r="ER9" s="9">
        <f t="shared" ca="1" si="46"/>
        <v>1</v>
      </c>
      <c r="ES9" s="9" t="str">
        <f t="shared" ca="1" si="24"/>
        <v/>
      </c>
      <c r="ET9" s="9">
        <f t="shared" ca="1" si="25"/>
        <v>0</v>
      </c>
      <c r="EU9" s="9">
        <f t="shared" ca="1" si="47"/>
        <v>0</v>
      </c>
      <c r="EV9" s="9"/>
      <c r="FA9" s="10"/>
      <c r="JE9" s="9"/>
    </row>
    <row r="10" spans="1:271" x14ac:dyDescent="0.2">
      <c r="A10" s="19">
        <f t="shared" ca="1" si="0"/>
        <v>12</v>
      </c>
      <c r="B10" s="37">
        <f ca="1">COUNTIF($A$5:A10,$B$5)</f>
        <v>0</v>
      </c>
      <c r="C10" s="37">
        <f ca="1">COUNTIF($A$5:$A10,$C$5)</f>
        <v>0</v>
      </c>
      <c r="D10" s="37">
        <f ca="1">COUNTIF($A$5:$A10,$D$5)</f>
        <v>0</v>
      </c>
      <c r="E10" s="37">
        <f ca="1">COUNTIF($A$5:$A10,$E$5)</f>
        <v>0</v>
      </c>
      <c r="F10" s="37">
        <f ca="1">COUNTIF($A$5:$A10,$F$5)</f>
        <v>0</v>
      </c>
      <c r="G10" s="37">
        <f ca="1">COUNTIF($A$5:$A10,$G$5)</f>
        <v>0</v>
      </c>
      <c r="H10" s="37">
        <f ca="1">COUNTIF($A$5:$A10,$H$5)</f>
        <v>0</v>
      </c>
      <c r="I10" s="37">
        <f ca="1">COUNTIF($A$5:$A10,$I$5)</f>
        <v>0</v>
      </c>
      <c r="J10" s="37">
        <f ca="1">COUNTIF($A$5:$A10,$J$5)</f>
        <v>0</v>
      </c>
      <c r="K10" s="37">
        <f ca="1">COUNTIF($A$5:$A10,$K$5)</f>
        <v>0</v>
      </c>
      <c r="L10" s="37">
        <f ca="1">COUNTIF($A$5:$A10,$L$5)</f>
        <v>0</v>
      </c>
      <c r="M10" s="37">
        <f ca="1">COUNTIF($A$5:$A10,$M$5)</f>
        <v>1</v>
      </c>
      <c r="N10" s="37">
        <f ca="1">COUNTIF($A$5:$A10,$N$5)</f>
        <v>0</v>
      </c>
      <c r="O10" s="37">
        <f ca="1">COUNTIF($A$5:$A10,$O$5)</f>
        <v>0</v>
      </c>
      <c r="P10" s="37">
        <f ca="1">COUNTIF($A$5:$A10,$P$5)</f>
        <v>0</v>
      </c>
      <c r="Q10" s="37">
        <f ca="1">COUNTIF($A$5:$A10,$Q$5)</f>
        <v>0</v>
      </c>
      <c r="R10" s="37">
        <f ca="1">COUNTIF($A$5:$A10,$R$5)</f>
        <v>0</v>
      </c>
      <c r="S10" s="37">
        <f ca="1">COUNTIF($A$5:$A10,$S$5)</f>
        <v>0</v>
      </c>
      <c r="T10" s="37">
        <f ca="1">COUNTIF($A$5:$A10,$T$5)</f>
        <v>0</v>
      </c>
      <c r="U10" s="37">
        <f ca="1">COUNTIF($A$5:$A10,$U$5)</f>
        <v>1</v>
      </c>
      <c r="V10" s="37">
        <f ca="1">COUNTIF($A$5:$A10,$V$5)</f>
        <v>0</v>
      </c>
      <c r="W10" s="37">
        <f ca="1">COUNTIF($A$5:$A10,$W$5)</f>
        <v>0</v>
      </c>
      <c r="X10" s="37">
        <f ca="1">COUNTIF($A$5:$A10,$X$5)</f>
        <v>0</v>
      </c>
      <c r="Y10" s="37">
        <f ca="1">COUNTIF($A$5:$A10,$Y$5)</f>
        <v>1</v>
      </c>
      <c r="Z10" s="37">
        <f ca="1">COUNTIF($A$5:$A10,$Z$5)</f>
        <v>0</v>
      </c>
      <c r="AA10" s="37">
        <f ca="1">COUNTIF($A$5:$A10,$AA$5)</f>
        <v>0</v>
      </c>
      <c r="AB10" s="37">
        <f ca="1">COUNTIF($A$5:$A10,$AB$5)</f>
        <v>0</v>
      </c>
      <c r="AC10" s="37">
        <f ca="1">COUNTIF($A$5:$A10,$AC$5)</f>
        <v>0</v>
      </c>
      <c r="AD10" s="37">
        <f ca="1">COUNTIF($A$5:$A10,$AD$5)</f>
        <v>0</v>
      </c>
      <c r="AE10" s="37">
        <f ca="1">COUNTIF($A$5:$A10,$AE$5)</f>
        <v>0</v>
      </c>
      <c r="AF10" s="37">
        <f ca="1">COUNTIF($A$5:$A10,$AF$5)</f>
        <v>0</v>
      </c>
      <c r="AG10" s="37">
        <f ca="1">COUNTIF($A$5:$A10,$AG$5)</f>
        <v>0</v>
      </c>
      <c r="AH10" s="37">
        <f ca="1">COUNTIF($A$5:$A10,$AH$5)</f>
        <v>0</v>
      </c>
      <c r="AI10" s="37">
        <f ca="1">COUNTIF($A$5:$A10,$AI$5)</f>
        <v>0</v>
      </c>
      <c r="AJ10" s="37">
        <f ca="1">COUNTIF($A$5:$A10,$AJ$5)</f>
        <v>2</v>
      </c>
      <c r="AK10" s="37">
        <f ca="1">COUNTIF($A$5:$A10,$AK$5)</f>
        <v>0</v>
      </c>
      <c r="AL10" s="37">
        <f ca="1">COUNTIF($A$5:$A10,$AL$5)</f>
        <v>1</v>
      </c>
      <c r="AM10" s="38">
        <f t="shared" si="48"/>
        <v>6</v>
      </c>
      <c r="AN10" s="39">
        <f t="shared" ca="1" si="49"/>
        <v>0</v>
      </c>
      <c r="AO10" s="40" t="str">
        <f ca="1">IF(COUNTIF($A$5:$A10,A10)&gt;1,"R","U")</f>
        <v>U</v>
      </c>
      <c r="AP10" s="40">
        <f t="shared" ca="1" si="26"/>
        <v>32</v>
      </c>
      <c r="AQ10" s="40">
        <f t="shared" ca="1" si="50"/>
        <v>5</v>
      </c>
      <c r="AR10" s="31">
        <f t="shared" si="27"/>
        <v>4</v>
      </c>
      <c r="AS10" s="32">
        <f t="shared" ca="1" si="1"/>
        <v>1</v>
      </c>
      <c r="AT10" s="33">
        <f t="shared" ca="1" si="28"/>
        <v>9.0909090909090912E-2</v>
      </c>
      <c r="AU10" s="40">
        <f t="shared" ca="1" si="29"/>
        <v>1</v>
      </c>
      <c r="AV10" s="31">
        <f t="shared" si="30"/>
        <v>2</v>
      </c>
      <c r="AW10" s="32">
        <f t="shared" ca="1" si="31"/>
        <v>-1</v>
      </c>
      <c r="AX10" s="33">
        <f t="shared" ca="1" si="32"/>
        <v>8</v>
      </c>
      <c r="AY10" s="34" t="str">
        <f t="shared" ca="1" si="33"/>
        <v/>
      </c>
      <c r="AZ10" s="30">
        <f t="shared" ca="1" si="34"/>
        <v>0</v>
      </c>
      <c r="BA10" s="40">
        <f ca="1">COUNTIF(AZ5:AZ10,1)</f>
        <v>0</v>
      </c>
      <c r="BB10" s="31"/>
      <c r="BC10" s="32"/>
      <c r="BD10" s="33">
        <f t="shared" ca="1" si="35"/>
        <v>35</v>
      </c>
      <c r="BE10" s="34">
        <f t="shared" ca="1" si="51"/>
        <v>2.7027027027026862</v>
      </c>
      <c r="BF10" s="28" t="str">
        <f t="shared" ca="1" si="2"/>
        <v>L</v>
      </c>
      <c r="BG10" s="35">
        <f ca="1">COUNTIFS(BF$5:BF10,"L",$AO$5:$AO10,"U")</f>
        <v>4</v>
      </c>
      <c r="BH10" s="35">
        <f ca="1">COUNTIFS(BF$5:BF10,"R",$AO$5:$AO10,"U")</f>
        <v>0</v>
      </c>
      <c r="BI10" s="35"/>
      <c r="BJ10" s="35"/>
      <c r="BK10" s="35"/>
      <c r="BL10" s="35"/>
      <c r="BM10" s="35"/>
      <c r="BN10" s="28" t="str">
        <f t="shared" ca="1" si="3"/>
        <v>T</v>
      </c>
      <c r="BO10" s="35">
        <f ca="1">COUNTIFS(BN$5:BN10,"T",$AO$5:$AO10,"U")</f>
        <v>2</v>
      </c>
      <c r="BP10" s="35">
        <f ca="1">COUNTIFS(BN$5:BN10,"B",$AO$5:$AO10,"U")</f>
        <v>2</v>
      </c>
      <c r="BQ10" s="35"/>
      <c r="BR10" s="35"/>
      <c r="BS10" s="35"/>
      <c r="BT10" s="35"/>
      <c r="BU10" s="35"/>
      <c r="BV10" s="28" t="str">
        <f t="shared" ca="1" si="4"/>
        <v>R</v>
      </c>
      <c r="BW10" s="35">
        <f ca="1">COUNTIFS(BV$5:BV10,"R",$AO$5:$AO10,"U")</f>
        <v>1</v>
      </c>
      <c r="BX10" s="35">
        <f ca="1">COUNTIFS(BV$5:BV10,"B",$AO$5:$AO10,"U")</f>
        <v>3</v>
      </c>
      <c r="BY10" s="35"/>
      <c r="BZ10" s="35"/>
      <c r="CA10" s="35"/>
      <c r="CB10" s="35"/>
      <c r="CC10" s="35"/>
      <c r="CD10" s="28" t="str">
        <f t="shared" ca="1" si="5"/>
        <v>B</v>
      </c>
      <c r="CE10" s="35">
        <f ca="1">COUNTIFS(CD$5:CD10,"R",$AO$5:$AO10,"U")</f>
        <v>2</v>
      </c>
      <c r="CF10" s="35">
        <f ca="1">COUNTIFS(CD$5:CD10,"B",$AO$5:$AO10,"U")</f>
        <v>2</v>
      </c>
      <c r="CG10" s="35"/>
      <c r="CH10" s="35"/>
      <c r="CI10" s="35"/>
      <c r="CJ10" s="35"/>
      <c r="CK10" s="35"/>
      <c r="CL10" s="35"/>
      <c r="CM10" s="35">
        <f t="shared" ca="1" si="36"/>
        <v>12</v>
      </c>
      <c r="CN10" s="35" t="str">
        <f t="shared" ca="1" si="37"/>
        <v/>
      </c>
      <c r="CO10" s="35">
        <f t="shared" ca="1" si="38"/>
        <v>12</v>
      </c>
      <c r="CP10" s="35" t="str">
        <f t="shared" ca="1" si="39"/>
        <v/>
      </c>
      <c r="CQ10" s="35">
        <f t="shared" ca="1" si="6"/>
        <v>12</v>
      </c>
      <c r="CR10" s="35" t="str">
        <f t="shared" ca="1" si="7"/>
        <v/>
      </c>
      <c r="CS10" s="35" t="str">
        <f t="shared" ca="1" si="8"/>
        <v/>
      </c>
      <c r="CT10" s="35">
        <f t="shared" ca="1" si="9"/>
        <v>12</v>
      </c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6"/>
      <c r="DL10" s="9">
        <f t="shared" si="52"/>
        <v>5</v>
      </c>
      <c r="DM10" s="10" t="s">
        <v>17</v>
      </c>
      <c r="DN10" s="9">
        <f t="shared" si="53"/>
        <v>5</v>
      </c>
      <c r="DO10" s="10" t="s">
        <v>18</v>
      </c>
      <c r="DP10" s="9">
        <f t="shared" si="54"/>
        <v>5</v>
      </c>
      <c r="DQ10" s="10" t="s">
        <v>19</v>
      </c>
      <c r="DR10" s="9">
        <f t="shared" si="55"/>
        <v>5</v>
      </c>
      <c r="DS10" s="10" t="s">
        <v>17</v>
      </c>
      <c r="DT10" s="9">
        <f t="shared" si="55"/>
        <v>5</v>
      </c>
      <c r="DU10" s="10" t="s">
        <v>19</v>
      </c>
      <c r="DW10" s="10">
        <f t="shared" si="56"/>
        <v>6</v>
      </c>
      <c r="DX10" s="9" t="str">
        <f t="shared" ca="1" si="10"/>
        <v/>
      </c>
      <c r="DY10" s="9">
        <f t="shared" ca="1" si="11"/>
        <v>0</v>
      </c>
      <c r="DZ10" s="9">
        <f t="shared" ca="1" si="40"/>
        <v>0</v>
      </c>
      <c r="EA10" s="9" t="str">
        <f t="shared" ca="1" si="12"/>
        <v/>
      </c>
      <c r="EB10" s="9">
        <f t="shared" ca="1" si="13"/>
        <v>0</v>
      </c>
      <c r="EC10" s="9">
        <f t="shared" ca="1" si="41"/>
        <v>0</v>
      </c>
      <c r="ED10" s="9" t="str">
        <f t="shared" ca="1" si="14"/>
        <v/>
      </c>
      <c r="EE10" s="9">
        <f t="shared" ca="1" si="15"/>
        <v>0</v>
      </c>
      <c r="EF10" s="9">
        <f t="shared" ca="1" si="42"/>
        <v>0</v>
      </c>
      <c r="EG10" s="9" t="str">
        <f t="shared" ca="1" si="16"/>
        <v/>
      </c>
      <c r="EH10" s="9">
        <f t="shared" ca="1" si="17"/>
        <v>0</v>
      </c>
      <c r="EI10" s="9">
        <f t="shared" ca="1" si="43"/>
        <v>0</v>
      </c>
      <c r="EJ10" s="9" t="str">
        <f t="shared" ca="1" si="18"/>
        <v/>
      </c>
      <c r="EK10" s="9">
        <f t="shared" ca="1" si="19"/>
        <v>0</v>
      </c>
      <c r="EL10" s="9">
        <f t="shared" ca="1" si="44"/>
        <v>0</v>
      </c>
      <c r="EM10" s="9" t="str">
        <f t="shared" ca="1" si="20"/>
        <v/>
      </c>
      <c r="EN10" s="9">
        <f t="shared" ca="1" si="21"/>
        <v>0</v>
      </c>
      <c r="EO10" s="9">
        <f t="shared" ca="1" si="45"/>
        <v>0</v>
      </c>
      <c r="EP10" s="9" t="str">
        <f t="shared" ca="1" si="22"/>
        <v/>
      </c>
      <c r="EQ10" s="9">
        <f t="shared" ca="1" si="23"/>
        <v>0</v>
      </c>
      <c r="ER10" s="9">
        <f t="shared" ca="1" si="46"/>
        <v>0</v>
      </c>
      <c r="ES10" s="9" t="str">
        <f t="shared" ca="1" si="24"/>
        <v/>
      </c>
      <c r="ET10" s="9">
        <f t="shared" ca="1" si="25"/>
        <v>0</v>
      </c>
      <c r="EU10" s="9">
        <f t="shared" ca="1" si="47"/>
        <v>0</v>
      </c>
      <c r="EV10" s="9"/>
      <c r="FA10" s="10"/>
      <c r="JE10" s="9"/>
    </row>
    <row r="11" spans="1:271" x14ac:dyDescent="0.2">
      <c r="A11" s="19">
        <f t="shared" ca="1" si="0"/>
        <v>11</v>
      </c>
      <c r="B11" s="37">
        <f ca="1">COUNTIF($A$5:A11,$B$5)</f>
        <v>0</v>
      </c>
      <c r="C11" s="37">
        <f ca="1">COUNTIF($A$5:$A11,$C$5)</f>
        <v>0</v>
      </c>
      <c r="D11" s="37">
        <f ca="1">COUNTIF($A$5:$A11,$D$5)</f>
        <v>0</v>
      </c>
      <c r="E11" s="37">
        <f ca="1">COUNTIF($A$5:$A11,$E$5)</f>
        <v>0</v>
      </c>
      <c r="F11" s="37">
        <f ca="1">COUNTIF($A$5:$A11,$F$5)</f>
        <v>0</v>
      </c>
      <c r="G11" s="37">
        <f ca="1">COUNTIF($A$5:$A11,$G$5)</f>
        <v>0</v>
      </c>
      <c r="H11" s="37">
        <f ca="1">COUNTIF($A$5:$A11,$H$5)</f>
        <v>0</v>
      </c>
      <c r="I11" s="37">
        <f ca="1">COUNTIF($A$5:$A11,$I$5)</f>
        <v>0</v>
      </c>
      <c r="J11" s="37">
        <f ca="1">COUNTIF($A$5:$A11,$J$5)</f>
        <v>0</v>
      </c>
      <c r="K11" s="37">
        <f ca="1">COUNTIF($A$5:$A11,$K$5)</f>
        <v>0</v>
      </c>
      <c r="L11" s="37">
        <f ca="1">COUNTIF($A$5:$A11,$L$5)</f>
        <v>1</v>
      </c>
      <c r="M11" s="37">
        <f ca="1">COUNTIF($A$5:$A11,$M$5)</f>
        <v>1</v>
      </c>
      <c r="N11" s="37">
        <f ca="1">COUNTIF($A$5:$A11,$N$5)</f>
        <v>0</v>
      </c>
      <c r="O11" s="37">
        <f ca="1">COUNTIF($A$5:$A11,$O$5)</f>
        <v>0</v>
      </c>
      <c r="P11" s="37">
        <f ca="1">COUNTIF($A$5:$A11,$P$5)</f>
        <v>0</v>
      </c>
      <c r="Q11" s="37">
        <f ca="1">COUNTIF($A$5:$A11,$Q$5)</f>
        <v>0</v>
      </c>
      <c r="R11" s="37">
        <f ca="1">COUNTIF($A$5:$A11,$R$5)</f>
        <v>0</v>
      </c>
      <c r="S11" s="37">
        <f ca="1">COUNTIF($A$5:$A11,$S$5)</f>
        <v>0</v>
      </c>
      <c r="T11" s="37">
        <f ca="1">COUNTIF($A$5:$A11,$T$5)</f>
        <v>0</v>
      </c>
      <c r="U11" s="37">
        <f ca="1">COUNTIF($A$5:$A11,$U$5)</f>
        <v>1</v>
      </c>
      <c r="V11" s="37">
        <f ca="1">COUNTIF($A$5:$A11,$V$5)</f>
        <v>0</v>
      </c>
      <c r="W11" s="37">
        <f ca="1">COUNTIF($A$5:$A11,$W$5)</f>
        <v>0</v>
      </c>
      <c r="X11" s="37">
        <f ca="1">COUNTIF($A$5:$A11,$X$5)</f>
        <v>0</v>
      </c>
      <c r="Y11" s="37">
        <f ca="1">COUNTIF($A$5:$A11,$Y$5)</f>
        <v>1</v>
      </c>
      <c r="Z11" s="37">
        <f ca="1">COUNTIF($A$5:$A11,$Z$5)</f>
        <v>0</v>
      </c>
      <c r="AA11" s="37">
        <f ca="1">COUNTIF($A$5:$A11,$AA$5)</f>
        <v>0</v>
      </c>
      <c r="AB11" s="37">
        <f ca="1">COUNTIF($A$5:$A11,$AB$5)</f>
        <v>0</v>
      </c>
      <c r="AC11" s="37">
        <f ca="1">COUNTIF($A$5:$A11,$AC$5)</f>
        <v>0</v>
      </c>
      <c r="AD11" s="37">
        <f ca="1">COUNTIF($A$5:$A11,$AD$5)</f>
        <v>0</v>
      </c>
      <c r="AE11" s="37">
        <f ca="1">COUNTIF($A$5:$A11,$AE$5)</f>
        <v>0</v>
      </c>
      <c r="AF11" s="37">
        <f ca="1">COUNTIF($A$5:$A11,$AF$5)</f>
        <v>0</v>
      </c>
      <c r="AG11" s="37">
        <f ca="1">COUNTIF($A$5:$A11,$AG$5)</f>
        <v>0</v>
      </c>
      <c r="AH11" s="37">
        <f ca="1">COUNTIF($A$5:$A11,$AH$5)</f>
        <v>0</v>
      </c>
      <c r="AI11" s="37">
        <f ca="1">COUNTIF($A$5:$A11,$AI$5)</f>
        <v>0</v>
      </c>
      <c r="AJ11" s="37">
        <f ca="1">COUNTIF($A$5:$A11,$AJ$5)</f>
        <v>2</v>
      </c>
      <c r="AK11" s="37">
        <f ca="1">COUNTIF($A$5:$A11,$AK$5)</f>
        <v>0</v>
      </c>
      <c r="AL11" s="37">
        <f ca="1">COUNTIF($A$5:$A11,$AL$5)</f>
        <v>1</v>
      </c>
      <c r="AM11" s="38">
        <f t="shared" si="48"/>
        <v>7</v>
      </c>
      <c r="AN11" s="39">
        <f t="shared" ca="1" si="49"/>
        <v>0</v>
      </c>
      <c r="AO11" s="40" t="str">
        <f ca="1">IF(COUNTIF($A$5:$A11,A11)&gt;1,"R","U")</f>
        <v>U</v>
      </c>
      <c r="AP11" s="40">
        <f t="shared" ca="1" si="26"/>
        <v>31</v>
      </c>
      <c r="AQ11" s="40">
        <f t="shared" ca="1" si="50"/>
        <v>6</v>
      </c>
      <c r="AR11" s="31">
        <f t="shared" si="27"/>
        <v>5</v>
      </c>
      <c r="AS11" s="32">
        <f t="shared" ca="1" si="1"/>
        <v>1</v>
      </c>
      <c r="AT11" s="33">
        <f t="shared" ca="1" si="28"/>
        <v>0.125</v>
      </c>
      <c r="AU11" s="40">
        <f t="shared" ca="1" si="29"/>
        <v>1</v>
      </c>
      <c r="AV11" s="31">
        <f t="shared" si="30"/>
        <v>2</v>
      </c>
      <c r="AW11" s="32">
        <f t="shared" ca="1" si="31"/>
        <v>-1</v>
      </c>
      <c r="AX11" s="33">
        <f t="shared" ca="1" si="32"/>
        <v>6.2</v>
      </c>
      <c r="AY11" s="34" t="str">
        <f t="shared" ca="1" si="33"/>
        <v/>
      </c>
      <c r="AZ11" s="30">
        <f t="shared" ca="1" si="34"/>
        <v>0</v>
      </c>
      <c r="BA11" s="40">
        <f ca="1">COUNTIF(AZ5:AZ11,1)</f>
        <v>0</v>
      </c>
      <c r="BB11" s="31"/>
      <c r="BC11" s="32"/>
      <c r="BD11" s="33">
        <f t="shared" ca="1" si="35"/>
        <v>35</v>
      </c>
      <c r="BE11" s="34">
        <f t="shared" ca="1" si="51"/>
        <v>2.7027027027026862</v>
      </c>
      <c r="BF11" s="28" t="str">
        <f t="shared" ca="1" si="2"/>
        <v>R</v>
      </c>
      <c r="BG11" s="35">
        <f ca="1">COUNTIFS(BF$5:BF11,"L",$AO$5:$AO11,"U")</f>
        <v>4</v>
      </c>
      <c r="BH11" s="35">
        <f ca="1">COUNTIFS(BF$5:BF11,"R",$AO$5:$AO11,"U")</f>
        <v>1</v>
      </c>
      <c r="BI11" s="35"/>
      <c r="BJ11" s="35"/>
      <c r="BK11" s="35"/>
      <c r="BL11" s="35"/>
      <c r="BM11" s="35"/>
      <c r="BN11" s="28" t="str">
        <f t="shared" ca="1" si="3"/>
        <v>B</v>
      </c>
      <c r="BO11" s="35">
        <f ca="1">COUNTIFS(BN$5:BN11,"T",$AO$5:$AO11,"U")</f>
        <v>2</v>
      </c>
      <c r="BP11" s="35">
        <f ca="1">COUNTIFS(BN$5:BN11,"B",$AO$5:$AO11,"U")</f>
        <v>3</v>
      </c>
      <c r="BQ11" s="35"/>
      <c r="BR11" s="35"/>
      <c r="BS11" s="35"/>
      <c r="BT11" s="35"/>
      <c r="BU11" s="35"/>
      <c r="BV11" s="28" t="str">
        <f t="shared" ca="1" si="4"/>
        <v>B</v>
      </c>
      <c r="BW11" s="35">
        <f ca="1">COUNTIFS(BV$5:BV11,"R",$AO$5:$AO11,"U")</f>
        <v>1</v>
      </c>
      <c r="BX11" s="35">
        <f ca="1">COUNTIFS(BV$5:BV11,"B",$AO$5:$AO11,"U")</f>
        <v>4</v>
      </c>
      <c r="BY11" s="35"/>
      <c r="BZ11" s="35"/>
      <c r="CA11" s="35"/>
      <c r="CB11" s="35"/>
      <c r="CC11" s="35"/>
      <c r="CD11" s="28" t="str">
        <f t="shared" ca="1" si="5"/>
        <v>B</v>
      </c>
      <c r="CE11" s="35">
        <f ca="1">COUNTIFS(CD$5:CD11,"R",$AO$5:$AO11,"U")</f>
        <v>2</v>
      </c>
      <c r="CF11" s="35">
        <f ca="1">COUNTIFS(CD$5:CD11,"B",$AO$5:$AO11,"U")</f>
        <v>3</v>
      </c>
      <c r="CG11" s="35"/>
      <c r="CH11" s="35"/>
      <c r="CI11" s="35"/>
      <c r="CJ11" s="35"/>
      <c r="CK11" s="35"/>
      <c r="CL11" s="35"/>
      <c r="CM11" s="35" t="str">
        <f t="shared" ca="1" si="36"/>
        <v/>
      </c>
      <c r="CN11" s="35">
        <f t="shared" ca="1" si="37"/>
        <v>11</v>
      </c>
      <c r="CO11" s="35" t="str">
        <f t="shared" ca="1" si="38"/>
        <v/>
      </c>
      <c r="CP11" s="35">
        <f t="shared" ca="1" si="39"/>
        <v>11</v>
      </c>
      <c r="CQ11" s="35" t="str">
        <f t="shared" ca="1" si="6"/>
        <v/>
      </c>
      <c r="CR11" s="35">
        <f t="shared" ca="1" si="7"/>
        <v>11</v>
      </c>
      <c r="CS11" s="35" t="str">
        <f t="shared" ca="1" si="8"/>
        <v/>
      </c>
      <c r="CT11" s="35">
        <f t="shared" ca="1" si="9"/>
        <v>11</v>
      </c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6"/>
      <c r="DL11" s="9">
        <f t="shared" si="52"/>
        <v>6</v>
      </c>
      <c r="DM11" s="10" t="s">
        <v>19</v>
      </c>
      <c r="DN11" s="9">
        <f t="shared" si="53"/>
        <v>6</v>
      </c>
      <c r="DO11" s="10" t="s">
        <v>18</v>
      </c>
      <c r="DP11" s="9">
        <f t="shared" si="54"/>
        <v>6</v>
      </c>
      <c r="DQ11" s="10" t="s">
        <v>18</v>
      </c>
      <c r="DR11" s="9">
        <f t="shared" si="55"/>
        <v>6</v>
      </c>
      <c r="DS11" s="10" t="s">
        <v>17</v>
      </c>
      <c r="DT11" s="9">
        <f t="shared" si="55"/>
        <v>6</v>
      </c>
      <c r="DU11" s="10" t="s">
        <v>18</v>
      </c>
      <c r="DW11" s="10">
        <f t="shared" si="56"/>
        <v>7</v>
      </c>
      <c r="DX11" s="9" t="str">
        <f t="shared" ca="1" si="10"/>
        <v/>
      </c>
      <c r="DY11" s="9">
        <f t="shared" ca="1" si="11"/>
        <v>0</v>
      </c>
      <c r="DZ11" s="9">
        <f t="shared" ca="1" si="40"/>
        <v>0</v>
      </c>
      <c r="EA11" s="9" t="str">
        <f t="shared" ca="1" si="12"/>
        <v/>
      </c>
      <c r="EB11" s="9">
        <f t="shared" ca="1" si="13"/>
        <v>0</v>
      </c>
      <c r="EC11" s="9">
        <f t="shared" ca="1" si="41"/>
        <v>0</v>
      </c>
      <c r="ED11" s="9" t="str">
        <f t="shared" ca="1" si="14"/>
        <v/>
      </c>
      <c r="EE11" s="9">
        <f t="shared" ca="1" si="15"/>
        <v>0</v>
      </c>
      <c r="EF11" s="9">
        <f t="shared" ca="1" si="42"/>
        <v>0</v>
      </c>
      <c r="EG11" s="9" t="str">
        <f t="shared" ca="1" si="16"/>
        <v/>
      </c>
      <c r="EH11" s="9">
        <f t="shared" ca="1" si="17"/>
        <v>0</v>
      </c>
      <c r="EI11" s="9">
        <f t="shared" ca="1" si="43"/>
        <v>0</v>
      </c>
      <c r="EJ11" s="9" t="str">
        <f t="shared" ca="1" si="18"/>
        <v/>
      </c>
      <c r="EK11" s="9">
        <f t="shared" ca="1" si="19"/>
        <v>0</v>
      </c>
      <c r="EL11" s="9">
        <f t="shared" ca="1" si="44"/>
        <v>0</v>
      </c>
      <c r="EM11" s="9" t="str">
        <f t="shared" ca="1" si="20"/>
        <v/>
      </c>
      <c r="EN11" s="9">
        <f t="shared" ca="1" si="21"/>
        <v>0</v>
      </c>
      <c r="EO11" s="9">
        <f t="shared" ca="1" si="45"/>
        <v>0</v>
      </c>
      <c r="EP11" s="9" t="str">
        <f t="shared" ca="1" si="22"/>
        <v/>
      </c>
      <c r="EQ11" s="9">
        <f t="shared" ca="1" si="23"/>
        <v>0</v>
      </c>
      <c r="ER11" s="9">
        <f t="shared" ca="1" si="46"/>
        <v>0</v>
      </c>
      <c r="ES11" s="9" t="str">
        <f t="shared" ca="1" si="24"/>
        <v/>
      </c>
      <c r="ET11" s="9">
        <f t="shared" ca="1" si="25"/>
        <v>0</v>
      </c>
      <c r="EU11" s="9">
        <f t="shared" ca="1" si="47"/>
        <v>0</v>
      </c>
      <c r="EV11" s="9"/>
      <c r="FA11" s="10"/>
      <c r="JE11" s="9"/>
    </row>
    <row r="12" spans="1:271" x14ac:dyDescent="0.2">
      <c r="A12" s="19">
        <f t="shared" ca="1" si="0"/>
        <v>25</v>
      </c>
      <c r="B12" s="37">
        <f ca="1">COUNTIF($A$5:A12,$B$5)</f>
        <v>0</v>
      </c>
      <c r="C12" s="37">
        <f ca="1">COUNTIF($A$5:$A12,$C$5)</f>
        <v>0</v>
      </c>
      <c r="D12" s="37">
        <f ca="1">COUNTIF($A$5:$A12,$D$5)</f>
        <v>0</v>
      </c>
      <c r="E12" s="37">
        <f ca="1">COUNTIF($A$5:$A12,$E$5)</f>
        <v>0</v>
      </c>
      <c r="F12" s="37">
        <f ca="1">COUNTIF($A$5:$A12,$F$5)</f>
        <v>0</v>
      </c>
      <c r="G12" s="37">
        <f ca="1">COUNTIF($A$5:$A12,$G$5)</f>
        <v>0</v>
      </c>
      <c r="H12" s="37">
        <f ca="1">COUNTIF($A$5:$A12,$H$5)</f>
        <v>0</v>
      </c>
      <c r="I12" s="37">
        <f ca="1">COUNTIF($A$5:$A12,$I$5)</f>
        <v>0</v>
      </c>
      <c r="J12" s="37">
        <f ca="1">COUNTIF($A$5:$A12,$J$5)</f>
        <v>0</v>
      </c>
      <c r="K12" s="37">
        <f ca="1">COUNTIF($A$5:$A12,$K$5)</f>
        <v>0</v>
      </c>
      <c r="L12" s="37">
        <f ca="1">COUNTIF($A$5:$A12,$L$5)</f>
        <v>1</v>
      </c>
      <c r="M12" s="37">
        <f ca="1">COUNTIF($A$5:$A12,$M$5)</f>
        <v>1</v>
      </c>
      <c r="N12" s="37">
        <f ca="1">COUNTIF($A$5:$A12,$N$5)</f>
        <v>0</v>
      </c>
      <c r="O12" s="37">
        <f ca="1">COUNTIF($A$5:$A12,$O$5)</f>
        <v>0</v>
      </c>
      <c r="P12" s="37">
        <f ca="1">COUNTIF($A$5:$A12,$P$5)</f>
        <v>0</v>
      </c>
      <c r="Q12" s="37">
        <f ca="1">COUNTIF($A$5:$A12,$Q$5)</f>
        <v>0</v>
      </c>
      <c r="R12" s="37">
        <f ca="1">COUNTIF($A$5:$A12,$R$5)</f>
        <v>0</v>
      </c>
      <c r="S12" s="37">
        <f ca="1">COUNTIF($A$5:$A12,$S$5)</f>
        <v>0</v>
      </c>
      <c r="T12" s="37">
        <f ca="1">COUNTIF($A$5:$A12,$T$5)</f>
        <v>0</v>
      </c>
      <c r="U12" s="37">
        <f ca="1">COUNTIF($A$5:$A12,$U$5)</f>
        <v>1</v>
      </c>
      <c r="V12" s="37">
        <f ca="1">COUNTIF($A$5:$A12,$V$5)</f>
        <v>0</v>
      </c>
      <c r="W12" s="37">
        <f ca="1">COUNTIF($A$5:$A12,$W$5)</f>
        <v>0</v>
      </c>
      <c r="X12" s="37">
        <f ca="1">COUNTIF($A$5:$A12,$X$5)</f>
        <v>0</v>
      </c>
      <c r="Y12" s="37">
        <f ca="1">COUNTIF($A$5:$A12,$Y$5)</f>
        <v>1</v>
      </c>
      <c r="Z12" s="37">
        <f ca="1">COUNTIF($A$5:$A12,$Z$5)</f>
        <v>1</v>
      </c>
      <c r="AA12" s="37">
        <f ca="1">COUNTIF($A$5:$A12,$AA$5)</f>
        <v>0</v>
      </c>
      <c r="AB12" s="37">
        <f ca="1">COUNTIF($A$5:$A12,$AB$5)</f>
        <v>0</v>
      </c>
      <c r="AC12" s="37">
        <f ca="1">COUNTIF($A$5:$A12,$AC$5)</f>
        <v>0</v>
      </c>
      <c r="AD12" s="37">
        <f ca="1">COUNTIF($A$5:$A12,$AD$5)</f>
        <v>0</v>
      </c>
      <c r="AE12" s="37">
        <f ca="1">COUNTIF($A$5:$A12,$AE$5)</f>
        <v>0</v>
      </c>
      <c r="AF12" s="37">
        <f ca="1">COUNTIF($A$5:$A12,$AF$5)</f>
        <v>0</v>
      </c>
      <c r="AG12" s="37">
        <f ca="1">COUNTIF($A$5:$A12,$AG$5)</f>
        <v>0</v>
      </c>
      <c r="AH12" s="37">
        <f ca="1">COUNTIF($A$5:$A12,$AH$5)</f>
        <v>0</v>
      </c>
      <c r="AI12" s="37">
        <f ca="1">COUNTIF($A$5:$A12,$AI$5)</f>
        <v>0</v>
      </c>
      <c r="AJ12" s="37">
        <f ca="1">COUNTIF($A$5:$A12,$AJ$5)</f>
        <v>2</v>
      </c>
      <c r="AK12" s="37">
        <f ca="1">COUNTIF($A$5:$A12,$AK$5)</f>
        <v>0</v>
      </c>
      <c r="AL12" s="37">
        <f ca="1">COUNTIF($A$5:$A12,$AL$5)</f>
        <v>1</v>
      </c>
      <c r="AM12" s="38">
        <f t="shared" si="48"/>
        <v>8</v>
      </c>
      <c r="AN12" s="39">
        <f t="shared" ca="1" si="49"/>
        <v>0</v>
      </c>
      <c r="AO12" s="40" t="str">
        <f ca="1">IF(COUNTIF($A$5:$A12,A12)&gt;1,"R","U")</f>
        <v>U</v>
      </c>
      <c r="AP12" s="40">
        <f t="shared" ca="1" si="26"/>
        <v>30</v>
      </c>
      <c r="AQ12" s="40">
        <f t="shared" ca="1" si="50"/>
        <v>7</v>
      </c>
      <c r="AR12" s="31">
        <f t="shared" si="27"/>
        <v>6</v>
      </c>
      <c r="AS12" s="32">
        <f t="shared" ca="1" si="1"/>
        <v>1</v>
      </c>
      <c r="AT12" s="33">
        <f t="shared" ca="1" si="28"/>
        <v>0.16129032258064516</v>
      </c>
      <c r="AU12" s="40">
        <f t="shared" ca="1" si="29"/>
        <v>1</v>
      </c>
      <c r="AV12" s="31">
        <f t="shared" si="30"/>
        <v>2</v>
      </c>
      <c r="AW12" s="32">
        <f t="shared" ca="1" si="31"/>
        <v>-1</v>
      </c>
      <c r="AX12" s="33">
        <f t="shared" ca="1" si="32"/>
        <v>5</v>
      </c>
      <c r="AY12" s="34" t="str">
        <f t="shared" ca="1" si="33"/>
        <v/>
      </c>
      <c r="AZ12" s="30">
        <f t="shared" ca="1" si="34"/>
        <v>0</v>
      </c>
      <c r="BA12" s="40">
        <f ca="1">COUNTIF(AZ5:AZ12,1)</f>
        <v>0</v>
      </c>
      <c r="BB12" s="31"/>
      <c r="BC12" s="32"/>
      <c r="BD12" s="33">
        <f t="shared" ca="1" si="35"/>
        <v>35</v>
      </c>
      <c r="BE12" s="34">
        <f t="shared" ca="1" si="51"/>
        <v>2.7027027027026862</v>
      </c>
      <c r="BF12" s="28" t="str">
        <f t="shared" ca="1" si="2"/>
        <v>R</v>
      </c>
      <c r="BG12" s="35">
        <f ca="1">COUNTIFS(BF$5:BF12,"L",$AO$5:$AO12,"U")</f>
        <v>4</v>
      </c>
      <c r="BH12" s="35">
        <f ca="1">COUNTIFS(BF$5:BF12,"R",$AO$5:$AO12,"U")</f>
        <v>2</v>
      </c>
      <c r="BI12" s="35"/>
      <c r="BJ12" s="35"/>
      <c r="BK12" s="35"/>
      <c r="BL12" s="35"/>
      <c r="BM12" s="35"/>
      <c r="BN12" s="28" t="str">
        <f t="shared" ca="1" si="3"/>
        <v>T</v>
      </c>
      <c r="BO12" s="35">
        <f ca="1">COUNTIFS(BN$5:BN12,"T",$AO$5:$AO12,"U")</f>
        <v>3</v>
      </c>
      <c r="BP12" s="35">
        <f ca="1">COUNTIFS(BN$5:BN12,"B",$AO$5:$AO12,"U")</f>
        <v>3</v>
      </c>
      <c r="BQ12" s="35"/>
      <c r="BR12" s="35"/>
      <c r="BS12" s="35"/>
      <c r="BT12" s="35"/>
      <c r="BU12" s="35"/>
      <c r="BV12" s="28" t="str">
        <f t="shared" ca="1" si="4"/>
        <v>R</v>
      </c>
      <c r="BW12" s="35">
        <f ca="1">COUNTIFS(BV$5:BV12,"R",$AO$5:$AO12,"U")</f>
        <v>2</v>
      </c>
      <c r="BX12" s="35">
        <f ca="1">COUNTIFS(BV$5:BV12,"B",$AO$5:$AO12,"U")</f>
        <v>4</v>
      </c>
      <c r="BY12" s="35"/>
      <c r="BZ12" s="35"/>
      <c r="CA12" s="35"/>
      <c r="CB12" s="35"/>
      <c r="CC12" s="35"/>
      <c r="CD12" s="28" t="str">
        <f t="shared" ca="1" si="5"/>
        <v>R</v>
      </c>
      <c r="CE12" s="35">
        <f ca="1">COUNTIFS(CD$5:CD12,"R",$AO$5:$AO12,"U")</f>
        <v>3</v>
      </c>
      <c r="CF12" s="35">
        <f ca="1">COUNTIFS(CD$5:CD12,"B",$AO$5:$AO12,"U")</f>
        <v>3</v>
      </c>
      <c r="CG12" s="35"/>
      <c r="CH12" s="35"/>
      <c r="CI12" s="35"/>
      <c r="CJ12" s="35"/>
      <c r="CK12" s="35"/>
      <c r="CL12" s="35"/>
      <c r="CM12" s="35" t="str">
        <f t="shared" ca="1" si="36"/>
        <v/>
      </c>
      <c r="CN12" s="35">
        <f t="shared" ca="1" si="37"/>
        <v>25</v>
      </c>
      <c r="CO12" s="35">
        <f t="shared" ca="1" si="38"/>
        <v>25</v>
      </c>
      <c r="CP12" s="35" t="str">
        <f t="shared" ca="1" si="39"/>
        <v/>
      </c>
      <c r="CQ12" s="35">
        <f t="shared" ca="1" si="6"/>
        <v>25</v>
      </c>
      <c r="CR12" s="35" t="str">
        <f t="shared" ca="1" si="7"/>
        <v/>
      </c>
      <c r="CS12" s="35">
        <f t="shared" ca="1" si="8"/>
        <v>25</v>
      </c>
      <c r="CT12" s="35" t="str">
        <f t="shared" ca="1" si="9"/>
        <v/>
      </c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6"/>
      <c r="DL12" s="9">
        <f t="shared" si="52"/>
        <v>7</v>
      </c>
      <c r="DM12" s="10" t="s">
        <v>17</v>
      </c>
      <c r="DN12" s="9">
        <f t="shared" si="53"/>
        <v>7</v>
      </c>
      <c r="DO12" s="10" t="s">
        <v>20</v>
      </c>
      <c r="DP12" s="9">
        <f t="shared" si="54"/>
        <v>7</v>
      </c>
      <c r="DQ12" s="10" t="s">
        <v>19</v>
      </c>
      <c r="DR12" s="9">
        <f t="shared" si="55"/>
        <v>7</v>
      </c>
      <c r="DS12" s="10" t="s">
        <v>17</v>
      </c>
      <c r="DT12" s="9">
        <f t="shared" si="55"/>
        <v>7</v>
      </c>
      <c r="DU12" s="10" t="s">
        <v>18</v>
      </c>
      <c r="DW12" s="10">
        <f t="shared" si="56"/>
        <v>8</v>
      </c>
      <c r="DX12" s="9" t="str">
        <f t="shared" ca="1" si="10"/>
        <v/>
      </c>
      <c r="DY12" s="9">
        <f t="shared" ca="1" si="11"/>
        <v>0</v>
      </c>
      <c r="DZ12" s="9">
        <f t="shared" ca="1" si="40"/>
        <v>0</v>
      </c>
      <c r="EA12" s="9">
        <f t="shared" ca="1" si="12"/>
        <v>8</v>
      </c>
      <c r="EB12" s="9">
        <f t="shared" ca="1" si="13"/>
        <v>8</v>
      </c>
      <c r="EC12" s="9">
        <f t="shared" ca="1" si="41"/>
        <v>1</v>
      </c>
      <c r="ED12" s="9" t="str">
        <f t="shared" ca="1" si="14"/>
        <v/>
      </c>
      <c r="EE12" s="9">
        <f t="shared" ca="1" si="15"/>
        <v>0</v>
      </c>
      <c r="EF12" s="9">
        <f t="shared" ca="1" si="42"/>
        <v>0</v>
      </c>
      <c r="EG12" s="9">
        <f t="shared" ca="1" si="16"/>
        <v>8</v>
      </c>
      <c r="EH12" s="9">
        <f t="shared" ca="1" si="17"/>
        <v>8</v>
      </c>
      <c r="EI12" s="9">
        <f t="shared" ca="1" si="43"/>
        <v>1</v>
      </c>
      <c r="EJ12" s="9" t="str">
        <f t="shared" ca="1" si="18"/>
        <v/>
      </c>
      <c r="EK12" s="9">
        <f t="shared" ca="1" si="19"/>
        <v>0</v>
      </c>
      <c r="EL12" s="9">
        <f t="shared" ca="1" si="44"/>
        <v>0</v>
      </c>
      <c r="EM12" s="9">
        <f t="shared" ca="1" si="20"/>
        <v>8</v>
      </c>
      <c r="EN12" s="9">
        <f t="shared" ca="1" si="21"/>
        <v>8</v>
      </c>
      <c r="EO12" s="9">
        <f t="shared" ca="1" si="45"/>
        <v>1</v>
      </c>
      <c r="EP12" s="9" t="str">
        <f t="shared" ca="1" si="22"/>
        <v/>
      </c>
      <c r="EQ12" s="9">
        <f t="shared" ca="1" si="23"/>
        <v>0</v>
      </c>
      <c r="ER12" s="9">
        <f t="shared" ca="1" si="46"/>
        <v>0</v>
      </c>
      <c r="ES12" s="9">
        <f t="shared" ca="1" si="24"/>
        <v>8</v>
      </c>
      <c r="ET12" s="9">
        <f t="shared" ca="1" si="25"/>
        <v>8</v>
      </c>
      <c r="EU12" s="9">
        <f t="shared" ca="1" si="47"/>
        <v>1</v>
      </c>
      <c r="EV12" s="9"/>
      <c r="FA12" s="10"/>
      <c r="JE12" s="9"/>
    </row>
    <row r="13" spans="1:271" x14ac:dyDescent="0.2">
      <c r="A13" s="19">
        <f t="shared" ca="1" si="0"/>
        <v>3</v>
      </c>
      <c r="B13" s="37">
        <f ca="1">COUNTIF($A$5:A13,$B$5)</f>
        <v>0</v>
      </c>
      <c r="C13" s="37">
        <f ca="1">COUNTIF($A$5:$A13,$C$5)</f>
        <v>0</v>
      </c>
      <c r="D13" s="37">
        <f ca="1">COUNTIF($A$5:$A13,$D$5)</f>
        <v>1</v>
      </c>
      <c r="E13" s="37">
        <f ca="1">COUNTIF($A$5:$A13,$E$5)</f>
        <v>0</v>
      </c>
      <c r="F13" s="37">
        <f ca="1">COUNTIF($A$5:$A13,$F$5)</f>
        <v>0</v>
      </c>
      <c r="G13" s="37">
        <f ca="1">COUNTIF($A$5:$A13,$G$5)</f>
        <v>0</v>
      </c>
      <c r="H13" s="37">
        <f ca="1">COUNTIF($A$5:$A13,$H$5)</f>
        <v>0</v>
      </c>
      <c r="I13" s="37">
        <f ca="1">COUNTIF($A$5:$A13,$I$5)</f>
        <v>0</v>
      </c>
      <c r="J13" s="37">
        <f ca="1">COUNTIF($A$5:$A13,$J$5)</f>
        <v>0</v>
      </c>
      <c r="K13" s="37">
        <f ca="1">COUNTIF($A$5:$A13,$K$5)</f>
        <v>0</v>
      </c>
      <c r="L13" s="37">
        <f ca="1">COUNTIF($A$5:$A13,$L$5)</f>
        <v>1</v>
      </c>
      <c r="M13" s="37">
        <f ca="1">COUNTIF($A$5:$A13,$M$5)</f>
        <v>1</v>
      </c>
      <c r="N13" s="37">
        <f ca="1">COUNTIF($A$5:$A13,$N$5)</f>
        <v>0</v>
      </c>
      <c r="O13" s="37">
        <f ca="1">COUNTIF($A$5:$A13,$O$5)</f>
        <v>0</v>
      </c>
      <c r="P13" s="37">
        <f ca="1">COUNTIF($A$5:$A13,$P$5)</f>
        <v>0</v>
      </c>
      <c r="Q13" s="37">
        <f ca="1">COUNTIF($A$5:$A13,$Q$5)</f>
        <v>0</v>
      </c>
      <c r="R13" s="37">
        <f ca="1">COUNTIF($A$5:$A13,$R$5)</f>
        <v>0</v>
      </c>
      <c r="S13" s="37">
        <f ca="1">COUNTIF($A$5:$A13,$S$5)</f>
        <v>0</v>
      </c>
      <c r="T13" s="37">
        <f ca="1">COUNTIF($A$5:$A13,$T$5)</f>
        <v>0</v>
      </c>
      <c r="U13" s="37">
        <f ca="1">COUNTIF($A$5:$A13,$U$5)</f>
        <v>1</v>
      </c>
      <c r="V13" s="37">
        <f ca="1">COUNTIF($A$5:$A13,$V$5)</f>
        <v>0</v>
      </c>
      <c r="W13" s="37">
        <f ca="1">COUNTIF($A$5:$A13,$W$5)</f>
        <v>0</v>
      </c>
      <c r="X13" s="37">
        <f ca="1">COUNTIF($A$5:$A13,$X$5)</f>
        <v>0</v>
      </c>
      <c r="Y13" s="37">
        <f ca="1">COUNTIF($A$5:$A13,$Y$5)</f>
        <v>1</v>
      </c>
      <c r="Z13" s="37">
        <f ca="1">COUNTIF($A$5:$A13,$Z$5)</f>
        <v>1</v>
      </c>
      <c r="AA13" s="37">
        <f ca="1">COUNTIF($A$5:$A13,$AA$5)</f>
        <v>0</v>
      </c>
      <c r="AB13" s="37">
        <f ca="1">COUNTIF($A$5:$A13,$AB$5)</f>
        <v>0</v>
      </c>
      <c r="AC13" s="37">
        <f ca="1">COUNTIF($A$5:$A13,$AC$5)</f>
        <v>0</v>
      </c>
      <c r="AD13" s="37">
        <f ca="1">COUNTIF($A$5:$A13,$AD$5)</f>
        <v>0</v>
      </c>
      <c r="AE13" s="37">
        <f ca="1">COUNTIF($A$5:$A13,$AE$5)</f>
        <v>0</v>
      </c>
      <c r="AF13" s="37">
        <f ca="1">COUNTIF($A$5:$A13,$AF$5)</f>
        <v>0</v>
      </c>
      <c r="AG13" s="37">
        <f ca="1">COUNTIF($A$5:$A13,$AG$5)</f>
        <v>0</v>
      </c>
      <c r="AH13" s="37">
        <f ca="1">COUNTIF($A$5:$A13,$AH$5)</f>
        <v>0</v>
      </c>
      <c r="AI13" s="37">
        <f ca="1">COUNTIF($A$5:$A13,$AI$5)</f>
        <v>0</v>
      </c>
      <c r="AJ13" s="37">
        <f ca="1">COUNTIF($A$5:$A13,$AJ$5)</f>
        <v>2</v>
      </c>
      <c r="AK13" s="37">
        <f ca="1">COUNTIF($A$5:$A13,$AK$5)</f>
        <v>0</v>
      </c>
      <c r="AL13" s="37">
        <f ca="1">COUNTIF($A$5:$A13,$AL$5)</f>
        <v>1</v>
      </c>
      <c r="AM13" s="38">
        <f t="shared" si="48"/>
        <v>9</v>
      </c>
      <c r="AN13" s="39">
        <f t="shared" ca="1" si="49"/>
        <v>0</v>
      </c>
      <c r="AO13" s="40" t="str">
        <f ca="1">IF(COUNTIF($A$5:$A13,A13)&gt;1,"R","U")</f>
        <v>U</v>
      </c>
      <c r="AP13" s="40">
        <f t="shared" ca="1" si="26"/>
        <v>29</v>
      </c>
      <c r="AQ13" s="40">
        <f t="shared" ca="1" si="50"/>
        <v>8</v>
      </c>
      <c r="AR13" s="31">
        <f t="shared" si="27"/>
        <v>7</v>
      </c>
      <c r="AS13" s="32">
        <f t="shared" ca="1" si="1"/>
        <v>1</v>
      </c>
      <c r="AT13" s="33">
        <f t="shared" ca="1" si="28"/>
        <v>0.2</v>
      </c>
      <c r="AU13" s="40">
        <f t="shared" ca="1" si="29"/>
        <v>1</v>
      </c>
      <c r="AV13" s="31">
        <f t="shared" si="30"/>
        <v>2</v>
      </c>
      <c r="AW13" s="32">
        <f t="shared" ca="1" si="31"/>
        <v>-1</v>
      </c>
      <c r="AX13" s="33">
        <f t="shared" ca="1" si="32"/>
        <v>4.1428571428571432</v>
      </c>
      <c r="AY13" s="34" t="str">
        <f t="shared" ca="1" si="33"/>
        <v/>
      </c>
      <c r="AZ13" s="30">
        <f t="shared" ca="1" si="34"/>
        <v>0</v>
      </c>
      <c r="BA13" s="40">
        <f ca="1">COUNTIF(AZ5:AZ13,1)</f>
        <v>0</v>
      </c>
      <c r="BB13" s="31"/>
      <c r="BC13" s="32"/>
      <c r="BD13" s="33">
        <f t="shared" ca="1" si="35"/>
        <v>35</v>
      </c>
      <c r="BE13" s="34">
        <f t="shared" ca="1" si="51"/>
        <v>2.7027027027026862</v>
      </c>
      <c r="BF13" s="28" t="str">
        <f t="shared" ca="1" si="2"/>
        <v>L</v>
      </c>
      <c r="BG13" s="35">
        <f ca="1">COUNTIFS(BF$5:BF13,"L",$AO$5:$AO13,"U")</f>
        <v>5</v>
      </c>
      <c r="BH13" s="35">
        <f ca="1">COUNTIFS(BF$5:BF13,"R",$AO$5:$AO13,"U")</f>
        <v>2</v>
      </c>
      <c r="BI13" s="35"/>
      <c r="BJ13" s="35"/>
      <c r="BK13" s="35"/>
      <c r="BL13" s="35"/>
      <c r="BM13" s="35"/>
      <c r="BN13" s="28" t="str">
        <f t="shared" ca="1" si="3"/>
        <v>T</v>
      </c>
      <c r="BO13" s="35">
        <f ca="1">COUNTIFS(BN$5:BN13,"T",$AO$5:$AO13,"U")</f>
        <v>4</v>
      </c>
      <c r="BP13" s="35">
        <f ca="1">COUNTIFS(BN$5:BN13,"B",$AO$5:$AO13,"U")</f>
        <v>3</v>
      </c>
      <c r="BQ13" s="35"/>
      <c r="BR13" s="35"/>
      <c r="BS13" s="35"/>
      <c r="BT13" s="35"/>
      <c r="BU13" s="35"/>
      <c r="BV13" s="28" t="str">
        <f t="shared" ca="1" si="4"/>
        <v>R</v>
      </c>
      <c r="BW13" s="35">
        <f ca="1">COUNTIFS(BV$5:BV13,"R",$AO$5:$AO13,"U")</f>
        <v>3</v>
      </c>
      <c r="BX13" s="35">
        <f ca="1">COUNTIFS(BV$5:BV13,"B",$AO$5:$AO13,"U")</f>
        <v>4</v>
      </c>
      <c r="BY13" s="35"/>
      <c r="BZ13" s="35"/>
      <c r="CA13" s="35"/>
      <c r="CB13" s="35"/>
      <c r="CC13" s="35"/>
      <c r="CD13" s="28" t="str">
        <f t="shared" ca="1" si="5"/>
        <v>B</v>
      </c>
      <c r="CE13" s="35">
        <f ca="1">COUNTIFS(CD$5:CD13,"R",$AO$5:$AO13,"U")</f>
        <v>3</v>
      </c>
      <c r="CF13" s="35">
        <f ca="1">COUNTIFS(CD$5:CD13,"B",$AO$5:$AO13,"U")</f>
        <v>4</v>
      </c>
      <c r="CG13" s="35"/>
      <c r="CH13" s="35"/>
      <c r="CI13" s="35"/>
      <c r="CJ13" s="35"/>
      <c r="CK13" s="35"/>
      <c r="CL13" s="35"/>
      <c r="CM13" s="35">
        <f t="shared" ca="1" si="36"/>
        <v>3</v>
      </c>
      <c r="CN13" s="35" t="str">
        <f t="shared" ca="1" si="37"/>
        <v/>
      </c>
      <c r="CO13" s="35">
        <f t="shared" ca="1" si="38"/>
        <v>3</v>
      </c>
      <c r="CP13" s="35" t="str">
        <f t="shared" ca="1" si="39"/>
        <v/>
      </c>
      <c r="CQ13" s="35">
        <f t="shared" ca="1" si="6"/>
        <v>3</v>
      </c>
      <c r="CR13" s="35" t="str">
        <f t="shared" ca="1" si="7"/>
        <v/>
      </c>
      <c r="CS13" s="35" t="str">
        <f t="shared" ca="1" si="8"/>
        <v/>
      </c>
      <c r="CT13" s="35">
        <f t="shared" ca="1" si="9"/>
        <v>3</v>
      </c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6"/>
      <c r="DL13" s="9">
        <f t="shared" si="52"/>
        <v>8</v>
      </c>
      <c r="DM13" s="10" t="s">
        <v>19</v>
      </c>
      <c r="DN13" s="9">
        <f t="shared" si="53"/>
        <v>8</v>
      </c>
      <c r="DO13" s="10" t="s">
        <v>18</v>
      </c>
      <c r="DP13" s="9">
        <f t="shared" si="54"/>
        <v>8</v>
      </c>
      <c r="DQ13" s="10" t="s">
        <v>18</v>
      </c>
      <c r="DR13" s="9">
        <f t="shared" si="55"/>
        <v>8</v>
      </c>
      <c r="DS13" s="10" t="s">
        <v>17</v>
      </c>
      <c r="DT13" s="9">
        <f t="shared" si="55"/>
        <v>8</v>
      </c>
      <c r="DU13" s="10" t="s">
        <v>18</v>
      </c>
      <c r="DW13" s="10">
        <f t="shared" si="56"/>
        <v>9</v>
      </c>
      <c r="DX13" s="9" t="str">
        <f t="shared" ca="1" si="10"/>
        <v/>
      </c>
      <c r="DY13" s="9">
        <f t="shared" ca="1" si="11"/>
        <v>0</v>
      </c>
      <c r="DZ13" s="9">
        <f t="shared" ca="1" si="40"/>
        <v>0</v>
      </c>
      <c r="EA13" s="9" t="str">
        <f t="shared" ca="1" si="12"/>
        <v/>
      </c>
      <c r="EB13" s="9">
        <f t="shared" ca="1" si="13"/>
        <v>0</v>
      </c>
      <c r="EC13" s="9">
        <f t="shared" ca="1" si="41"/>
        <v>0</v>
      </c>
      <c r="ED13" s="9" t="str">
        <f t="shared" ca="1" si="14"/>
        <v/>
      </c>
      <c r="EE13" s="9">
        <f t="shared" ca="1" si="15"/>
        <v>0</v>
      </c>
      <c r="EF13" s="9">
        <f t="shared" ca="1" si="42"/>
        <v>0</v>
      </c>
      <c r="EG13" s="9" t="str">
        <f t="shared" ca="1" si="16"/>
        <v/>
      </c>
      <c r="EH13" s="9">
        <f t="shared" ca="1" si="17"/>
        <v>0</v>
      </c>
      <c r="EI13" s="9">
        <f t="shared" ca="1" si="43"/>
        <v>0</v>
      </c>
      <c r="EJ13" s="9" t="str">
        <f t="shared" ca="1" si="18"/>
        <v/>
      </c>
      <c r="EK13" s="9">
        <f t="shared" ca="1" si="19"/>
        <v>0</v>
      </c>
      <c r="EL13" s="9">
        <f t="shared" ca="1" si="44"/>
        <v>0</v>
      </c>
      <c r="EM13" s="9" t="str">
        <f t="shared" ca="1" si="20"/>
        <v/>
      </c>
      <c r="EN13" s="9">
        <f t="shared" ca="1" si="21"/>
        <v>0</v>
      </c>
      <c r="EO13" s="9">
        <f t="shared" ca="1" si="45"/>
        <v>0</v>
      </c>
      <c r="EP13" s="9" t="str">
        <f t="shared" ca="1" si="22"/>
        <v/>
      </c>
      <c r="EQ13" s="9">
        <f t="shared" ca="1" si="23"/>
        <v>0</v>
      </c>
      <c r="ER13" s="9">
        <f t="shared" ca="1" si="46"/>
        <v>0</v>
      </c>
      <c r="ES13" s="9" t="str">
        <f t="shared" ca="1" si="24"/>
        <v/>
      </c>
      <c r="ET13" s="9">
        <f t="shared" ca="1" si="25"/>
        <v>0</v>
      </c>
      <c r="EU13" s="9">
        <f t="shared" ca="1" si="47"/>
        <v>0</v>
      </c>
      <c r="EV13" s="9"/>
      <c r="FA13" s="10"/>
      <c r="JE13" s="9"/>
    </row>
    <row r="14" spans="1:271" x14ac:dyDescent="0.2">
      <c r="A14" s="19">
        <f t="shared" ca="1" si="0"/>
        <v>2</v>
      </c>
      <c r="B14" s="37">
        <f ca="1">COUNTIF($A$5:A14,$B$5)</f>
        <v>0</v>
      </c>
      <c r="C14" s="37">
        <f ca="1">COUNTIF($A$5:$A14,$C$5)</f>
        <v>1</v>
      </c>
      <c r="D14" s="37">
        <f ca="1">COUNTIF($A$5:$A14,$D$5)</f>
        <v>1</v>
      </c>
      <c r="E14" s="37">
        <f ca="1">COUNTIF($A$5:$A14,$E$5)</f>
        <v>0</v>
      </c>
      <c r="F14" s="37">
        <f ca="1">COUNTIF($A$5:$A14,$F$5)</f>
        <v>0</v>
      </c>
      <c r="G14" s="37">
        <f ca="1">COUNTIF($A$5:$A14,$G$5)</f>
        <v>0</v>
      </c>
      <c r="H14" s="37">
        <f ca="1">COUNTIF($A$5:$A14,$H$5)</f>
        <v>0</v>
      </c>
      <c r="I14" s="37">
        <f ca="1">COUNTIF($A$5:$A14,$I$5)</f>
        <v>0</v>
      </c>
      <c r="J14" s="37">
        <f ca="1">COUNTIF($A$5:$A14,$J$5)</f>
        <v>0</v>
      </c>
      <c r="K14" s="37">
        <f ca="1">COUNTIF($A$5:$A14,$K$5)</f>
        <v>0</v>
      </c>
      <c r="L14" s="37">
        <f ca="1">COUNTIF($A$5:$A14,$L$5)</f>
        <v>1</v>
      </c>
      <c r="M14" s="37">
        <f ca="1">COUNTIF($A$5:$A14,$M$5)</f>
        <v>1</v>
      </c>
      <c r="N14" s="37">
        <f ca="1">COUNTIF($A$5:$A14,$N$5)</f>
        <v>0</v>
      </c>
      <c r="O14" s="37">
        <f ca="1">COUNTIF($A$5:$A14,$O$5)</f>
        <v>0</v>
      </c>
      <c r="P14" s="37">
        <f ca="1">COUNTIF($A$5:$A14,$P$5)</f>
        <v>0</v>
      </c>
      <c r="Q14" s="37">
        <f ca="1">COUNTIF($A$5:$A14,$Q$5)</f>
        <v>0</v>
      </c>
      <c r="R14" s="37">
        <f ca="1">COUNTIF($A$5:$A14,$R$5)</f>
        <v>0</v>
      </c>
      <c r="S14" s="37">
        <f ca="1">COUNTIF($A$5:$A14,$S$5)</f>
        <v>0</v>
      </c>
      <c r="T14" s="37">
        <f ca="1">COUNTIF($A$5:$A14,$T$5)</f>
        <v>0</v>
      </c>
      <c r="U14" s="37">
        <f ca="1">COUNTIF($A$5:$A14,$U$5)</f>
        <v>1</v>
      </c>
      <c r="V14" s="37">
        <f ca="1">COUNTIF($A$5:$A14,$V$5)</f>
        <v>0</v>
      </c>
      <c r="W14" s="37">
        <f ca="1">COUNTIF($A$5:$A14,$W$5)</f>
        <v>0</v>
      </c>
      <c r="X14" s="37">
        <f ca="1">COUNTIF($A$5:$A14,$X$5)</f>
        <v>0</v>
      </c>
      <c r="Y14" s="37">
        <f ca="1">COUNTIF($A$5:$A14,$Y$5)</f>
        <v>1</v>
      </c>
      <c r="Z14" s="37">
        <f ca="1">COUNTIF($A$5:$A14,$Z$5)</f>
        <v>1</v>
      </c>
      <c r="AA14" s="37">
        <f ca="1">COUNTIF($A$5:$A14,$AA$5)</f>
        <v>0</v>
      </c>
      <c r="AB14" s="37">
        <f ca="1">COUNTIF($A$5:$A14,$AB$5)</f>
        <v>0</v>
      </c>
      <c r="AC14" s="37">
        <f ca="1">COUNTIF($A$5:$A14,$AC$5)</f>
        <v>0</v>
      </c>
      <c r="AD14" s="37">
        <f ca="1">COUNTIF($A$5:$A14,$AD$5)</f>
        <v>0</v>
      </c>
      <c r="AE14" s="37">
        <f ca="1">COUNTIF($A$5:$A14,$AE$5)</f>
        <v>0</v>
      </c>
      <c r="AF14" s="37">
        <f ca="1">COUNTIF($A$5:$A14,$AF$5)</f>
        <v>0</v>
      </c>
      <c r="AG14" s="37">
        <f ca="1">COUNTIF($A$5:$A14,$AG$5)</f>
        <v>0</v>
      </c>
      <c r="AH14" s="37">
        <f ca="1">COUNTIF($A$5:$A14,$AH$5)</f>
        <v>0</v>
      </c>
      <c r="AI14" s="37">
        <f ca="1">COUNTIF($A$5:$A14,$AI$5)</f>
        <v>0</v>
      </c>
      <c r="AJ14" s="37">
        <f ca="1">COUNTIF($A$5:$A14,$AJ$5)</f>
        <v>2</v>
      </c>
      <c r="AK14" s="37">
        <f ca="1">COUNTIF($A$5:$A14,$AK$5)</f>
        <v>0</v>
      </c>
      <c r="AL14" s="37">
        <f ca="1">COUNTIF($A$5:$A14,$AL$5)</f>
        <v>1</v>
      </c>
      <c r="AM14" s="38">
        <f t="shared" si="48"/>
        <v>10</v>
      </c>
      <c r="AN14" s="39">
        <f t="shared" ca="1" si="49"/>
        <v>0</v>
      </c>
      <c r="AO14" s="40" t="str">
        <f ca="1">IF(COUNTIF($A$5:$A14,A14)&gt;1,"R","U")</f>
        <v>U</v>
      </c>
      <c r="AP14" s="40">
        <f t="shared" ca="1" si="26"/>
        <v>28</v>
      </c>
      <c r="AQ14" s="40">
        <f t="shared" ca="1" si="50"/>
        <v>9</v>
      </c>
      <c r="AR14" s="31">
        <f t="shared" si="27"/>
        <v>7</v>
      </c>
      <c r="AS14" s="32">
        <f t="shared" ca="1" si="1"/>
        <v>2</v>
      </c>
      <c r="AT14" s="33">
        <f t="shared" ca="1" si="28"/>
        <v>0.2413793103448276</v>
      </c>
      <c r="AU14" s="40">
        <f t="shared" ca="1" si="29"/>
        <v>1</v>
      </c>
      <c r="AV14" s="31">
        <f t="shared" si="30"/>
        <v>3</v>
      </c>
      <c r="AW14" s="32">
        <f t="shared" ca="1" si="31"/>
        <v>-2</v>
      </c>
      <c r="AX14" s="33">
        <f t="shared" ca="1" si="32"/>
        <v>3.5</v>
      </c>
      <c r="AY14" s="34" t="str">
        <f t="shared" ca="1" si="33"/>
        <v/>
      </c>
      <c r="AZ14" s="30">
        <f t="shared" ca="1" si="34"/>
        <v>0</v>
      </c>
      <c r="BA14" s="40">
        <f ca="1">COUNTIF(AZ5:AZ14,1)</f>
        <v>0</v>
      </c>
      <c r="BB14" s="31"/>
      <c r="BC14" s="32"/>
      <c r="BD14" s="33">
        <f t="shared" ca="1" si="35"/>
        <v>35</v>
      </c>
      <c r="BE14" s="34">
        <f t="shared" ca="1" si="51"/>
        <v>2.7027027027026862</v>
      </c>
      <c r="BF14" s="28" t="str">
        <f t="shared" ca="1" si="2"/>
        <v>R</v>
      </c>
      <c r="BG14" s="35">
        <f ca="1">COUNTIFS(BF$5:BF14,"L",$AO$5:$AO14,"U")</f>
        <v>5</v>
      </c>
      <c r="BH14" s="35">
        <f ca="1">COUNTIFS(BF$5:BF14,"R",$AO$5:$AO14,"U")</f>
        <v>3</v>
      </c>
      <c r="BI14" s="35"/>
      <c r="BJ14" s="35"/>
      <c r="BK14" s="35"/>
      <c r="BL14" s="35"/>
      <c r="BM14" s="35"/>
      <c r="BN14" s="28" t="str">
        <f t="shared" ca="1" si="3"/>
        <v>T</v>
      </c>
      <c r="BO14" s="35">
        <f ca="1">COUNTIFS(BN$5:BN14,"T",$AO$5:$AO14,"U")</f>
        <v>5</v>
      </c>
      <c r="BP14" s="35">
        <f ca="1">COUNTIFS(BN$5:BN14,"B",$AO$5:$AO14,"U")</f>
        <v>3</v>
      </c>
      <c r="BQ14" s="35"/>
      <c r="BR14" s="35"/>
      <c r="BS14" s="35"/>
      <c r="BT14" s="35"/>
      <c r="BU14" s="35"/>
      <c r="BV14" s="28" t="str">
        <f t="shared" ca="1" si="4"/>
        <v>B</v>
      </c>
      <c r="BW14" s="35">
        <f ca="1">COUNTIFS(BV$5:BV14,"R",$AO$5:$AO14,"U")</f>
        <v>3</v>
      </c>
      <c r="BX14" s="35">
        <f ca="1">COUNTIFS(BV$5:BV14,"B",$AO$5:$AO14,"U")</f>
        <v>5</v>
      </c>
      <c r="BY14" s="35"/>
      <c r="BZ14" s="35"/>
      <c r="CA14" s="35"/>
      <c r="CB14" s="35"/>
      <c r="CC14" s="35"/>
      <c r="CD14" s="28" t="str">
        <f t="shared" ca="1" si="5"/>
        <v>R</v>
      </c>
      <c r="CE14" s="35">
        <f ca="1">COUNTIFS(CD$5:CD14,"R",$AO$5:$AO14,"U")</f>
        <v>4</v>
      </c>
      <c r="CF14" s="35">
        <f ca="1">COUNTIFS(CD$5:CD14,"B",$AO$5:$AO14,"U")</f>
        <v>4</v>
      </c>
      <c r="CG14" s="35"/>
      <c r="CH14" s="35"/>
      <c r="CI14" s="35"/>
      <c r="CJ14" s="35"/>
      <c r="CK14" s="35"/>
      <c r="CL14" s="35"/>
      <c r="CM14" s="35" t="str">
        <f t="shared" ca="1" si="36"/>
        <v/>
      </c>
      <c r="CN14" s="35">
        <f t="shared" ca="1" si="37"/>
        <v>2</v>
      </c>
      <c r="CO14" s="35">
        <f t="shared" ca="1" si="38"/>
        <v>2</v>
      </c>
      <c r="CP14" s="35" t="str">
        <f t="shared" ca="1" si="39"/>
        <v/>
      </c>
      <c r="CQ14" s="35" t="str">
        <f t="shared" ca="1" si="6"/>
        <v/>
      </c>
      <c r="CR14" s="35">
        <f t="shared" ca="1" si="7"/>
        <v>2</v>
      </c>
      <c r="CS14" s="35">
        <f t="shared" ca="1" si="8"/>
        <v>2</v>
      </c>
      <c r="CT14" s="35" t="str">
        <f t="shared" ca="1" si="9"/>
        <v/>
      </c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6"/>
      <c r="DL14" s="9">
        <f t="shared" si="52"/>
        <v>9</v>
      </c>
      <c r="DM14" s="10" t="s">
        <v>17</v>
      </c>
      <c r="DN14" s="9">
        <f t="shared" si="53"/>
        <v>9</v>
      </c>
      <c r="DO14" s="10" t="s">
        <v>18</v>
      </c>
      <c r="DP14" s="9">
        <f t="shared" si="54"/>
        <v>9</v>
      </c>
      <c r="DQ14" s="10" t="s">
        <v>19</v>
      </c>
      <c r="DR14" s="9">
        <f t="shared" si="55"/>
        <v>9</v>
      </c>
      <c r="DS14" s="10" t="s">
        <v>17</v>
      </c>
      <c r="DT14" s="9">
        <f t="shared" si="55"/>
        <v>9</v>
      </c>
      <c r="DU14" s="10" t="s">
        <v>19</v>
      </c>
      <c r="DW14" s="10">
        <f t="shared" si="56"/>
        <v>10</v>
      </c>
      <c r="DX14" s="9" t="str">
        <f t="shared" ca="1" si="10"/>
        <v/>
      </c>
      <c r="DY14" s="9">
        <f t="shared" ca="1" si="11"/>
        <v>0</v>
      </c>
      <c r="DZ14" s="9">
        <f t="shared" ca="1" si="40"/>
        <v>0</v>
      </c>
      <c r="EA14" s="9">
        <f t="shared" ca="1" si="12"/>
        <v>10</v>
      </c>
      <c r="EB14" s="9">
        <f t="shared" ca="1" si="13"/>
        <v>10</v>
      </c>
      <c r="EC14" s="9">
        <f t="shared" ca="1" si="41"/>
        <v>1</v>
      </c>
      <c r="ED14" s="9" t="str">
        <f t="shared" ca="1" si="14"/>
        <v/>
      </c>
      <c r="EE14" s="9">
        <f t="shared" ca="1" si="15"/>
        <v>0</v>
      </c>
      <c r="EF14" s="9">
        <f t="shared" ca="1" si="42"/>
        <v>0</v>
      </c>
      <c r="EG14" s="9">
        <f t="shared" ca="1" si="16"/>
        <v>10</v>
      </c>
      <c r="EH14" s="9">
        <f t="shared" ca="1" si="17"/>
        <v>10</v>
      </c>
      <c r="EI14" s="9">
        <f t="shared" ca="1" si="43"/>
        <v>1</v>
      </c>
      <c r="EJ14" s="9" t="str">
        <f t="shared" ca="1" si="18"/>
        <v/>
      </c>
      <c r="EK14" s="9">
        <f t="shared" ca="1" si="19"/>
        <v>0</v>
      </c>
      <c r="EL14" s="9">
        <f t="shared" ca="1" si="44"/>
        <v>0</v>
      </c>
      <c r="EM14" s="9">
        <f t="shared" ca="1" si="20"/>
        <v>10</v>
      </c>
      <c r="EN14" s="9">
        <f t="shared" ca="1" si="21"/>
        <v>10</v>
      </c>
      <c r="EO14" s="9">
        <f t="shared" ca="1" si="45"/>
        <v>1</v>
      </c>
      <c r="EP14" s="9" t="str">
        <f t="shared" ca="1" si="22"/>
        <v/>
      </c>
      <c r="EQ14" s="9">
        <f t="shared" ca="1" si="23"/>
        <v>0</v>
      </c>
      <c r="ER14" s="9">
        <f t="shared" ca="1" si="46"/>
        <v>0</v>
      </c>
      <c r="ES14" s="9">
        <f t="shared" ca="1" si="24"/>
        <v>10</v>
      </c>
      <c r="ET14" s="9">
        <f t="shared" ca="1" si="25"/>
        <v>10</v>
      </c>
      <c r="EU14" s="9">
        <f t="shared" ca="1" si="47"/>
        <v>1</v>
      </c>
      <c r="EV14" s="9"/>
      <c r="FA14" s="10"/>
      <c r="JE14" s="9"/>
    </row>
    <row r="15" spans="1:271" x14ac:dyDescent="0.2">
      <c r="A15" s="19">
        <f t="shared" ca="1" si="0"/>
        <v>3</v>
      </c>
      <c r="B15" s="37">
        <f ca="1">COUNTIF($A$5:A15,$B$5)</f>
        <v>0</v>
      </c>
      <c r="C15" s="37">
        <f ca="1">COUNTIF($A$5:$A15,$C$5)</f>
        <v>1</v>
      </c>
      <c r="D15" s="37">
        <f ca="1">COUNTIF($A$5:$A15,$D$5)</f>
        <v>2</v>
      </c>
      <c r="E15" s="37">
        <f ca="1">COUNTIF($A$5:$A15,$E$5)</f>
        <v>0</v>
      </c>
      <c r="F15" s="37">
        <f ca="1">COUNTIF($A$5:$A15,$F$5)</f>
        <v>0</v>
      </c>
      <c r="G15" s="37">
        <f ca="1">COUNTIF($A$5:$A15,$G$5)</f>
        <v>0</v>
      </c>
      <c r="H15" s="37">
        <f ca="1">COUNTIF($A$5:$A15,$H$5)</f>
        <v>0</v>
      </c>
      <c r="I15" s="37">
        <f ca="1">COUNTIF($A$5:$A15,$I$5)</f>
        <v>0</v>
      </c>
      <c r="J15" s="37">
        <f ca="1">COUNTIF($A$5:$A15,$J$5)</f>
        <v>0</v>
      </c>
      <c r="K15" s="37">
        <f ca="1">COUNTIF($A$5:$A15,$K$5)</f>
        <v>0</v>
      </c>
      <c r="L15" s="37">
        <f ca="1">COUNTIF($A$5:$A15,$L$5)</f>
        <v>1</v>
      </c>
      <c r="M15" s="37">
        <f ca="1">COUNTIF($A$5:$A15,$M$5)</f>
        <v>1</v>
      </c>
      <c r="N15" s="37">
        <f ca="1">COUNTIF($A$5:$A15,$N$5)</f>
        <v>0</v>
      </c>
      <c r="O15" s="37">
        <f ca="1">COUNTIF($A$5:$A15,$O$5)</f>
        <v>0</v>
      </c>
      <c r="P15" s="37">
        <f ca="1">COUNTIF($A$5:$A15,$P$5)</f>
        <v>0</v>
      </c>
      <c r="Q15" s="37">
        <f ca="1">COUNTIF($A$5:$A15,$Q$5)</f>
        <v>0</v>
      </c>
      <c r="R15" s="37">
        <f ca="1">COUNTIF($A$5:$A15,$R$5)</f>
        <v>0</v>
      </c>
      <c r="S15" s="37">
        <f ca="1">COUNTIF($A$5:$A15,$S$5)</f>
        <v>0</v>
      </c>
      <c r="T15" s="37">
        <f ca="1">COUNTIF($A$5:$A15,$T$5)</f>
        <v>0</v>
      </c>
      <c r="U15" s="37">
        <f ca="1">COUNTIF($A$5:$A15,$U$5)</f>
        <v>1</v>
      </c>
      <c r="V15" s="37">
        <f ca="1">COUNTIF($A$5:$A15,$V$5)</f>
        <v>0</v>
      </c>
      <c r="W15" s="37">
        <f ca="1">COUNTIF($A$5:$A15,$W$5)</f>
        <v>0</v>
      </c>
      <c r="X15" s="37">
        <f ca="1">COUNTIF($A$5:$A15,$X$5)</f>
        <v>0</v>
      </c>
      <c r="Y15" s="37">
        <f ca="1">COUNTIF($A$5:$A15,$Y$5)</f>
        <v>1</v>
      </c>
      <c r="Z15" s="37">
        <f ca="1">COUNTIF($A$5:$A15,$Z$5)</f>
        <v>1</v>
      </c>
      <c r="AA15" s="37">
        <f ca="1">COUNTIF($A$5:$A15,$AA$5)</f>
        <v>0</v>
      </c>
      <c r="AB15" s="37">
        <f ca="1">COUNTIF($A$5:$A15,$AB$5)</f>
        <v>0</v>
      </c>
      <c r="AC15" s="37">
        <f ca="1">COUNTIF($A$5:$A15,$AC$5)</f>
        <v>0</v>
      </c>
      <c r="AD15" s="37">
        <f ca="1">COUNTIF($A$5:$A15,$AD$5)</f>
        <v>0</v>
      </c>
      <c r="AE15" s="37">
        <f ca="1">COUNTIF($A$5:$A15,$AE$5)</f>
        <v>0</v>
      </c>
      <c r="AF15" s="37">
        <f ca="1">COUNTIF($A$5:$A15,$AF$5)</f>
        <v>0</v>
      </c>
      <c r="AG15" s="37">
        <f ca="1">COUNTIF($A$5:$A15,$AG$5)</f>
        <v>0</v>
      </c>
      <c r="AH15" s="37">
        <f ca="1">COUNTIF($A$5:$A15,$AH$5)</f>
        <v>0</v>
      </c>
      <c r="AI15" s="37">
        <f ca="1">COUNTIF($A$5:$A15,$AI$5)</f>
        <v>0</v>
      </c>
      <c r="AJ15" s="37">
        <f ca="1">COUNTIF($A$5:$A15,$AJ$5)</f>
        <v>2</v>
      </c>
      <c r="AK15" s="37">
        <f ca="1">COUNTIF($A$5:$A15,$AK$5)</f>
        <v>0</v>
      </c>
      <c r="AL15" s="37">
        <f ca="1">COUNTIF($A$5:$A15,$AL$5)</f>
        <v>1</v>
      </c>
      <c r="AM15" s="38">
        <f t="shared" si="48"/>
        <v>11</v>
      </c>
      <c r="AN15" s="39">
        <f t="shared" ca="1" si="49"/>
        <v>0</v>
      </c>
      <c r="AO15" s="40" t="str">
        <f ca="1">IF(COUNTIF($A$5:$A15,A15)&gt;1,"R","U")</f>
        <v>R</v>
      </c>
      <c r="AP15" s="40">
        <f t="shared" ca="1" si="26"/>
        <v>28</v>
      </c>
      <c r="AQ15" s="40">
        <f t="shared" ca="1" si="50"/>
        <v>9</v>
      </c>
      <c r="AR15" s="31">
        <f t="shared" si="27"/>
        <v>8</v>
      </c>
      <c r="AS15" s="32">
        <f t="shared" ca="1" si="1"/>
        <v>1</v>
      </c>
      <c r="AT15" s="33">
        <f t="shared" ca="1" si="28"/>
        <v>0.2857142857142857</v>
      </c>
      <c r="AU15" s="40">
        <f t="shared" ca="1" si="29"/>
        <v>2</v>
      </c>
      <c r="AV15" s="31">
        <f t="shared" si="30"/>
        <v>3</v>
      </c>
      <c r="AW15" s="32">
        <f t="shared" ca="1" si="31"/>
        <v>-1</v>
      </c>
      <c r="AX15" s="33">
        <f t="shared" ca="1" si="32"/>
        <v>3</v>
      </c>
      <c r="AY15" s="34" t="str">
        <f t="shared" ca="1" si="33"/>
        <v/>
      </c>
      <c r="AZ15" s="30">
        <f t="shared" ca="1" si="34"/>
        <v>0</v>
      </c>
      <c r="BA15" s="40">
        <f ca="1">COUNTIF(AZ5:AZ15,1)</f>
        <v>0</v>
      </c>
      <c r="BB15" s="31"/>
      <c r="BC15" s="32"/>
      <c r="BD15" s="33">
        <f t="shared" ca="1" si="35"/>
        <v>35</v>
      </c>
      <c r="BE15" s="34">
        <f t="shared" ca="1" si="51"/>
        <v>2.7027027027026862</v>
      </c>
      <c r="BF15" s="28" t="str">
        <f t="shared" ca="1" si="2"/>
        <v>L</v>
      </c>
      <c r="BG15" s="35">
        <f ca="1">COUNTIFS(BF$5:BF15,"L",$AO$5:$AO15,"U")</f>
        <v>5</v>
      </c>
      <c r="BH15" s="35">
        <f ca="1">COUNTIFS(BF$5:BF15,"R",$AO$5:$AO15,"U")</f>
        <v>3</v>
      </c>
      <c r="BI15" s="35"/>
      <c r="BJ15" s="35"/>
      <c r="BK15" s="35"/>
      <c r="BL15" s="35"/>
      <c r="BM15" s="35"/>
      <c r="BN15" s="28" t="str">
        <f t="shared" ca="1" si="3"/>
        <v>T</v>
      </c>
      <c r="BO15" s="35">
        <f ca="1">COUNTIFS(BN$5:BN15,"T",$AO$5:$AO15,"U")</f>
        <v>5</v>
      </c>
      <c r="BP15" s="35">
        <f ca="1">COUNTIFS(BN$5:BN15,"B",$AO$5:$AO15,"U")</f>
        <v>3</v>
      </c>
      <c r="BQ15" s="35"/>
      <c r="BR15" s="35"/>
      <c r="BS15" s="35"/>
      <c r="BT15" s="35"/>
      <c r="BU15" s="35"/>
      <c r="BV15" s="28" t="str">
        <f t="shared" ca="1" si="4"/>
        <v>R</v>
      </c>
      <c r="BW15" s="35">
        <f ca="1">COUNTIFS(BV$5:BV15,"R",$AO$5:$AO15,"U")</f>
        <v>3</v>
      </c>
      <c r="BX15" s="35">
        <f ca="1">COUNTIFS(BV$5:BV15,"B",$AO$5:$AO15,"U")</f>
        <v>5</v>
      </c>
      <c r="BY15" s="35"/>
      <c r="BZ15" s="35"/>
      <c r="CA15" s="35"/>
      <c r="CB15" s="35"/>
      <c r="CC15" s="35"/>
      <c r="CD15" s="28" t="str">
        <f t="shared" ca="1" si="5"/>
        <v>B</v>
      </c>
      <c r="CE15" s="35">
        <f ca="1">COUNTIFS(CD$5:CD15,"R",$AO$5:$AO15,"U")</f>
        <v>4</v>
      </c>
      <c r="CF15" s="35">
        <f ca="1">COUNTIFS(CD$5:CD15,"B",$AO$5:$AO15,"U")</f>
        <v>4</v>
      </c>
      <c r="CG15" s="35"/>
      <c r="CH15" s="35"/>
      <c r="CI15" s="35"/>
      <c r="CJ15" s="35"/>
      <c r="CK15" s="35"/>
      <c r="CL15" s="35"/>
      <c r="CM15" s="35" t="str">
        <f t="shared" ca="1" si="36"/>
        <v/>
      </c>
      <c r="CN15" s="35" t="str">
        <f t="shared" ca="1" si="37"/>
        <v/>
      </c>
      <c r="CO15" s="35" t="str">
        <f t="shared" ca="1" si="38"/>
        <v/>
      </c>
      <c r="CP15" s="35" t="str">
        <f t="shared" ca="1" si="39"/>
        <v/>
      </c>
      <c r="CQ15" s="35" t="str">
        <f t="shared" ca="1" si="6"/>
        <v/>
      </c>
      <c r="CR15" s="35" t="str">
        <f t="shared" ca="1" si="7"/>
        <v/>
      </c>
      <c r="CS15" s="35" t="str">
        <f t="shared" ca="1" si="8"/>
        <v/>
      </c>
      <c r="CT15" s="35" t="str">
        <f t="shared" ca="1" si="9"/>
        <v/>
      </c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6"/>
      <c r="DL15" s="9">
        <f t="shared" si="52"/>
        <v>10</v>
      </c>
      <c r="DM15" s="10" t="s">
        <v>19</v>
      </c>
      <c r="DN15" s="9">
        <f t="shared" si="53"/>
        <v>10</v>
      </c>
      <c r="DO15" s="10" t="s">
        <v>18</v>
      </c>
      <c r="DP15" s="9">
        <f t="shared" si="54"/>
        <v>10</v>
      </c>
      <c r="DQ15" s="10" t="s">
        <v>18</v>
      </c>
      <c r="DR15" s="9">
        <f t="shared" si="55"/>
        <v>10</v>
      </c>
      <c r="DS15" s="10" t="s">
        <v>17</v>
      </c>
      <c r="DT15" s="9">
        <f t="shared" si="55"/>
        <v>10</v>
      </c>
      <c r="DU15" s="10" t="s">
        <v>18</v>
      </c>
      <c r="DW15" s="10">
        <f t="shared" si="56"/>
        <v>11</v>
      </c>
      <c r="DX15" s="9" t="str">
        <f t="shared" ca="1" si="10"/>
        <v/>
      </c>
      <c r="DY15" s="9">
        <f t="shared" ca="1" si="11"/>
        <v>0</v>
      </c>
      <c r="DZ15" s="9">
        <f t="shared" ca="1" si="40"/>
        <v>0</v>
      </c>
      <c r="EA15" s="9">
        <f t="shared" ca="1" si="12"/>
        <v>11</v>
      </c>
      <c r="EB15" s="9">
        <f t="shared" ca="1" si="13"/>
        <v>11</v>
      </c>
      <c r="EC15" s="9">
        <f t="shared" ca="1" si="41"/>
        <v>1</v>
      </c>
      <c r="ED15" s="9" t="str">
        <f t="shared" ca="1" si="14"/>
        <v/>
      </c>
      <c r="EE15" s="9">
        <f t="shared" ca="1" si="15"/>
        <v>0</v>
      </c>
      <c r="EF15" s="9">
        <f t="shared" ca="1" si="42"/>
        <v>0</v>
      </c>
      <c r="EG15" s="9">
        <f t="shared" ca="1" si="16"/>
        <v>11</v>
      </c>
      <c r="EH15" s="9">
        <f t="shared" ca="1" si="17"/>
        <v>11</v>
      </c>
      <c r="EI15" s="9">
        <f t="shared" ca="1" si="43"/>
        <v>1</v>
      </c>
      <c r="EJ15" s="9" t="str">
        <f t="shared" ca="1" si="18"/>
        <v/>
      </c>
      <c r="EK15" s="9">
        <f t="shared" ca="1" si="19"/>
        <v>0</v>
      </c>
      <c r="EL15" s="9">
        <f t="shared" ca="1" si="44"/>
        <v>0</v>
      </c>
      <c r="EM15" s="9">
        <f t="shared" ca="1" si="20"/>
        <v>11</v>
      </c>
      <c r="EN15" s="9">
        <f t="shared" ca="1" si="21"/>
        <v>11</v>
      </c>
      <c r="EO15" s="9">
        <f t="shared" ca="1" si="45"/>
        <v>1</v>
      </c>
      <c r="EP15" s="9" t="str">
        <f t="shared" ca="1" si="22"/>
        <v/>
      </c>
      <c r="EQ15" s="9">
        <f t="shared" ca="1" si="23"/>
        <v>0</v>
      </c>
      <c r="ER15" s="9">
        <f t="shared" ca="1" si="46"/>
        <v>0</v>
      </c>
      <c r="ES15" s="9">
        <f t="shared" ca="1" si="24"/>
        <v>11</v>
      </c>
      <c r="ET15" s="9">
        <f t="shared" ca="1" si="25"/>
        <v>11</v>
      </c>
      <c r="EU15" s="9">
        <f t="shared" ca="1" si="47"/>
        <v>1</v>
      </c>
      <c r="EV15" s="9"/>
      <c r="FA15" s="10"/>
      <c r="JE15" s="9"/>
    </row>
    <row r="16" spans="1:271" x14ac:dyDescent="0.2">
      <c r="A16" s="19">
        <f t="shared" ca="1" si="0"/>
        <v>12</v>
      </c>
      <c r="B16" s="37">
        <f ca="1">COUNTIF($A$5:A16,$B$5)</f>
        <v>0</v>
      </c>
      <c r="C16" s="37">
        <f ca="1">COUNTIF($A$5:$A16,$C$5)</f>
        <v>1</v>
      </c>
      <c r="D16" s="37">
        <f ca="1">COUNTIF($A$5:$A16,$D$5)</f>
        <v>2</v>
      </c>
      <c r="E16" s="37">
        <f ca="1">COUNTIF($A$5:$A16,$E$5)</f>
        <v>0</v>
      </c>
      <c r="F16" s="37">
        <f ca="1">COUNTIF($A$5:$A16,$F$5)</f>
        <v>0</v>
      </c>
      <c r="G16" s="37">
        <f ca="1">COUNTIF($A$5:$A16,$G$5)</f>
        <v>0</v>
      </c>
      <c r="H16" s="37">
        <f ca="1">COUNTIF($A$5:$A16,$H$5)</f>
        <v>0</v>
      </c>
      <c r="I16" s="37">
        <f ca="1">COUNTIF($A$5:$A16,$I$5)</f>
        <v>0</v>
      </c>
      <c r="J16" s="37">
        <f ca="1">COUNTIF($A$5:$A16,$J$5)</f>
        <v>0</v>
      </c>
      <c r="K16" s="37">
        <f ca="1">COUNTIF($A$5:$A16,$K$5)</f>
        <v>0</v>
      </c>
      <c r="L16" s="37">
        <f ca="1">COUNTIF($A$5:$A16,$L$5)</f>
        <v>1</v>
      </c>
      <c r="M16" s="37">
        <f ca="1">COUNTIF($A$5:$A16,$M$5)</f>
        <v>2</v>
      </c>
      <c r="N16" s="37">
        <f ca="1">COUNTIF($A$5:$A16,$N$5)</f>
        <v>0</v>
      </c>
      <c r="O16" s="37">
        <f ca="1">COUNTIF($A$5:$A16,$O$5)</f>
        <v>0</v>
      </c>
      <c r="P16" s="37">
        <f ca="1">COUNTIF($A$5:$A16,$P$5)</f>
        <v>0</v>
      </c>
      <c r="Q16" s="37">
        <f ca="1">COUNTIF($A$5:$A16,$Q$5)</f>
        <v>0</v>
      </c>
      <c r="R16" s="37">
        <f ca="1">COUNTIF($A$5:$A16,$R$5)</f>
        <v>0</v>
      </c>
      <c r="S16" s="37">
        <f ca="1">COUNTIF($A$5:$A16,$S$5)</f>
        <v>0</v>
      </c>
      <c r="T16" s="37">
        <f ca="1">COUNTIF($A$5:$A16,$T$5)</f>
        <v>0</v>
      </c>
      <c r="U16" s="37">
        <f ca="1">COUNTIF($A$5:$A16,$U$5)</f>
        <v>1</v>
      </c>
      <c r="V16" s="37">
        <f ca="1">COUNTIF($A$5:$A16,$V$5)</f>
        <v>0</v>
      </c>
      <c r="W16" s="37">
        <f ca="1">COUNTIF($A$5:$A16,$W$5)</f>
        <v>0</v>
      </c>
      <c r="X16" s="37">
        <f ca="1">COUNTIF($A$5:$A16,$X$5)</f>
        <v>0</v>
      </c>
      <c r="Y16" s="37">
        <f ca="1">COUNTIF($A$5:$A16,$Y$5)</f>
        <v>1</v>
      </c>
      <c r="Z16" s="37">
        <f ca="1">COUNTIF($A$5:$A16,$Z$5)</f>
        <v>1</v>
      </c>
      <c r="AA16" s="37">
        <f ca="1">COUNTIF($A$5:$A16,$AA$5)</f>
        <v>0</v>
      </c>
      <c r="AB16" s="37">
        <f ca="1">COUNTIF($A$5:$A16,$AB$5)</f>
        <v>0</v>
      </c>
      <c r="AC16" s="37">
        <f ca="1">COUNTIF($A$5:$A16,$AC$5)</f>
        <v>0</v>
      </c>
      <c r="AD16" s="37">
        <f ca="1">COUNTIF($A$5:$A16,$AD$5)</f>
        <v>0</v>
      </c>
      <c r="AE16" s="37">
        <f ca="1">COUNTIF($A$5:$A16,$AE$5)</f>
        <v>0</v>
      </c>
      <c r="AF16" s="37">
        <f ca="1">COUNTIF($A$5:$A16,$AF$5)</f>
        <v>0</v>
      </c>
      <c r="AG16" s="37">
        <f ca="1">COUNTIF($A$5:$A16,$AG$5)</f>
        <v>0</v>
      </c>
      <c r="AH16" s="37">
        <f ca="1">COUNTIF($A$5:$A16,$AH$5)</f>
        <v>0</v>
      </c>
      <c r="AI16" s="37">
        <f ca="1">COUNTIF($A$5:$A16,$AI$5)</f>
        <v>0</v>
      </c>
      <c r="AJ16" s="37">
        <f ca="1">COUNTIF($A$5:$A16,$AJ$5)</f>
        <v>2</v>
      </c>
      <c r="AK16" s="37">
        <f ca="1">COUNTIF($A$5:$A16,$AK$5)</f>
        <v>0</v>
      </c>
      <c r="AL16" s="37">
        <f ca="1">COUNTIF($A$5:$A16,$AL$5)</f>
        <v>1</v>
      </c>
      <c r="AM16" s="38">
        <f t="shared" si="48"/>
        <v>12</v>
      </c>
      <c r="AN16" s="39">
        <f t="shared" ca="1" si="49"/>
        <v>0</v>
      </c>
      <c r="AO16" s="40" t="str">
        <f ca="1">IF(COUNTIF($A$5:$A16,A16)&gt;1,"R","U")</f>
        <v>R</v>
      </c>
      <c r="AP16" s="40">
        <f t="shared" ca="1" si="26"/>
        <v>28</v>
      </c>
      <c r="AQ16" s="40">
        <f t="shared" ca="1" si="50"/>
        <v>9</v>
      </c>
      <c r="AR16" s="31">
        <f t="shared" si="27"/>
        <v>9</v>
      </c>
      <c r="AS16" s="32">
        <f t="shared" ca="1" si="1"/>
        <v>0</v>
      </c>
      <c r="AT16" s="33">
        <f t="shared" ca="1" si="28"/>
        <v>0.2857142857142857</v>
      </c>
      <c r="AU16" s="40">
        <f t="shared" ca="1" si="29"/>
        <v>3</v>
      </c>
      <c r="AV16" s="31">
        <f t="shared" si="30"/>
        <v>3</v>
      </c>
      <c r="AW16" s="32">
        <f t="shared" ca="1" si="31"/>
        <v>0</v>
      </c>
      <c r="AX16" s="33">
        <f t="shared" ca="1" si="32"/>
        <v>3</v>
      </c>
      <c r="AY16" s="34" t="str">
        <f t="shared" ca="1" si="33"/>
        <v/>
      </c>
      <c r="AZ16" s="30">
        <f t="shared" ca="1" si="34"/>
        <v>0</v>
      </c>
      <c r="BA16" s="40">
        <f ca="1">COUNTIF(AZ5:AZ16,1)</f>
        <v>0</v>
      </c>
      <c r="BB16" s="31"/>
      <c r="BC16" s="32"/>
      <c r="BD16" s="33">
        <f t="shared" ca="1" si="35"/>
        <v>17</v>
      </c>
      <c r="BE16" s="34">
        <f t="shared" ca="1" si="51"/>
        <v>7.9620160701241449</v>
      </c>
      <c r="BF16" s="28" t="str">
        <f t="shared" ca="1" si="2"/>
        <v>L</v>
      </c>
      <c r="BG16" s="35">
        <f ca="1">COUNTIFS(BF$5:BF16,"L",$AO$5:$AO16,"U")</f>
        <v>5</v>
      </c>
      <c r="BH16" s="35">
        <f ca="1">COUNTIFS(BF$5:BF16,"R",$AO$5:$AO16,"U")</f>
        <v>3</v>
      </c>
      <c r="BI16" s="35"/>
      <c r="BJ16" s="35"/>
      <c r="BK16" s="35"/>
      <c r="BL16" s="35"/>
      <c r="BM16" s="35"/>
      <c r="BN16" s="28" t="str">
        <f t="shared" ca="1" si="3"/>
        <v>T</v>
      </c>
      <c r="BO16" s="35">
        <f ca="1">COUNTIFS(BN$5:BN16,"T",$AO$5:$AO16,"U")</f>
        <v>5</v>
      </c>
      <c r="BP16" s="35">
        <f ca="1">COUNTIFS(BN$5:BN16,"B",$AO$5:$AO16,"U")</f>
        <v>3</v>
      </c>
      <c r="BQ16" s="35"/>
      <c r="BR16" s="35"/>
      <c r="BS16" s="35"/>
      <c r="BT16" s="35"/>
      <c r="BU16" s="35"/>
      <c r="BV16" s="28" t="str">
        <f t="shared" ca="1" si="4"/>
        <v>R</v>
      </c>
      <c r="BW16" s="35">
        <f ca="1">COUNTIFS(BV$5:BV16,"R",$AO$5:$AO16,"U")</f>
        <v>3</v>
      </c>
      <c r="BX16" s="35">
        <f ca="1">COUNTIFS(BV$5:BV16,"B",$AO$5:$AO16,"U")</f>
        <v>5</v>
      </c>
      <c r="BY16" s="35"/>
      <c r="BZ16" s="35"/>
      <c r="CA16" s="35"/>
      <c r="CB16" s="35"/>
      <c r="CC16" s="35"/>
      <c r="CD16" s="28" t="str">
        <f t="shared" ca="1" si="5"/>
        <v>B</v>
      </c>
      <c r="CE16" s="35">
        <f ca="1">COUNTIFS(CD$5:CD16,"R",$AO$5:$AO16,"U")</f>
        <v>4</v>
      </c>
      <c r="CF16" s="35">
        <f ca="1">COUNTIFS(CD$5:CD16,"B",$AO$5:$AO16,"U")</f>
        <v>4</v>
      </c>
      <c r="CG16" s="35"/>
      <c r="CH16" s="35"/>
      <c r="CI16" s="35"/>
      <c r="CJ16" s="35"/>
      <c r="CK16" s="35"/>
      <c r="CL16" s="35"/>
      <c r="CM16" s="35" t="str">
        <f t="shared" ca="1" si="36"/>
        <v/>
      </c>
      <c r="CN16" s="35" t="str">
        <f t="shared" ca="1" si="37"/>
        <v/>
      </c>
      <c r="CO16" s="35" t="str">
        <f t="shared" ca="1" si="38"/>
        <v/>
      </c>
      <c r="CP16" s="35" t="str">
        <f t="shared" ca="1" si="39"/>
        <v/>
      </c>
      <c r="CQ16" s="35" t="str">
        <f t="shared" ca="1" si="6"/>
        <v/>
      </c>
      <c r="CR16" s="35" t="str">
        <f t="shared" ca="1" si="7"/>
        <v/>
      </c>
      <c r="CS16" s="35" t="str">
        <f t="shared" ca="1" si="8"/>
        <v/>
      </c>
      <c r="CT16" s="35" t="str">
        <f t="shared" ca="1" si="9"/>
        <v/>
      </c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6"/>
      <c r="DL16" s="9">
        <f t="shared" si="52"/>
        <v>11</v>
      </c>
      <c r="DM16" s="10" t="s">
        <v>19</v>
      </c>
      <c r="DN16" s="9">
        <f t="shared" si="53"/>
        <v>11</v>
      </c>
      <c r="DO16" s="10" t="s">
        <v>18</v>
      </c>
      <c r="DP16" s="9">
        <f t="shared" si="54"/>
        <v>11</v>
      </c>
      <c r="DQ16" s="10" t="s">
        <v>18</v>
      </c>
      <c r="DR16" s="9">
        <f t="shared" si="55"/>
        <v>11</v>
      </c>
      <c r="DS16" s="10" t="s">
        <v>17</v>
      </c>
      <c r="DT16" s="9">
        <f t="shared" si="55"/>
        <v>11</v>
      </c>
      <c r="DU16" s="10" t="s">
        <v>18</v>
      </c>
      <c r="DW16" s="10">
        <f t="shared" si="56"/>
        <v>12</v>
      </c>
      <c r="DX16" s="9">
        <f t="shared" ca="1" si="10"/>
        <v>12</v>
      </c>
      <c r="DY16" s="9">
        <f t="shared" ca="1" si="11"/>
        <v>12</v>
      </c>
      <c r="DZ16" s="9">
        <f t="shared" ca="1" si="40"/>
        <v>1</v>
      </c>
      <c r="EA16" s="9" t="str">
        <f t="shared" ca="1" si="12"/>
        <v/>
      </c>
      <c r="EB16" s="9">
        <f t="shared" ca="1" si="13"/>
        <v>0</v>
      </c>
      <c r="EC16" s="9">
        <f t="shared" ca="1" si="41"/>
        <v>0</v>
      </c>
      <c r="ED16" s="9">
        <f t="shared" ca="1" si="14"/>
        <v>12</v>
      </c>
      <c r="EE16" s="9">
        <f t="shared" ca="1" si="15"/>
        <v>12</v>
      </c>
      <c r="EF16" s="9">
        <f t="shared" ca="1" si="42"/>
        <v>1</v>
      </c>
      <c r="EG16" s="9" t="str">
        <f t="shared" ca="1" si="16"/>
        <v/>
      </c>
      <c r="EH16" s="9">
        <f t="shared" ca="1" si="17"/>
        <v>0</v>
      </c>
      <c r="EI16" s="9">
        <f t="shared" ca="1" si="43"/>
        <v>0</v>
      </c>
      <c r="EJ16" s="9">
        <f t="shared" ca="1" si="18"/>
        <v>12</v>
      </c>
      <c r="EK16" s="9">
        <f t="shared" ca="1" si="19"/>
        <v>12</v>
      </c>
      <c r="EL16" s="9">
        <f t="shared" ca="1" si="44"/>
        <v>1</v>
      </c>
      <c r="EM16" s="9" t="str">
        <f t="shared" ca="1" si="20"/>
        <v/>
      </c>
      <c r="EN16" s="9">
        <f t="shared" ca="1" si="21"/>
        <v>0</v>
      </c>
      <c r="EO16" s="9">
        <f t="shared" ca="1" si="45"/>
        <v>0</v>
      </c>
      <c r="EP16" s="9" t="str">
        <f t="shared" ca="1" si="22"/>
        <v/>
      </c>
      <c r="EQ16" s="9">
        <f t="shared" ca="1" si="23"/>
        <v>0</v>
      </c>
      <c r="ER16" s="9">
        <f t="shared" ca="1" si="46"/>
        <v>0</v>
      </c>
      <c r="ES16" s="9">
        <f t="shared" ca="1" si="24"/>
        <v>12</v>
      </c>
      <c r="ET16" s="9">
        <f t="shared" ca="1" si="25"/>
        <v>12</v>
      </c>
      <c r="EU16" s="9">
        <f t="shared" ca="1" si="47"/>
        <v>1</v>
      </c>
      <c r="EV16" s="9"/>
      <c r="FA16" s="10"/>
      <c r="JE16" s="9"/>
    </row>
    <row r="17" spans="1:265" x14ac:dyDescent="0.2">
      <c r="A17" s="19">
        <f t="shared" ca="1" si="0"/>
        <v>18</v>
      </c>
      <c r="B17" s="37">
        <f ca="1">COUNTIF($A$5:A17,$B$5)</f>
        <v>0</v>
      </c>
      <c r="C17" s="37">
        <f ca="1">COUNTIF($A$5:$A17,$C$5)</f>
        <v>1</v>
      </c>
      <c r="D17" s="37">
        <f ca="1">COUNTIF($A$5:$A17,$D$5)</f>
        <v>2</v>
      </c>
      <c r="E17" s="37">
        <f ca="1">COUNTIF($A$5:$A17,$E$5)</f>
        <v>0</v>
      </c>
      <c r="F17" s="37">
        <f ca="1">COUNTIF($A$5:$A17,$F$5)</f>
        <v>0</v>
      </c>
      <c r="G17" s="37">
        <f ca="1">COUNTIF($A$5:$A17,$G$5)</f>
        <v>0</v>
      </c>
      <c r="H17" s="37">
        <f ca="1">COUNTIF($A$5:$A17,$H$5)</f>
        <v>0</v>
      </c>
      <c r="I17" s="37">
        <f ca="1">COUNTIF($A$5:$A17,$I$5)</f>
        <v>0</v>
      </c>
      <c r="J17" s="37">
        <f ca="1">COUNTIF($A$5:$A17,$J$5)</f>
        <v>0</v>
      </c>
      <c r="K17" s="37">
        <f ca="1">COUNTIF($A$5:$A17,$K$5)</f>
        <v>0</v>
      </c>
      <c r="L17" s="37">
        <f ca="1">COUNTIF($A$5:$A17,$L$5)</f>
        <v>1</v>
      </c>
      <c r="M17" s="37">
        <f ca="1">COUNTIF($A$5:$A17,$M$5)</f>
        <v>2</v>
      </c>
      <c r="N17" s="37">
        <f ca="1">COUNTIF($A$5:$A17,$N$5)</f>
        <v>0</v>
      </c>
      <c r="O17" s="37">
        <f ca="1">COUNTIF($A$5:$A17,$O$5)</f>
        <v>0</v>
      </c>
      <c r="P17" s="37">
        <f ca="1">COUNTIF($A$5:$A17,$P$5)</f>
        <v>0</v>
      </c>
      <c r="Q17" s="37">
        <f ca="1">COUNTIF($A$5:$A17,$Q$5)</f>
        <v>0</v>
      </c>
      <c r="R17" s="37">
        <f ca="1">COUNTIF($A$5:$A17,$R$5)</f>
        <v>0</v>
      </c>
      <c r="S17" s="37">
        <f ca="1">COUNTIF($A$5:$A17,$S$5)</f>
        <v>1</v>
      </c>
      <c r="T17" s="37">
        <f ca="1">COUNTIF($A$5:$A17,$T$5)</f>
        <v>0</v>
      </c>
      <c r="U17" s="37">
        <f ca="1">COUNTIF($A$5:$A17,$U$5)</f>
        <v>1</v>
      </c>
      <c r="V17" s="37">
        <f ca="1">COUNTIF($A$5:$A17,$V$5)</f>
        <v>0</v>
      </c>
      <c r="W17" s="37">
        <f ca="1">COUNTIF($A$5:$A17,$W$5)</f>
        <v>0</v>
      </c>
      <c r="X17" s="37">
        <f ca="1">COUNTIF($A$5:$A17,$X$5)</f>
        <v>0</v>
      </c>
      <c r="Y17" s="37">
        <f ca="1">COUNTIF($A$5:$A17,$Y$5)</f>
        <v>1</v>
      </c>
      <c r="Z17" s="37">
        <f ca="1">COUNTIF($A$5:$A17,$Z$5)</f>
        <v>1</v>
      </c>
      <c r="AA17" s="37">
        <f ca="1">COUNTIF($A$5:$A17,$AA$5)</f>
        <v>0</v>
      </c>
      <c r="AB17" s="37">
        <f ca="1">COUNTIF($A$5:$A17,$AB$5)</f>
        <v>0</v>
      </c>
      <c r="AC17" s="37">
        <f ca="1">COUNTIF($A$5:$A17,$AC$5)</f>
        <v>0</v>
      </c>
      <c r="AD17" s="37">
        <f ca="1">COUNTIF($A$5:$A17,$AD$5)</f>
        <v>0</v>
      </c>
      <c r="AE17" s="37">
        <f ca="1">COUNTIF($A$5:$A17,$AE$5)</f>
        <v>0</v>
      </c>
      <c r="AF17" s="37">
        <f ca="1">COUNTIF($A$5:$A17,$AF$5)</f>
        <v>0</v>
      </c>
      <c r="AG17" s="37">
        <f ca="1">COUNTIF($A$5:$A17,$AG$5)</f>
        <v>0</v>
      </c>
      <c r="AH17" s="37">
        <f ca="1">COUNTIF($A$5:$A17,$AH$5)</f>
        <v>0</v>
      </c>
      <c r="AI17" s="37">
        <f ca="1">COUNTIF($A$5:$A17,$AI$5)</f>
        <v>0</v>
      </c>
      <c r="AJ17" s="37">
        <f ca="1">COUNTIF($A$5:$A17,$AJ$5)</f>
        <v>2</v>
      </c>
      <c r="AK17" s="37">
        <f ca="1">COUNTIF($A$5:$A17,$AK$5)</f>
        <v>0</v>
      </c>
      <c r="AL17" s="37">
        <f ca="1">COUNTIF($A$5:$A17,$AL$5)</f>
        <v>1</v>
      </c>
      <c r="AM17" s="38">
        <f t="shared" si="48"/>
        <v>13</v>
      </c>
      <c r="AN17" s="39">
        <f t="shared" ca="1" si="49"/>
        <v>0</v>
      </c>
      <c r="AO17" s="40" t="str">
        <f ca="1">IF(COUNTIF($A$5:$A17,A17)&gt;1,"R","U")</f>
        <v>U</v>
      </c>
      <c r="AP17" s="40">
        <f t="shared" ca="1" si="26"/>
        <v>27</v>
      </c>
      <c r="AQ17" s="40">
        <f t="shared" ca="1" si="50"/>
        <v>10</v>
      </c>
      <c r="AR17" s="31">
        <f t="shared" si="27"/>
        <v>10</v>
      </c>
      <c r="AS17" s="32">
        <f t="shared" ca="1" si="1"/>
        <v>0</v>
      </c>
      <c r="AT17" s="33">
        <f t="shared" ca="1" si="28"/>
        <v>0.2857142857142857</v>
      </c>
      <c r="AU17" s="40">
        <f t="shared" ca="1" si="29"/>
        <v>3</v>
      </c>
      <c r="AV17" s="31">
        <f t="shared" si="30"/>
        <v>3</v>
      </c>
      <c r="AW17" s="32">
        <f t="shared" ca="1" si="31"/>
        <v>0</v>
      </c>
      <c r="AX17" s="33">
        <f t="shared" ca="1" si="32"/>
        <v>3</v>
      </c>
      <c r="AY17" s="34" t="str">
        <f t="shared" ca="1" si="33"/>
        <v/>
      </c>
      <c r="AZ17" s="30">
        <f t="shared" ca="1" si="34"/>
        <v>0</v>
      </c>
      <c r="BA17" s="40">
        <f ca="1">COUNTIF(AZ5:AZ17,1)</f>
        <v>0</v>
      </c>
      <c r="BB17" s="31"/>
      <c r="BC17" s="32"/>
      <c r="BD17" s="33">
        <f t="shared" ca="1" si="35"/>
        <v>11</v>
      </c>
      <c r="BE17" s="34">
        <f t="shared" ca="1" si="51"/>
        <v>15.424555307681697</v>
      </c>
      <c r="BF17" s="28" t="str">
        <f t="shared" ca="1" si="2"/>
        <v>L</v>
      </c>
      <c r="BG17" s="35">
        <f ca="1">COUNTIFS(BF$5:BF17,"L",$AO$5:$AO17,"U")</f>
        <v>6</v>
      </c>
      <c r="BH17" s="35">
        <f ca="1">COUNTIFS(BF$5:BF17,"R",$AO$5:$AO17,"U")</f>
        <v>3</v>
      </c>
      <c r="BI17" s="35"/>
      <c r="BJ17" s="35"/>
      <c r="BK17" s="35"/>
      <c r="BL17" s="35"/>
      <c r="BM17" s="35"/>
      <c r="BN17" s="28" t="str">
        <f t="shared" ca="1" si="3"/>
        <v>T</v>
      </c>
      <c r="BO17" s="35">
        <f ca="1">COUNTIFS(BN$5:BN17,"T",$AO$5:$AO17,"U")</f>
        <v>6</v>
      </c>
      <c r="BP17" s="35">
        <f ca="1">COUNTIFS(BN$5:BN17,"B",$AO$5:$AO17,"U")</f>
        <v>3</v>
      </c>
      <c r="BQ17" s="35"/>
      <c r="BR17" s="35"/>
      <c r="BS17" s="35"/>
      <c r="BT17" s="35"/>
      <c r="BU17" s="35"/>
      <c r="BV17" s="28" t="str">
        <f t="shared" ca="1" si="4"/>
        <v>R</v>
      </c>
      <c r="BW17" s="35">
        <f ca="1">COUNTIFS(BV$5:BV17,"R",$AO$5:$AO17,"U")</f>
        <v>4</v>
      </c>
      <c r="BX17" s="35">
        <f ca="1">COUNTIFS(BV$5:BV17,"B",$AO$5:$AO17,"U")</f>
        <v>5</v>
      </c>
      <c r="BY17" s="35"/>
      <c r="BZ17" s="35"/>
      <c r="CA17" s="35"/>
      <c r="CB17" s="35"/>
      <c r="CC17" s="35"/>
      <c r="CD17" s="28" t="str">
        <f t="shared" ca="1" si="5"/>
        <v>B</v>
      </c>
      <c r="CE17" s="35">
        <f ca="1">COUNTIFS(CD$5:CD17,"R",$AO$5:$AO17,"U")</f>
        <v>4</v>
      </c>
      <c r="CF17" s="35">
        <f ca="1">COUNTIFS(CD$5:CD17,"B",$AO$5:$AO17,"U")</f>
        <v>5</v>
      </c>
      <c r="CG17" s="35"/>
      <c r="CH17" s="35"/>
      <c r="CI17" s="35"/>
      <c r="CJ17" s="35"/>
      <c r="CK17" s="35"/>
      <c r="CL17" s="35"/>
      <c r="CM17" s="35">
        <f t="shared" ca="1" si="36"/>
        <v>18</v>
      </c>
      <c r="CN17" s="35" t="str">
        <f t="shared" ca="1" si="37"/>
        <v/>
      </c>
      <c r="CO17" s="35">
        <f t="shared" ca="1" si="38"/>
        <v>18</v>
      </c>
      <c r="CP17" s="35" t="str">
        <f t="shared" ca="1" si="39"/>
        <v/>
      </c>
      <c r="CQ17" s="35">
        <f t="shared" ca="1" si="6"/>
        <v>18</v>
      </c>
      <c r="CR17" s="35" t="str">
        <f t="shared" ca="1" si="7"/>
        <v/>
      </c>
      <c r="CS17" s="35" t="str">
        <f t="shared" ca="1" si="8"/>
        <v/>
      </c>
      <c r="CT17" s="35">
        <f t="shared" ca="1" si="9"/>
        <v>18</v>
      </c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6"/>
      <c r="DL17" s="9">
        <f t="shared" si="52"/>
        <v>12</v>
      </c>
      <c r="DM17" s="10" t="s">
        <v>17</v>
      </c>
      <c r="DN17" s="9">
        <f t="shared" si="53"/>
        <v>12</v>
      </c>
      <c r="DO17" s="10" t="s">
        <v>20</v>
      </c>
      <c r="DP17" s="9">
        <f t="shared" si="54"/>
        <v>12</v>
      </c>
      <c r="DQ17" s="10" t="s">
        <v>19</v>
      </c>
      <c r="DR17" s="9">
        <f t="shared" si="55"/>
        <v>12</v>
      </c>
      <c r="DS17" s="10" t="s">
        <v>17</v>
      </c>
      <c r="DT17" s="9">
        <f t="shared" si="55"/>
        <v>12</v>
      </c>
      <c r="DU17" s="10" t="s">
        <v>18</v>
      </c>
      <c r="DW17" s="10">
        <f t="shared" si="56"/>
        <v>13</v>
      </c>
      <c r="DX17" s="9" t="str">
        <f t="shared" ca="1" si="10"/>
        <v/>
      </c>
      <c r="DY17" s="9">
        <f t="shared" ca="1" si="11"/>
        <v>0</v>
      </c>
      <c r="DZ17" s="9">
        <f t="shared" ca="1" si="40"/>
        <v>0</v>
      </c>
      <c r="EA17" s="9" t="str">
        <f t="shared" ca="1" si="12"/>
        <v/>
      </c>
      <c r="EB17" s="9">
        <f t="shared" ca="1" si="13"/>
        <v>0</v>
      </c>
      <c r="EC17" s="9">
        <f t="shared" ca="1" si="41"/>
        <v>0</v>
      </c>
      <c r="ED17" s="9" t="str">
        <f t="shared" ca="1" si="14"/>
        <v/>
      </c>
      <c r="EE17" s="9">
        <f t="shared" ca="1" si="15"/>
        <v>0</v>
      </c>
      <c r="EF17" s="9">
        <f t="shared" ca="1" si="42"/>
        <v>0</v>
      </c>
      <c r="EG17" s="9" t="str">
        <f t="shared" ca="1" si="16"/>
        <v/>
      </c>
      <c r="EH17" s="9">
        <f t="shared" ca="1" si="17"/>
        <v>0</v>
      </c>
      <c r="EI17" s="9">
        <f t="shared" ca="1" si="43"/>
        <v>0</v>
      </c>
      <c r="EJ17" s="9" t="str">
        <f t="shared" ca="1" si="18"/>
        <v/>
      </c>
      <c r="EK17" s="9">
        <f t="shared" ca="1" si="19"/>
        <v>0</v>
      </c>
      <c r="EL17" s="9">
        <f t="shared" ca="1" si="44"/>
        <v>0</v>
      </c>
      <c r="EM17" s="9" t="str">
        <f t="shared" ca="1" si="20"/>
        <v/>
      </c>
      <c r="EN17" s="9">
        <f t="shared" ca="1" si="21"/>
        <v>0</v>
      </c>
      <c r="EO17" s="9">
        <f t="shared" ca="1" si="45"/>
        <v>0</v>
      </c>
      <c r="EP17" s="9" t="str">
        <f t="shared" ca="1" si="22"/>
        <v/>
      </c>
      <c r="EQ17" s="9">
        <f t="shared" ca="1" si="23"/>
        <v>0</v>
      </c>
      <c r="ER17" s="9">
        <f t="shared" ca="1" si="46"/>
        <v>0</v>
      </c>
      <c r="ES17" s="9" t="str">
        <f t="shared" ca="1" si="24"/>
        <v/>
      </c>
      <c r="ET17" s="9">
        <f t="shared" ca="1" si="25"/>
        <v>0</v>
      </c>
      <c r="EU17" s="9">
        <f t="shared" ca="1" si="47"/>
        <v>0</v>
      </c>
      <c r="EV17" s="9"/>
      <c r="FA17" s="10"/>
      <c r="JE17" s="9"/>
    </row>
    <row r="18" spans="1:265" x14ac:dyDescent="0.2">
      <c r="A18" s="19">
        <f t="shared" ca="1" si="0"/>
        <v>12</v>
      </c>
      <c r="B18" s="37">
        <f ca="1">COUNTIF($A$5:A18,$B$5)</f>
        <v>0</v>
      </c>
      <c r="C18" s="37">
        <f ca="1">COUNTIF($A$5:$A18,$C$5)</f>
        <v>1</v>
      </c>
      <c r="D18" s="37">
        <f ca="1">COUNTIF($A$5:$A18,$D$5)</f>
        <v>2</v>
      </c>
      <c r="E18" s="37">
        <f ca="1">COUNTIF($A$5:$A18,$E$5)</f>
        <v>0</v>
      </c>
      <c r="F18" s="37">
        <f ca="1">COUNTIF($A$5:$A18,$F$5)</f>
        <v>0</v>
      </c>
      <c r="G18" s="37">
        <f ca="1">COUNTIF($A$5:$A18,$G$5)</f>
        <v>0</v>
      </c>
      <c r="H18" s="37">
        <f ca="1">COUNTIF($A$5:$A18,$H$5)</f>
        <v>0</v>
      </c>
      <c r="I18" s="37">
        <f ca="1">COUNTIF($A$5:$A18,$I$5)</f>
        <v>0</v>
      </c>
      <c r="J18" s="37">
        <f ca="1">COUNTIF($A$5:$A18,$J$5)</f>
        <v>0</v>
      </c>
      <c r="K18" s="37">
        <f ca="1">COUNTIF($A$5:$A18,$K$5)</f>
        <v>0</v>
      </c>
      <c r="L18" s="37">
        <f ca="1">COUNTIF($A$5:$A18,$L$5)</f>
        <v>1</v>
      </c>
      <c r="M18" s="37">
        <f ca="1">COUNTIF($A$5:$A18,$M$5)</f>
        <v>3</v>
      </c>
      <c r="N18" s="37">
        <f ca="1">COUNTIF($A$5:$A18,$N$5)</f>
        <v>0</v>
      </c>
      <c r="O18" s="37">
        <f ca="1">COUNTIF($A$5:$A18,$O$5)</f>
        <v>0</v>
      </c>
      <c r="P18" s="37">
        <f ca="1">COUNTIF($A$5:$A18,$P$5)</f>
        <v>0</v>
      </c>
      <c r="Q18" s="37">
        <f ca="1">COUNTIF($A$5:$A18,$Q$5)</f>
        <v>0</v>
      </c>
      <c r="R18" s="37">
        <f ca="1">COUNTIF($A$5:$A18,$R$5)</f>
        <v>0</v>
      </c>
      <c r="S18" s="37">
        <f ca="1">COUNTIF($A$5:$A18,$S$5)</f>
        <v>1</v>
      </c>
      <c r="T18" s="37">
        <f ca="1">COUNTIF($A$5:$A18,$T$5)</f>
        <v>0</v>
      </c>
      <c r="U18" s="37">
        <f ca="1">COUNTIF($A$5:$A18,$U$5)</f>
        <v>1</v>
      </c>
      <c r="V18" s="37">
        <f ca="1">COUNTIF($A$5:$A18,$V$5)</f>
        <v>0</v>
      </c>
      <c r="W18" s="37">
        <f ca="1">COUNTIF($A$5:$A18,$W$5)</f>
        <v>0</v>
      </c>
      <c r="X18" s="37">
        <f ca="1">COUNTIF($A$5:$A18,$X$5)</f>
        <v>0</v>
      </c>
      <c r="Y18" s="37">
        <f ca="1">COUNTIF($A$5:$A18,$Y$5)</f>
        <v>1</v>
      </c>
      <c r="Z18" s="37">
        <f ca="1">COUNTIF($A$5:$A18,$Z$5)</f>
        <v>1</v>
      </c>
      <c r="AA18" s="37">
        <f ca="1">COUNTIF($A$5:$A18,$AA$5)</f>
        <v>0</v>
      </c>
      <c r="AB18" s="37">
        <f ca="1">COUNTIF($A$5:$A18,$AB$5)</f>
        <v>0</v>
      </c>
      <c r="AC18" s="37">
        <f ca="1">COUNTIF($A$5:$A18,$AC$5)</f>
        <v>0</v>
      </c>
      <c r="AD18" s="37">
        <f ca="1">COUNTIF($A$5:$A18,$AD$5)</f>
        <v>0</v>
      </c>
      <c r="AE18" s="37">
        <f ca="1">COUNTIF($A$5:$A18,$AE$5)</f>
        <v>0</v>
      </c>
      <c r="AF18" s="37">
        <f ca="1">COUNTIF($A$5:$A18,$AF$5)</f>
        <v>0</v>
      </c>
      <c r="AG18" s="37">
        <f ca="1">COUNTIF($A$5:$A18,$AG$5)</f>
        <v>0</v>
      </c>
      <c r="AH18" s="37">
        <f ca="1">COUNTIF($A$5:$A18,$AH$5)</f>
        <v>0</v>
      </c>
      <c r="AI18" s="37">
        <f ca="1">COUNTIF($A$5:$A18,$AI$5)</f>
        <v>0</v>
      </c>
      <c r="AJ18" s="37">
        <f ca="1">COUNTIF($A$5:$A18,$AJ$5)</f>
        <v>2</v>
      </c>
      <c r="AK18" s="37">
        <f ca="1">COUNTIF($A$5:$A18,$AK$5)</f>
        <v>0</v>
      </c>
      <c r="AL18" s="37">
        <f ca="1">COUNTIF($A$5:$A18,$AL$5)</f>
        <v>1</v>
      </c>
      <c r="AM18" s="38">
        <f t="shared" si="48"/>
        <v>14</v>
      </c>
      <c r="AN18" s="39">
        <f t="shared" ca="1" si="49"/>
        <v>0</v>
      </c>
      <c r="AO18" s="40" t="str">
        <f ca="1">IF(COUNTIF($A$5:$A18,A18)&gt;1,"R","U")</f>
        <v>R</v>
      </c>
      <c r="AP18" s="40">
        <f t="shared" ca="1" si="26"/>
        <v>27</v>
      </c>
      <c r="AQ18" s="40">
        <f t="shared" ca="1" si="50"/>
        <v>10</v>
      </c>
      <c r="AR18" s="31">
        <f t="shared" si="27"/>
        <v>10</v>
      </c>
      <c r="AS18" s="32">
        <f t="shared" ca="1" si="1"/>
        <v>0</v>
      </c>
      <c r="AT18" s="33">
        <f t="shared" ca="1" si="28"/>
        <v>0.33333333333333331</v>
      </c>
      <c r="AU18" s="40">
        <f t="shared" ca="1" si="29"/>
        <v>3</v>
      </c>
      <c r="AV18" s="31">
        <f>ROUND(0.28*$AM18,0)</f>
        <v>4</v>
      </c>
      <c r="AW18" s="32">
        <f t="shared" ca="1" si="31"/>
        <v>0</v>
      </c>
      <c r="AX18" s="33">
        <f t="shared" ca="1" si="32"/>
        <v>2.6</v>
      </c>
      <c r="AY18" s="34" t="str">
        <f t="shared" ca="1" si="33"/>
        <v/>
      </c>
      <c r="AZ18" s="30">
        <f t="shared" ca="1" si="34"/>
        <v>1</v>
      </c>
      <c r="BA18" s="40">
        <f ca="1">COUNTIF(AZ5:AZ18,1)</f>
        <v>1</v>
      </c>
      <c r="BB18" s="31"/>
      <c r="BC18" s="32"/>
      <c r="BD18" s="33">
        <f t="shared" ca="1" si="35"/>
        <v>11</v>
      </c>
      <c r="BE18" s="34" t="str">
        <f t="shared" ca="1" si="51"/>
        <v/>
      </c>
      <c r="BF18" s="28" t="str">
        <f t="shared" ca="1" si="2"/>
        <v>L</v>
      </c>
      <c r="BG18" s="35">
        <f ca="1">COUNTIFS(BF$5:BF18,"L",$AO$5:$AO18,"U")</f>
        <v>6</v>
      </c>
      <c r="BH18" s="35">
        <f ca="1">COUNTIFS(BF$5:BF18,"R",$AO$5:$AO18,"U")</f>
        <v>3</v>
      </c>
      <c r="BI18" s="35"/>
      <c r="BJ18" s="35"/>
      <c r="BK18" s="35"/>
      <c r="BL18" s="35"/>
      <c r="BM18" s="35"/>
      <c r="BN18" s="28" t="str">
        <f t="shared" ca="1" si="3"/>
        <v>T</v>
      </c>
      <c r="BO18" s="35">
        <f ca="1">COUNTIFS(BN$5:BN18,"T",$AO$5:$AO18,"U")</f>
        <v>6</v>
      </c>
      <c r="BP18" s="35">
        <f ca="1">COUNTIFS(BN$5:BN18,"B",$AO$5:$AO18,"U")</f>
        <v>3</v>
      </c>
      <c r="BQ18" s="35"/>
      <c r="BR18" s="35"/>
      <c r="BS18" s="35"/>
      <c r="BT18" s="35"/>
      <c r="BU18" s="35"/>
      <c r="BV18" s="28" t="str">
        <f t="shared" ca="1" si="4"/>
        <v>R</v>
      </c>
      <c r="BW18" s="35">
        <f ca="1">COUNTIFS(BV$5:BV18,"R",$AO$5:$AO18,"U")</f>
        <v>4</v>
      </c>
      <c r="BX18" s="35">
        <f ca="1">COUNTIFS(BV$5:BV18,"B",$AO$5:$AO18,"U")</f>
        <v>5</v>
      </c>
      <c r="BY18" s="35"/>
      <c r="BZ18" s="35"/>
      <c r="CA18" s="35"/>
      <c r="CB18" s="35"/>
      <c r="CC18" s="35"/>
      <c r="CD18" s="28" t="str">
        <f t="shared" ca="1" si="5"/>
        <v>B</v>
      </c>
      <c r="CE18" s="35">
        <f ca="1">COUNTIFS(CD$5:CD18,"R",$AO$5:$AO18,"U")</f>
        <v>4</v>
      </c>
      <c r="CF18" s="35">
        <f ca="1">COUNTIFS(CD$5:CD18,"B",$AO$5:$AO18,"U")</f>
        <v>5</v>
      </c>
      <c r="CG18" s="35"/>
      <c r="CH18" s="35"/>
      <c r="CI18" s="35"/>
      <c r="CJ18" s="35"/>
      <c r="CK18" s="35"/>
      <c r="CL18" s="35"/>
      <c r="CM18" s="35" t="str">
        <f t="shared" ca="1" si="36"/>
        <v/>
      </c>
      <c r="CN18" s="35" t="str">
        <f t="shared" ca="1" si="37"/>
        <v/>
      </c>
      <c r="CO18" s="35" t="str">
        <f t="shared" ca="1" si="38"/>
        <v/>
      </c>
      <c r="CP18" s="35" t="str">
        <f t="shared" ca="1" si="39"/>
        <v/>
      </c>
      <c r="CQ18" s="35" t="str">
        <f t="shared" ca="1" si="6"/>
        <v/>
      </c>
      <c r="CR18" s="35" t="str">
        <f t="shared" ca="1" si="7"/>
        <v/>
      </c>
      <c r="CS18" s="35" t="str">
        <f t="shared" ca="1" si="8"/>
        <v/>
      </c>
      <c r="CT18" s="35" t="str">
        <f t="shared" ca="1" si="9"/>
        <v/>
      </c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6"/>
      <c r="DL18" s="9">
        <f t="shared" si="52"/>
        <v>13</v>
      </c>
      <c r="DM18" s="10" t="s">
        <v>19</v>
      </c>
      <c r="DN18" s="9">
        <f t="shared" si="53"/>
        <v>13</v>
      </c>
      <c r="DO18" s="10" t="s">
        <v>18</v>
      </c>
      <c r="DP18" s="9">
        <f t="shared" si="54"/>
        <v>13</v>
      </c>
      <c r="DQ18" s="10" t="s">
        <v>18</v>
      </c>
      <c r="DR18" s="9">
        <f t="shared" si="55"/>
        <v>13</v>
      </c>
      <c r="DS18" s="10" t="s">
        <v>17</v>
      </c>
      <c r="DT18" s="9">
        <f t="shared" si="55"/>
        <v>13</v>
      </c>
      <c r="DU18" s="10" t="s">
        <v>18</v>
      </c>
      <c r="DW18" s="10">
        <f t="shared" si="56"/>
        <v>14</v>
      </c>
      <c r="DX18" s="9" t="str">
        <f t="shared" ca="1" si="10"/>
        <v/>
      </c>
      <c r="DY18" s="9">
        <f t="shared" ca="1" si="11"/>
        <v>0</v>
      </c>
      <c r="DZ18" s="9">
        <f t="shared" ca="1" si="40"/>
        <v>0</v>
      </c>
      <c r="EA18" s="9" t="str">
        <f t="shared" ca="1" si="12"/>
        <v/>
      </c>
      <c r="EB18" s="9">
        <f t="shared" ca="1" si="13"/>
        <v>0</v>
      </c>
      <c r="EC18" s="9">
        <f t="shared" ca="1" si="41"/>
        <v>0</v>
      </c>
      <c r="ED18" s="9" t="str">
        <f t="shared" ca="1" si="14"/>
        <v/>
      </c>
      <c r="EE18" s="9">
        <f t="shared" ca="1" si="15"/>
        <v>0</v>
      </c>
      <c r="EF18" s="9">
        <f t="shared" ca="1" si="42"/>
        <v>0</v>
      </c>
      <c r="EG18" s="9" t="str">
        <f t="shared" ca="1" si="16"/>
        <v/>
      </c>
      <c r="EH18" s="9">
        <f t="shared" ca="1" si="17"/>
        <v>0</v>
      </c>
      <c r="EI18" s="9">
        <f t="shared" ca="1" si="43"/>
        <v>0</v>
      </c>
      <c r="EJ18" s="9" t="str">
        <f t="shared" ca="1" si="18"/>
        <v/>
      </c>
      <c r="EK18" s="9">
        <f t="shared" ca="1" si="19"/>
        <v>0</v>
      </c>
      <c r="EL18" s="9">
        <f t="shared" ca="1" si="44"/>
        <v>0</v>
      </c>
      <c r="EM18" s="9" t="str">
        <f t="shared" ca="1" si="20"/>
        <v/>
      </c>
      <c r="EN18" s="9">
        <f t="shared" ca="1" si="21"/>
        <v>0</v>
      </c>
      <c r="EO18" s="9">
        <f t="shared" ca="1" si="45"/>
        <v>0</v>
      </c>
      <c r="EP18" s="9" t="str">
        <f t="shared" ca="1" si="22"/>
        <v/>
      </c>
      <c r="EQ18" s="9">
        <f t="shared" ca="1" si="23"/>
        <v>0</v>
      </c>
      <c r="ER18" s="9">
        <f t="shared" ca="1" si="46"/>
        <v>0</v>
      </c>
      <c r="ES18" s="9" t="str">
        <f t="shared" ca="1" si="24"/>
        <v/>
      </c>
      <c r="ET18" s="9">
        <f t="shared" ca="1" si="25"/>
        <v>0</v>
      </c>
      <c r="EU18" s="9">
        <f t="shared" ca="1" si="47"/>
        <v>0</v>
      </c>
      <c r="EV18" s="9"/>
      <c r="FA18" s="10"/>
      <c r="JE18" s="9"/>
    </row>
    <row r="19" spans="1:265" x14ac:dyDescent="0.2">
      <c r="A19" s="19">
        <f t="shared" ca="1" si="0"/>
        <v>1</v>
      </c>
      <c r="B19" s="37">
        <f ca="1">COUNTIF($A$5:A19,$B$5)</f>
        <v>1</v>
      </c>
      <c r="C19" s="37">
        <f ca="1">COUNTIF($A$5:$A19,$C$5)</f>
        <v>1</v>
      </c>
      <c r="D19" s="37">
        <f ca="1">COUNTIF($A$5:$A19,$D$5)</f>
        <v>2</v>
      </c>
      <c r="E19" s="37">
        <f ca="1">COUNTIF($A$5:$A19,$E$5)</f>
        <v>0</v>
      </c>
      <c r="F19" s="37">
        <f ca="1">COUNTIF($A$5:$A19,$F$5)</f>
        <v>0</v>
      </c>
      <c r="G19" s="37">
        <f ca="1">COUNTIF($A$5:$A19,$G$5)</f>
        <v>0</v>
      </c>
      <c r="H19" s="37">
        <f ca="1">COUNTIF($A$5:$A19,$H$5)</f>
        <v>0</v>
      </c>
      <c r="I19" s="37">
        <f ca="1">COUNTIF($A$5:$A19,$I$5)</f>
        <v>0</v>
      </c>
      <c r="J19" s="37">
        <f ca="1">COUNTIF($A$5:$A19,$J$5)</f>
        <v>0</v>
      </c>
      <c r="K19" s="37">
        <f ca="1">COUNTIF($A$5:$A19,$K$5)</f>
        <v>0</v>
      </c>
      <c r="L19" s="37">
        <f ca="1">COUNTIF($A$5:$A19,$L$5)</f>
        <v>1</v>
      </c>
      <c r="M19" s="37">
        <f ca="1">COUNTIF($A$5:$A19,$M$5)</f>
        <v>3</v>
      </c>
      <c r="N19" s="37">
        <f ca="1">COUNTIF($A$5:$A19,$N$5)</f>
        <v>0</v>
      </c>
      <c r="O19" s="37">
        <f ca="1">COUNTIF($A$5:$A19,$O$5)</f>
        <v>0</v>
      </c>
      <c r="P19" s="37">
        <f ca="1">COUNTIF($A$5:$A19,$P$5)</f>
        <v>0</v>
      </c>
      <c r="Q19" s="37">
        <f ca="1">COUNTIF($A$5:$A19,$Q$5)</f>
        <v>0</v>
      </c>
      <c r="R19" s="37">
        <f ca="1">COUNTIF($A$5:$A19,$R$5)</f>
        <v>0</v>
      </c>
      <c r="S19" s="37">
        <f ca="1">COUNTIF($A$5:$A19,$S$5)</f>
        <v>1</v>
      </c>
      <c r="T19" s="37">
        <f ca="1">COUNTIF($A$5:$A19,$T$5)</f>
        <v>0</v>
      </c>
      <c r="U19" s="37">
        <f ca="1">COUNTIF($A$5:$A19,$U$5)</f>
        <v>1</v>
      </c>
      <c r="V19" s="37">
        <f ca="1">COUNTIF($A$5:$A19,$V$5)</f>
        <v>0</v>
      </c>
      <c r="W19" s="37">
        <f ca="1">COUNTIF($A$5:$A19,$W$5)</f>
        <v>0</v>
      </c>
      <c r="X19" s="37">
        <f ca="1">COUNTIF($A$5:$A19,$X$5)</f>
        <v>0</v>
      </c>
      <c r="Y19" s="37">
        <f ca="1">COUNTIF($A$5:$A19,$Y$5)</f>
        <v>1</v>
      </c>
      <c r="Z19" s="37">
        <f ca="1">COUNTIF($A$5:$A19,$Z$5)</f>
        <v>1</v>
      </c>
      <c r="AA19" s="37">
        <f ca="1">COUNTIF($A$5:$A19,$AA$5)</f>
        <v>0</v>
      </c>
      <c r="AB19" s="37">
        <f ca="1">COUNTIF($A$5:$A19,$AB$5)</f>
        <v>0</v>
      </c>
      <c r="AC19" s="37">
        <f ca="1">COUNTIF($A$5:$A19,$AC$5)</f>
        <v>0</v>
      </c>
      <c r="AD19" s="37">
        <f ca="1">COUNTIF($A$5:$A19,$AD$5)</f>
        <v>0</v>
      </c>
      <c r="AE19" s="37">
        <f ca="1">COUNTIF($A$5:$A19,$AE$5)</f>
        <v>0</v>
      </c>
      <c r="AF19" s="37">
        <f ca="1">COUNTIF($A$5:$A19,$AF$5)</f>
        <v>0</v>
      </c>
      <c r="AG19" s="37">
        <f ca="1">COUNTIF($A$5:$A19,$AG$5)</f>
        <v>0</v>
      </c>
      <c r="AH19" s="37">
        <f ca="1">COUNTIF($A$5:$A19,$AH$5)</f>
        <v>0</v>
      </c>
      <c r="AI19" s="37">
        <f ca="1">COUNTIF($A$5:$A19,$AI$5)</f>
        <v>0</v>
      </c>
      <c r="AJ19" s="37">
        <f ca="1">COUNTIF($A$5:$A19,$AJ$5)</f>
        <v>2</v>
      </c>
      <c r="AK19" s="37">
        <f ca="1">COUNTIF($A$5:$A19,$AK$5)</f>
        <v>0</v>
      </c>
      <c r="AL19" s="37">
        <f ca="1">COUNTIF($A$5:$A19,$AL$5)</f>
        <v>1</v>
      </c>
      <c r="AM19" s="38">
        <f t="shared" si="48"/>
        <v>15</v>
      </c>
      <c r="AN19" s="39">
        <f t="shared" ca="1" si="49"/>
        <v>0</v>
      </c>
      <c r="AO19" s="40" t="str">
        <f ca="1">IF(COUNTIF($A$5:$A19,A19)&gt;1,"R","U")</f>
        <v>U</v>
      </c>
      <c r="AP19" s="40">
        <f t="shared" ca="1" si="26"/>
        <v>26</v>
      </c>
      <c r="AQ19" s="40">
        <f t="shared" ca="1" si="50"/>
        <v>11</v>
      </c>
      <c r="AR19" s="31">
        <f t="shared" si="27"/>
        <v>11</v>
      </c>
      <c r="AS19" s="32">
        <f t="shared" ca="1" si="1"/>
        <v>0</v>
      </c>
      <c r="AT19" s="33">
        <f t="shared" ca="1" si="28"/>
        <v>0.33333333333333331</v>
      </c>
      <c r="AU19" s="40">
        <f t="shared" ca="1" si="29"/>
        <v>3</v>
      </c>
      <c r="AV19" s="31">
        <f t="shared" ref="AV19:AV29" si="57">ROUND(0.28*$AM19,0)</f>
        <v>4</v>
      </c>
      <c r="AW19" s="32">
        <f t="shared" ca="1" si="31"/>
        <v>0</v>
      </c>
      <c r="AX19" s="33">
        <f t="shared" ca="1" si="32"/>
        <v>2.6</v>
      </c>
      <c r="AY19" s="34" t="str">
        <f t="shared" ca="1" si="33"/>
        <v/>
      </c>
      <c r="AZ19" s="30">
        <f t="shared" ca="1" si="34"/>
        <v>0</v>
      </c>
      <c r="BA19" s="40">
        <f ca="1">COUNTIF(AZ5:AZ19,1)</f>
        <v>1</v>
      </c>
      <c r="BB19" s="31"/>
      <c r="BC19" s="32"/>
      <c r="BD19" s="33">
        <f t="shared" ca="1" si="35"/>
        <v>11</v>
      </c>
      <c r="BE19" s="34" t="str">
        <f t="shared" ca="1" si="51"/>
        <v/>
      </c>
      <c r="BF19" s="28" t="str">
        <f t="shared" ca="1" si="2"/>
        <v>L</v>
      </c>
      <c r="BG19" s="35">
        <f ca="1">COUNTIFS(BF$5:BF19,"L",$AO$5:$AO19,"U")</f>
        <v>7</v>
      </c>
      <c r="BH19" s="35">
        <f ca="1">COUNTIFS(BF$5:BF19,"R",$AO$5:$AO19,"U")</f>
        <v>3</v>
      </c>
      <c r="BI19" s="35"/>
      <c r="BJ19" s="35"/>
      <c r="BK19" s="35"/>
      <c r="BL19" s="35"/>
      <c r="BM19" s="35"/>
      <c r="BN19" s="28" t="str">
        <f t="shared" ca="1" si="3"/>
        <v>B</v>
      </c>
      <c r="BO19" s="35">
        <f ca="1">COUNTIFS(BN$5:BN19,"T",$AO$5:$AO19,"U")</f>
        <v>6</v>
      </c>
      <c r="BP19" s="35">
        <f ca="1">COUNTIFS(BN$5:BN19,"B",$AO$5:$AO19,"U")</f>
        <v>4</v>
      </c>
      <c r="BQ19" s="35"/>
      <c r="BR19" s="35"/>
      <c r="BS19" s="35"/>
      <c r="BT19" s="35"/>
      <c r="BU19" s="35"/>
      <c r="BV19" s="28" t="str">
        <f t="shared" ca="1" si="4"/>
        <v>R</v>
      </c>
      <c r="BW19" s="35">
        <f ca="1">COUNTIFS(BV$5:BV19,"R",$AO$5:$AO19,"U")</f>
        <v>5</v>
      </c>
      <c r="BX19" s="35">
        <f ca="1">COUNTIFS(BV$5:BV19,"B",$AO$5:$AO19,"U")</f>
        <v>5</v>
      </c>
      <c r="BY19" s="35"/>
      <c r="BZ19" s="35"/>
      <c r="CA19" s="35"/>
      <c r="CB19" s="35"/>
      <c r="CC19" s="35"/>
      <c r="CD19" s="28" t="str">
        <f t="shared" ca="1" si="5"/>
        <v>R</v>
      </c>
      <c r="CE19" s="35">
        <f ca="1">COUNTIFS(CD$5:CD19,"R",$AO$5:$AO19,"U")</f>
        <v>5</v>
      </c>
      <c r="CF19" s="35">
        <f ca="1">COUNTIFS(CD$5:CD19,"B",$AO$5:$AO19,"U")</f>
        <v>5</v>
      </c>
      <c r="CG19" s="35"/>
      <c r="CH19" s="35"/>
      <c r="CI19" s="35"/>
      <c r="CJ19" s="35"/>
      <c r="CK19" s="35"/>
      <c r="CL19" s="35"/>
      <c r="CM19" s="35">
        <f t="shared" ca="1" si="36"/>
        <v>1</v>
      </c>
      <c r="CN19" s="35" t="str">
        <f t="shared" ca="1" si="37"/>
        <v/>
      </c>
      <c r="CO19" s="35" t="str">
        <f t="shared" ca="1" si="38"/>
        <v/>
      </c>
      <c r="CP19" s="35">
        <f t="shared" ca="1" si="39"/>
        <v>1</v>
      </c>
      <c r="CQ19" s="35">
        <f t="shared" ca="1" si="6"/>
        <v>1</v>
      </c>
      <c r="CR19" s="35" t="str">
        <f t="shared" ca="1" si="7"/>
        <v/>
      </c>
      <c r="CS19" s="35">
        <f t="shared" ca="1" si="8"/>
        <v>1</v>
      </c>
      <c r="CT19" s="35" t="str">
        <f t="shared" ca="1" si="9"/>
        <v/>
      </c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6"/>
      <c r="DL19" s="9">
        <f t="shared" si="52"/>
        <v>14</v>
      </c>
      <c r="DM19" s="10" t="s">
        <v>17</v>
      </c>
      <c r="DN19" s="9">
        <f t="shared" si="53"/>
        <v>14</v>
      </c>
      <c r="DO19" s="10" t="s">
        <v>18</v>
      </c>
      <c r="DP19" s="9">
        <f t="shared" si="54"/>
        <v>14</v>
      </c>
      <c r="DQ19" s="10" t="s">
        <v>19</v>
      </c>
      <c r="DR19" s="9">
        <f t="shared" si="55"/>
        <v>14</v>
      </c>
      <c r="DS19" s="10" t="s">
        <v>17</v>
      </c>
      <c r="DT19" s="9">
        <f t="shared" si="55"/>
        <v>14</v>
      </c>
      <c r="DU19" s="10" t="s">
        <v>19</v>
      </c>
      <c r="DW19" s="10">
        <f t="shared" si="56"/>
        <v>15</v>
      </c>
      <c r="DX19" s="9" t="str">
        <f t="shared" ca="1" si="10"/>
        <v/>
      </c>
      <c r="DY19" s="9">
        <f t="shared" ca="1" si="11"/>
        <v>0</v>
      </c>
      <c r="DZ19" s="9">
        <f t="shared" ca="1" si="40"/>
        <v>0</v>
      </c>
      <c r="EA19" s="9" t="str">
        <f t="shared" ca="1" si="12"/>
        <v/>
      </c>
      <c r="EB19" s="9">
        <f t="shared" ca="1" si="13"/>
        <v>0</v>
      </c>
      <c r="EC19" s="9">
        <f t="shared" ca="1" si="41"/>
        <v>0</v>
      </c>
      <c r="ED19" s="9" t="str">
        <f t="shared" ca="1" si="14"/>
        <v/>
      </c>
      <c r="EE19" s="9">
        <f t="shared" ca="1" si="15"/>
        <v>0</v>
      </c>
      <c r="EF19" s="9">
        <f t="shared" ca="1" si="42"/>
        <v>0</v>
      </c>
      <c r="EG19" s="9" t="str">
        <f t="shared" ca="1" si="16"/>
        <v/>
      </c>
      <c r="EH19" s="9">
        <f t="shared" ca="1" si="17"/>
        <v>0</v>
      </c>
      <c r="EI19" s="9">
        <f t="shared" ca="1" si="43"/>
        <v>0</v>
      </c>
      <c r="EJ19" s="9" t="str">
        <f t="shared" ca="1" si="18"/>
        <v/>
      </c>
      <c r="EK19" s="9">
        <f t="shared" ca="1" si="19"/>
        <v>0</v>
      </c>
      <c r="EL19" s="9">
        <f t="shared" ca="1" si="44"/>
        <v>0</v>
      </c>
      <c r="EM19" s="9" t="str">
        <f t="shared" ca="1" si="20"/>
        <v/>
      </c>
      <c r="EN19" s="9">
        <f t="shared" ca="1" si="21"/>
        <v>0</v>
      </c>
      <c r="EO19" s="9">
        <f t="shared" ca="1" si="45"/>
        <v>0</v>
      </c>
      <c r="EP19" s="9" t="str">
        <f t="shared" ca="1" si="22"/>
        <v/>
      </c>
      <c r="EQ19" s="9">
        <f t="shared" ca="1" si="23"/>
        <v>0</v>
      </c>
      <c r="ER19" s="9">
        <f t="shared" ca="1" si="46"/>
        <v>0</v>
      </c>
      <c r="ES19" s="9" t="str">
        <f t="shared" ca="1" si="24"/>
        <v/>
      </c>
      <c r="ET19" s="9">
        <f t="shared" ca="1" si="25"/>
        <v>0</v>
      </c>
      <c r="EU19" s="9">
        <f t="shared" ca="1" si="47"/>
        <v>0</v>
      </c>
      <c r="EV19" s="9"/>
      <c r="FA19" s="10"/>
      <c r="JE19" s="9"/>
    </row>
    <row r="20" spans="1:265" x14ac:dyDescent="0.2">
      <c r="A20" s="19">
        <f t="shared" ca="1" si="0"/>
        <v>11</v>
      </c>
      <c r="B20" s="37">
        <f ca="1">COUNTIF($A$5:A20,$B$5)</f>
        <v>1</v>
      </c>
      <c r="C20" s="37">
        <f ca="1">COUNTIF($A$5:$A20,$C$5)</f>
        <v>1</v>
      </c>
      <c r="D20" s="37">
        <f ca="1">COUNTIF($A$5:$A20,$D$5)</f>
        <v>2</v>
      </c>
      <c r="E20" s="37">
        <f ca="1">COUNTIF($A$5:$A20,$E$5)</f>
        <v>0</v>
      </c>
      <c r="F20" s="37">
        <f ca="1">COUNTIF($A$5:$A20,$F$5)</f>
        <v>0</v>
      </c>
      <c r="G20" s="37">
        <f ca="1">COUNTIF($A$5:$A20,$G$5)</f>
        <v>0</v>
      </c>
      <c r="H20" s="37">
        <f ca="1">COUNTIF($A$5:$A20,$H$5)</f>
        <v>0</v>
      </c>
      <c r="I20" s="37">
        <f ca="1">COUNTIF($A$5:$A20,$I$5)</f>
        <v>0</v>
      </c>
      <c r="J20" s="37">
        <f ca="1">COUNTIF($A$5:$A20,$J$5)</f>
        <v>0</v>
      </c>
      <c r="K20" s="37">
        <f ca="1">COUNTIF($A$5:$A20,$K$5)</f>
        <v>0</v>
      </c>
      <c r="L20" s="37">
        <f ca="1">COUNTIF($A$5:$A20,$L$5)</f>
        <v>2</v>
      </c>
      <c r="M20" s="37">
        <f ca="1">COUNTIF($A$5:$A20,$M$5)</f>
        <v>3</v>
      </c>
      <c r="N20" s="37">
        <f ca="1">COUNTIF($A$5:$A20,$N$5)</f>
        <v>0</v>
      </c>
      <c r="O20" s="37">
        <f ca="1">COUNTIF($A$5:$A20,$O$5)</f>
        <v>0</v>
      </c>
      <c r="P20" s="37">
        <f ca="1">COUNTIF($A$5:$A20,$P$5)</f>
        <v>0</v>
      </c>
      <c r="Q20" s="37">
        <f ca="1">COUNTIF($A$5:$A20,$Q$5)</f>
        <v>0</v>
      </c>
      <c r="R20" s="37">
        <f ca="1">COUNTIF($A$5:$A20,$R$5)</f>
        <v>0</v>
      </c>
      <c r="S20" s="37">
        <f ca="1">COUNTIF($A$5:$A20,$S$5)</f>
        <v>1</v>
      </c>
      <c r="T20" s="37">
        <f ca="1">COUNTIF($A$5:$A20,$T$5)</f>
        <v>0</v>
      </c>
      <c r="U20" s="37">
        <f ca="1">COUNTIF($A$5:$A20,$U$5)</f>
        <v>1</v>
      </c>
      <c r="V20" s="37">
        <f ca="1">COUNTIF($A$5:$A20,$V$5)</f>
        <v>0</v>
      </c>
      <c r="W20" s="37">
        <f ca="1">COUNTIF($A$5:$A20,$W$5)</f>
        <v>0</v>
      </c>
      <c r="X20" s="37">
        <f ca="1">COUNTIF($A$5:$A20,$X$5)</f>
        <v>0</v>
      </c>
      <c r="Y20" s="37">
        <f ca="1">COUNTIF($A$5:$A20,$Y$5)</f>
        <v>1</v>
      </c>
      <c r="Z20" s="37">
        <f ca="1">COUNTIF($A$5:$A20,$Z$5)</f>
        <v>1</v>
      </c>
      <c r="AA20" s="37">
        <f ca="1">COUNTIF($A$5:$A20,$AA$5)</f>
        <v>0</v>
      </c>
      <c r="AB20" s="37">
        <f ca="1">COUNTIF($A$5:$A20,$AB$5)</f>
        <v>0</v>
      </c>
      <c r="AC20" s="37">
        <f ca="1">COUNTIF($A$5:$A20,$AC$5)</f>
        <v>0</v>
      </c>
      <c r="AD20" s="37">
        <f ca="1">COUNTIF($A$5:$A20,$AD$5)</f>
        <v>0</v>
      </c>
      <c r="AE20" s="37">
        <f ca="1">COUNTIF($A$5:$A20,$AE$5)</f>
        <v>0</v>
      </c>
      <c r="AF20" s="37">
        <f ca="1">COUNTIF($A$5:$A20,$AF$5)</f>
        <v>0</v>
      </c>
      <c r="AG20" s="37">
        <f ca="1">COUNTIF($A$5:$A20,$AG$5)</f>
        <v>0</v>
      </c>
      <c r="AH20" s="37">
        <f ca="1">COUNTIF($A$5:$A20,$AH$5)</f>
        <v>0</v>
      </c>
      <c r="AI20" s="37">
        <f ca="1">COUNTIF($A$5:$A20,$AI$5)</f>
        <v>0</v>
      </c>
      <c r="AJ20" s="37">
        <f ca="1">COUNTIF($A$5:$A20,$AJ$5)</f>
        <v>2</v>
      </c>
      <c r="AK20" s="37">
        <f ca="1">COUNTIF($A$5:$A20,$AK$5)</f>
        <v>0</v>
      </c>
      <c r="AL20" s="37">
        <f ca="1">COUNTIF($A$5:$A20,$AL$5)</f>
        <v>1</v>
      </c>
      <c r="AM20" s="38">
        <f t="shared" si="48"/>
        <v>16</v>
      </c>
      <c r="AN20" s="39">
        <f t="shared" ca="1" si="49"/>
        <v>0</v>
      </c>
      <c r="AO20" s="40" t="str">
        <f ca="1">IF(COUNTIF($A$5:$A20,A20)&gt;1,"R","U")</f>
        <v>R</v>
      </c>
      <c r="AP20" s="40">
        <f t="shared" ca="1" si="26"/>
        <v>26</v>
      </c>
      <c r="AQ20" s="40">
        <f t="shared" ca="1" si="50"/>
        <v>11</v>
      </c>
      <c r="AR20" s="31">
        <f t="shared" si="27"/>
        <v>12</v>
      </c>
      <c r="AS20" s="32">
        <f t="shared" ca="1" si="1"/>
        <v>-1</v>
      </c>
      <c r="AT20" s="33">
        <f t="shared" ca="1" si="28"/>
        <v>0.38461538461538464</v>
      </c>
      <c r="AU20" s="40">
        <f t="shared" ca="1" si="29"/>
        <v>4</v>
      </c>
      <c r="AV20" s="31">
        <f t="shared" si="57"/>
        <v>4</v>
      </c>
      <c r="AW20" s="32">
        <f t="shared" ca="1" si="31"/>
        <v>1</v>
      </c>
      <c r="AX20" s="33">
        <f t="shared" ca="1" si="32"/>
        <v>2.2727272727272729</v>
      </c>
      <c r="AY20" s="34" t="str">
        <f t="shared" ca="1" si="33"/>
        <v/>
      </c>
      <c r="AZ20" s="30">
        <f t="shared" ca="1" si="34"/>
        <v>0</v>
      </c>
      <c r="BA20" s="40">
        <f ca="1">COUNTIF(AZ5:AZ20,1)</f>
        <v>1</v>
      </c>
      <c r="BB20" s="31"/>
      <c r="BC20" s="32"/>
      <c r="BD20" s="33">
        <f t="shared" ca="1" si="35"/>
        <v>11</v>
      </c>
      <c r="BE20" s="34" t="str">
        <f t="shared" ca="1" si="51"/>
        <v/>
      </c>
      <c r="BF20" s="28" t="str">
        <f t="shared" ca="1" si="2"/>
        <v>R</v>
      </c>
      <c r="BG20" s="35">
        <f ca="1">COUNTIFS(BF$5:BF20,"L",$AO$5:$AO20,"U")</f>
        <v>7</v>
      </c>
      <c r="BH20" s="35">
        <f ca="1">COUNTIFS(BF$5:BF20,"R",$AO$5:$AO20,"U")</f>
        <v>3</v>
      </c>
      <c r="BI20" s="35"/>
      <c r="BJ20" s="35"/>
      <c r="BK20" s="35"/>
      <c r="BL20" s="35"/>
      <c r="BM20" s="35"/>
      <c r="BN20" s="28" t="str">
        <f t="shared" ca="1" si="3"/>
        <v>B</v>
      </c>
      <c r="BO20" s="35">
        <f ca="1">COUNTIFS(BN$5:BN20,"T",$AO$5:$AO20,"U")</f>
        <v>6</v>
      </c>
      <c r="BP20" s="35">
        <f ca="1">COUNTIFS(BN$5:BN20,"B",$AO$5:$AO20,"U")</f>
        <v>4</v>
      </c>
      <c r="BQ20" s="35"/>
      <c r="BR20" s="35"/>
      <c r="BS20" s="35"/>
      <c r="BT20" s="35"/>
      <c r="BU20" s="35"/>
      <c r="BV20" s="28" t="str">
        <f t="shared" ca="1" si="4"/>
        <v>B</v>
      </c>
      <c r="BW20" s="35">
        <f ca="1">COUNTIFS(BV$5:BV20,"R",$AO$5:$AO20,"U")</f>
        <v>5</v>
      </c>
      <c r="BX20" s="35">
        <f ca="1">COUNTIFS(BV$5:BV20,"B",$AO$5:$AO20,"U")</f>
        <v>5</v>
      </c>
      <c r="BY20" s="35"/>
      <c r="BZ20" s="35"/>
      <c r="CA20" s="35"/>
      <c r="CB20" s="35"/>
      <c r="CC20" s="35"/>
      <c r="CD20" s="28" t="str">
        <f t="shared" ca="1" si="5"/>
        <v>B</v>
      </c>
      <c r="CE20" s="35">
        <f ca="1">COUNTIFS(CD$5:CD20,"R",$AO$5:$AO20,"U")</f>
        <v>5</v>
      </c>
      <c r="CF20" s="35">
        <f ca="1">COUNTIFS(CD$5:CD20,"B",$AO$5:$AO20,"U")</f>
        <v>5</v>
      </c>
      <c r="CG20" s="35"/>
      <c r="CH20" s="35"/>
      <c r="CI20" s="35"/>
      <c r="CJ20" s="35"/>
      <c r="CK20" s="35"/>
      <c r="CL20" s="35"/>
      <c r="CM20" s="35" t="str">
        <f t="shared" ca="1" si="36"/>
        <v/>
      </c>
      <c r="CN20" s="35" t="str">
        <f t="shared" ca="1" si="37"/>
        <v/>
      </c>
      <c r="CO20" s="35" t="str">
        <f t="shared" ca="1" si="38"/>
        <v/>
      </c>
      <c r="CP20" s="35" t="str">
        <f t="shared" ca="1" si="39"/>
        <v/>
      </c>
      <c r="CQ20" s="35" t="str">
        <f t="shared" ca="1" si="6"/>
        <v/>
      </c>
      <c r="CR20" s="35" t="str">
        <f t="shared" ca="1" si="7"/>
        <v/>
      </c>
      <c r="CS20" s="35" t="str">
        <f t="shared" ca="1" si="8"/>
        <v/>
      </c>
      <c r="CT20" s="35" t="str">
        <f t="shared" ca="1" si="9"/>
        <v/>
      </c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6"/>
      <c r="DL20" s="9">
        <f t="shared" si="52"/>
        <v>15</v>
      </c>
      <c r="DM20" s="10" t="s">
        <v>19</v>
      </c>
      <c r="DN20" s="9">
        <f t="shared" si="53"/>
        <v>15</v>
      </c>
      <c r="DO20" s="10" t="s">
        <v>20</v>
      </c>
      <c r="DP20" s="9">
        <f t="shared" si="54"/>
        <v>15</v>
      </c>
      <c r="DQ20" s="10" t="s">
        <v>18</v>
      </c>
      <c r="DR20" s="9">
        <f t="shared" si="55"/>
        <v>15</v>
      </c>
      <c r="DS20" s="10" t="s">
        <v>17</v>
      </c>
      <c r="DT20" s="9">
        <f t="shared" si="55"/>
        <v>15</v>
      </c>
      <c r="DU20" s="10" t="s">
        <v>19</v>
      </c>
      <c r="DW20" s="10">
        <f t="shared" si="56"/>
        <v>16</v>
      </c>
      <c r="DX20" s="9">
        <f t="shared" ca="1" si="10"/>
        <v>16</v>
      </c>
      <c r="DY20" s="9">
        <f t="shared" ca="1" si="11"/>
        <v>16</v>
      </c>
      <c r="DZ20" s="9">
        <f t="shared" ca="1" si="40"/>
        <v>1</v>
      </c>
      <c r="EA20" s="9" t="str">
        <f t="shared" ca="1" si="12"/>
        <v/>
      </c>
      <c r="EB20" s="9">
        <f t="shared" ca="1" si="13"/>
        <v>0</v>
      </c>
      <c r="EC20" s="9">
        <f t="shared" ca="1" si="41"/>
        <v>0</v>
      </c>
      <c r="ED20" s="9" t="str">
        <f t="shared" ca="1" si="14"/>
        <v/>
      </c>
      <c r="EE20" s="9">
        <f t="shared" ca="1" si="15"/>
        <v>0</v>
      </c>
      <c r="EF20" s="9">
        <f t="shared" ca="1" si="42"/>
        <v>0</v>
      </c>
      <c r="EG20" s="9">
        <f t="shared" ca="1" si="16"/>
        <v>16</v>
      </c>
      <c r="EH20" s="9">
        <f t="shared" ca="1" si="17"/>
        <v>16</v>
      </c>
      <c r="EI20" s="9">
        <f t="shared" ca="1" si="43"/>
        <v>1</v>
      </c>
      <c r="EJ20" s="9">
        <f t="shared" ca="1" si="18"/>
        <v>16</v>
      </c>
      <c r="EK20" s="9">
        <f t="shared" ca="1" si="19"/>
        <v>16</v>
      </c>
      <c r="EL20" s="9">
        <f t="shared" ca="1" si="44"/>
        <v>1</v>
      </c>
      <c r="EM20" s="9" t="str">
        <f t="shared" ca="1" si="20"/>
        <v/>
      </c>
      <c r="EN20" s="9">
        <f t="shared" ca="1" si="21"/>
        <v>0</v>
      </c>
      <c r="EO20" s="9">
        <f t="shared" ca="1" si="45"/>
        <v>0</v>
      </c>
      <c r="EP20" s="9">
        <f t="shared" ca="1" si="22"/>
        <v>16</v>
      </c>
      <c r="EQ20" s="9">
        <f t="shared" ca="1" si="23"/>
        <v>16</v>
      </c>
      <c r="ER20" s="9">
        <f t="shared" ca="1" si="46"/>
        <v>1</v>
      </c>
      <c r="ES20" s="9" t="str">
        <f t="shared" ca="1" si="24"/>
        <v/>
      </c>
      <c r="ET20" s="9">
        <f t="shared" ca="1" si="25"/>
        <v>0</v>
      </c>
      <c r="EU20" s="9">
        <f t="shared" ca="1" si="47"/>
        <v>0</v>
      </c>
      <c r="EV20" s="9"/>
      <c r="FA20" s="10"/>
      <c r="JE20" s="9"/>
    </row>
    <row r="21" spans="1:265" x14ac:dyDescent="0.2">
      <c r="A21" s="19">
        <f t="shared" ca="1" si="0"/>
        <v>23</v>
      </c>
      <c r="B21" s="37">
        <f ca="1">COUNTIF($A$5:A21,$B$5)</f>
        <v>1</v>
      </c>
      <c r="C21" s="37">
        <f ca="1">COUNTIF($A$5:$A21,$C$5)</f>
        <v>1</v>
      </c>
      <c r="D21" s="37">
        <f ca="1">COUNTIF($A$5:$A21,$D$5)</f>
        <v>2</v>
      </c>
      <c r="E21" s="37">
        <f ca="1">COUNTIF($A$5:$A21,$E$5)</f>
        <v>0</v>
      </c>
      <c r="F21" s="37">
        <f ca="1">COUNTIF($A$5:$A21,$F$5)</f>
        <v>0</v>
      </c>
      <c r="G21" s="37">
        <f ca="1">COUNTIF($A$5:$A21,$G$5)</f>
        <v>0</v>
      </c>
      <c r="H21" s="37">
        <f ca="1">COUNTIF($A$5:$A21,$H$5)</f>
        <v>0</v>
      </c>
      <c r="I21" s="37">
        <f ca="1">COUNTIF($A$5:$A21,$I$5)</f>
        <v>0</v>
      </c>
      <c r="J21" s="37">
        <f ca="1">COUNTIF($A$5:$A21,$J$5)</f>
        <v>0</v>
      </c>
      <c r="K21" s="37">
        <f ca="1">COUNTIF($A$5:$A21,$K$5)</f>
        <v>0</v>
      </c>
      <c r="L21" s="37">
        <f ca="1">COUNTIF($A$5:$A21,$L$5)</f>
        <v>2</v>
      </c>
      <c r="M21" s="37">
        <f ca="1">COUNTIF($A$5:$A21,$M$5)</f>
        <v>3</v>
      </c>
      <c r="N21" s="37">
        <f ca="1">COUNTIF($A$5:$A21,$N$5)</f>
        <v>0</v>
      </c>
      <c r="O21" s="37">
        <f ca="1">COUNTIF($A$5:$A21,$O$5)</f>
        <v>0</v>
      </c>
      <c r="P21" s="37">
        <f ca="1">COUNTIF($A$5:$A21,$P$5)</f>
        <v>0</v>
      </c>
      <c r="Q21" s="37">
        <f ca="1">COUNTIF($A$5:$A21,$Q$5)</f>
        <v>0</v>
      </c>
      <c r="R21" s="37">
        <f ca="1">COUNTIF($A$5:$A21,$R$5)</f>
        <v>0</v>
      </c>
      <c r="S21" s="37">
        <f ca="1">COUNTIF($A$5:$A21,$S$5)</f>
        <v>1</v>
      </c>
      <c r="T21" s="37">
        <f ca="1">COUNTIF($A$5:$A21,$T$5)</f>
        <v>0</v>
      </c>
      <c r="U21" s="37">
        <f ca="1">COUNTIF($A$5:$A21,$U$5)</f>
        <v>1</v>
      </c>
      <c r="V21" s="37">
        <f ca="1">COUNTIF($A$5:$A21,$V$5)</f>
        <v>0</v>
      </c>
      <c r="W21" s="37">
        <f ca="1">COUNTIF($A$5:$A21,$W$5)</f>
        <v>0</v>
      </c>
      <c r="X21" s="37">
        <f ca="1">COUNTIF($A$5:$A21,$X$5)</f>
        <v>1</v>
      </c>
      <c r="Y21" s="37">
        <f ca="1">COUNTIF($A$5:$A21,$Y$5)</f>
        <v>1</v>
      </c>
      <c r="Z21" s="37">
        <f ca="1">COUNTIF($A$5:$A21,$Z$5)</f>
        <v>1</v>
      </c>
      <c r="AA21" s="37">
        <f ca="1">COUNTIF($A$5:$A21,$AA$5)</f>
        <v>0</v>
      </c>
      <c r="AB21" s="37">
        <f ca="1">COUNTIF($A$5:$A21,$AB$5)</f>
        <v>0</v>
      </c>
      <c r="AC21" s="37">
        <f ca="1">COUNTIF($A$5:$A21,$AC$5)</f>
        <v>0</v>
      </c>
      <c r="AD21" s="37">
        <f ca="1">COUNTIF($A$5:$A21,$AD$5)</f>
        <v>0</v>
      </c>
      <c r="AE21" s="37">
        <f ca="1">COUNTIF($A$5:$A21,$AE$5)</f>
        <v>0</v>
      </c>
      <c r="AF21" s="37">
        <f ca="1">COUNTIF($A$5:$A21,$AF$5)</f>
        <v>0</v>
      </c>
      <c r="AG21" s="37">
        <f ca="1">COUNTIF($A$5:$A21,$AG$5)</f>
        <v>0</v>
      </c>
      <c r="AH21" s="37">
        <f ca="1">COUNTIF($A$5:$A21,$AH$5)</f>
        <v>0</v>
      </c>
      <c r="AI21" s="37">
        <f ca="1">COUNTIF($A$5:$A21,$AI$5)</f>
        <v>0</v>
      </c>
      <c r="AJ21" s="37">
        <f ca="1">COUNTIF($A$5:$A21,$AJ$5)</f>
        <v>2</v>
      </c>
      <c r="AK21" s="37">
        <f ca="1">COUNTIF($A$5:$A21,$AK$5)</f>
        <v>0</v>
      </c>
      <c r="AL21" s="37">
        <f ca="1">COUNTIF($A$5:$A21,$AL$5)</f>
        <v>1</v>
      </c>
      <c r="AM21" s="38">
        <f t="shared" si="48"/>
        <v>17</v>
      </c>
      <c r="AN21" s="39">
        <f t="shared" ca="1" si="49"/>
        <v>0</v>
      </c>
      <c r="AO21" s="40" t="str">
        <f ca="1">IF(COUNTIF($A$5:$A21,A21)&gt;1,"R","U")</f>
        <v>U</v>
      </c>
      <c r="AP21" s="40">
        <f t="shared" ca="1" si="26"/>
        <v>25</v>
      </c>
      <c r="AQ21" s="40">
        <f t="shared" ca="1" si="50"/>
        <v>12</v>
      </c>
      <c r="AR21" s="31">
        <f t="shared" si="27"/>
        <v>12</v>
      </c>
      <c r="AS21" s="32">
        <f t="shared" ca="1" si="1"/>
        <v>0</v>
      </c>
      <c r="AT21" s="33">
        <f t="shared" ca="1" si="28"/>
        <v>0.38461538461538464</v>
      </c>
      <c r="AU21" s="40">
        <f t="shared" ca="1" si="29"/>
        <v>4</v>
      </c>
      <c r="AV21" s="31">
        <f t="shared" si="57"/>
        <v>5</v>
      </c>
      <c r="AW21" s="32">
        <f t="shared" ca="1" si="31"/>
        <v>0</v>
      </c>
      <c r="AX21" s="33">
        <f t="shared" ca="1" si="32"/>
        <v>2.2727272727272729</v>
      </c>
      <c r="AY21" s="34" t="str">
        <f t="shared" ca="1" si="33"/>
        <v/>
      </c>
      <c r="AZ21" s="30">
        <f t="shared" ca="1" si="34"/>
        <v>0</v>
      </c>
      <c r="BA21" s="40">
        <f ca="1">COUNTIF(AZ5:AZ21,1)</f>
        <v>1</v>
      </c>
      <c r="BB21" s="31"/>
      <c r="BC21" s="32"/>
      <c r="BD21" s="33">
        <f t="shared" ca="1" si="35"/>
        <v>8</v>
      </c>
      <c r="BE21" s="34" t="str">
        <f t="shared" ca="1" si="51"/>
        <v/>
      </c>
      <c r="BF21" s="28" t="str">
        <f t="shared" ca="1" si="2"/>
        <v>R</v>
      </c>
      <c r="BG21" s="35">
        <f ca="1">COUNTIFS(BF$5:BF21,"L",$AO$5:$AO21,"U")</f>
        <v>7</v>
      </c>
      <c r="BH21" s="35">
        <f ca="1">COUNTIFS(BF$5:BF21,"R",$AO$5:$AO21,"U")</f>
        <v>4</v>
      </c>
      <c r="BI21" s="35"/>
      <c r="BJ21" s="35"/>
      <c r="BK21" s="35"/>
      <c r="BL21" s="35"/>
      <c r="BM21" s="35"/>
      <c r="BN21" s="28" t="str">
        <f t="shared" ca="1" si="3"/>
        <v>B</v>
      </c>
      <c r="BO21" s="35">
        <f ca="1">COUNTIFS(BN$5:BN21,"T",$AO$5:$AO21,"U")</f>
        <v>6</v>
      </c>
      <c r="BP21" s="35">
        <f ca="1">COUNTIFS(BN$5:BN21,"B",$AO$5:$AO21,"U")</f>
        <v>5</v>
      </c>
      <c r="BQ21" s="35"/>
      <c r="BR21" s="35"/>
      <c r="BS21" s="35"/>
      <c r="BT21" s="35"/>
      <c r="BU21" s="35"/>
      <c r="BV21" s="28" t="str">
        <f t="shared" ca="1" si="4"/>
        <v>R</v>
      </c>
      <c r="BW21" s="35">
        <f ca="1">COUNTIFS(BV$5:BV21,"R",$AO$5:$AO21,"U")</f>
        <v>6</v>
      </c>
      <c r="BX21" s="35">
        <f ca="1">COUNTIFS(BV$5:BV21,"B",$AO$5:$AO21,"U")</f>
        <v>5</v>
      </c>
      <c r="BY21" s="35"/>
      <c r="BZ21" s="35"/>
      <c r="CA21" s="35"/>
      <c r="CB21" s="35"/>
      <c r="CC21" s="35"/>
      <c r="CD21" s="28" t="str">
        <f t="shared" ca="1" si="5"/>
        <v>B</v>
      </c>
      <c r="CE21" s="35">
        <f ca="1">COUNTIFS(CD$5:CD21,"R",$AO$5:$AO21,"U")</f>
        <v>5</v>
      </c>
      <c r="CF21" s="35">
        <f ca="1">COUNTIFS(CD$5:CD21,"B",$AO$5:$AO21,"U")</f>
        <v>6</v>
      </c>
      <c r="CG21" s="35"/>
      <c r="CH21" s="35"/>
      <c r="CI21" s="35"/>
      <c r="CJ21" s="35"/>
      <c r="CK21" s="35"/>
      <c r="CL21" s="35"/>
      <c r="CM21" s="35" t="str">
        <f t="shared" ca="1" si="36"/>
        <v/>
      </c>
      <c r="CN21" s="35">
        <f t="shared" ca="1" si="37"/>
        <v>23</v>
      </c>
      <c r="CO21" s="35" t="str">
        <f t="shared" ca="1" si="38"/>
        <v/>
      </c>
      <c r="CP21" s="35">
        <f t="shared" ca="1" si="39"/>
        <v>23</v>
      </c>
      <c r="CQ21" s="35">
        <f t="shared" ca="1" si="6"/>
        <v>23</v>
      </c>
      <c r="CR21" s="35" t="str">
        <f t="shared" ca="1" si="7"/>
        <v/>
      </c>
      <c r="CS21" s="35" t="str">
        <f t="shared" ca="1" si="8"/>
        <v/>
      </c>
      <c r="CT21" s="35">
        <f t="shared" ca="1" si="9"/>
        <v>23</v>
      </c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6"/>
      <c r="DL21" s="9">
        <f t="shared" si="52"/>
        <v>16</v>
      </c>
      <c r="DM21" s="10" t="s">
        <v>17</v>
      </c>
      <c r="DN21" s="9">
        <f t="shared" si="53"/>
        <v>16</v>
      </c>
      <c r="DO21" s="10" t="s">
        <v>18</v>
      </c>
      <c r="DP21" s="9">
        <f t="shared" si="54"/>
        <v>16</v>
      </c>
      <c r="DQ21" s="10" t="s">
        <v>19</v>
      </c>
      <c r="DR21" s="9">
        <f t="shared" si="55"/>
        <v>16</v>
      </c>
      <c r="DS21" s="10" t="s">
        <v>17</v>
      </c>
      <c r="DT21" s="9">
        <f t="shared" si="55"/>
        <v>16</v>
      </c>
      <c r="DU21" s="10" t="s">
        <v>19</v>
      </c>
      <c r="DW21" s="10">
        <f t="shared" si="56"/>
        <v>17</v>
      </c>
      <c r="DX21" s="9" t="str">
        <f t="shared" ca="1" si="10"/>
        <v/>
      </c>
      <c r="DY21" s="9">
        <f t="shared" ca="1" si="11"/>
        <v>0</v>
      </c>
      <c r="DZ21" s="9">
        <f t="shared" ca="1" si="40"/>
        <v>0</v>
      </c>
      <c r="EA21" s="9">
        <f t="shared" ca="1" si="12"/>
        <v>17</v>
      </c>
      <c r="EB21" s="9">
        <f t="shared" ca="1" si="13"/>
        <v>17</v>
      </c>
      <c r="EC21" s="9">
        <f t="shared" ca="1" si="41"/>
        <v>1</v>
      </c>
      <c r="ED21" s="9">
        <f t="shared" ca="1" si="14"/>
        <v>17</v>
      </c>
      <c r="EE21" s="9">
        <f t="shared" ca="1" si="15"/>
        <v>17</v>
      </c>
      <c r="EF21" s="9">
        <f t="shared" ca="1" si="42"/>
        <v>1</v>
      </c>
      <c r="EG21" s="9" t="str">
        <f t="shared" ca="1" si="16"/>
        <v/>
      </c>
      <c r="EH21" s="9">
        <f t="shared" ca="1" si="17"/>
        <v>0</v>
      </c>
      <c r="EI21" s="9">
        <f t="shared" ca="1" si="43"/>
        <v>0</v>
      </c>
      <c r="EJ21" s="9" t="str">
        <f t="shared" ca="1" si="18"/>
        <v/>
      </c>
      <c r="EK21" s="9">
        <f t="shared" ca="1" si="19"/>
        <v>0</v>
      </c>
      <c r="EL21" s="9">
        <f t="shared" ca="1" si="44"/>
        <v>0</v>
      </c>
      <c r="EM21" s="9">
        <f t="shared" ca="1" si="20"/>
        <v>17</v>
      </c>
      <c r="EN21" s="9">
        <f t="shared" ca="1" si="21"/>
        <v>17</v>
      </c>
      <c r="EO21" s="9">
        <f t="shared" ca="1" si="45"/>
        <v>1</v>
      </c>
      <c r="EP21" s="9">
        <f t="shared" ca="1" si="22"/>
        <v>17</v>
      </c>
      <c r="EQ21" s="9">
        <f t="shared" ca="1" si="23"/>
        <v>17</v>
      </c>
      <c r="ER21" s="9">
        <f t="shared" ca="1" si="46"/>
        <v>1</v>
      </c>
      <c r="ES21" s="9" t="str">
        <f t="shared" ca="1" si="24"/>
        <v/>
      </c>
      <c r="ET21" s="9">
        <f t="shared" ca="1" si="25"/>
        <v>0</v>
      </c>
      <c r="EU21" s="9">
        <f t="shared" ca="1" si="47"/>
        <v>0</v>
      </c>
      <c r="EV21" s="9"/>
      <c r="FA21" s="10"/>
      <c r="JE21" s="9"/>
    </row>
    <row r="22" spans="1:265" x14ac:dyDescent="0.2">
      <c r="A22" s="19">
        <f t="shared" ca="1" si="0"/>
        <v>5</v>
      </c>
      <c r="B22" s="37">
        <f ca="1">COUNTIF($A$5:A22,$B$5)</f>
        <v>1</v>
      </c>
      <c r="C22" s="37">
        <f ca="1">COUNTIF($A$5:$A22,$C$5)</f>
        <v>1</v>
      </c>
      <c r="D22" s="37">
        <f ca="1">COUNTIF($A$5:$A22,$D$5)</f>
        <v>2</v>
      </c>
      <c r="E22" s="37">
        <f ca="1">COUNTIF($A$5:$A22,$E$5)</f>
        <v>0</v>
      </c>
      <c r="F22" s="37">
        <f ca="1">COUNTIF($A$5:$A22,$F$5)</f>
        <v>1</v>
      </c>
      <c r="G22" s="37">
        <f ca="1">COUNTIF($A$5:$A22,$G$5)</f>
        <v>0</v>
      </c>
      <c r="H22" s="37">
        <f ca="1">COUNTIF($A$5:$A22,$H$5)</f>
        <v>0</v>
      </c>
      <c r="I22" s="37">
        <f ca="1">COUNTIF($A$5:$A22,$I$5)</f>
        <v>0</v>
      </c>
      <c r="J22" s="37">
        <f ca="1">COUNTIF($A$5:$A22,$J$5)</f>
        <v>0</v>
      </c>
      <c r="K22" s="37">
        <f ca="1">COUNTIF($A$5:$A22,$K$5)</f>
        <v>0</v>
      </c>
      <c r="L22" s="37">
        <f ca="1">COUNTIF($A$5:$A22,$L$5)</f>
        <v>2</v>
      </c>
      <c r="M22" s="37">
        <f ca="1">COUNTIF($A$5:$A22,$M$5)</f>
        <v>3</v>
      </c>
      <c r="N22" s="37">
        <f ca="1">COUNTIF($A$5:$A22,$N$5)</f>
        <v>0</v>
      </c>
      <c r="O22" s="37">
        <f ca="1">COUNTIF($A$5:$A22,$O$5)</f>
        <v>0</v>
      </c>
      <c r="P22" s="37">
        <f ca="1">COUNTIF($A$5:$A22,$P$5)</f>
        <v>0</v>
      </c>
      <c r="Q22" s="37">
        <f ca="1">COUNTIF($A$5:$A22,$Q$5)</f>
        <v>0</v>
      </c>
      <c r="R22" s="37">
        <f ca="1">COUNTIF($A$5:$A22,$R$5)</f>
        <v>0</v>
      </c>
      <c r="S22" s="37">
        <f ca="1">COUNTIF($A$5:$A22,$S$5)</f>
        <v>1</v>
      </c>
      <c r="T22" s="37">
        <f ca="1">COUNTIF($A$5:$A22,$T$5)</f>
        <v>0</v>
      </c>
      <c r="U22" s="37">
        <f ca="1">COUNTIF($A$5:$A22,$U$5)</f>
        <v>1</v>
      </c>
      <c r="V22" s="37">
        <f ca="1">COUNTIF($A$5:$A22,$V$5)</f>
        <v>0</v>
      </c>
      <c r="W22" s="37">
        <f ca="1">COUNTIF($A$5:$A22,$W$5)</f>
        <v>0</v>
      </c>
      <c r="X22" s="37">
        <f ca="1">COUNTIF($A$5:$A22,$X$5)</f>
        <v>1</v>
      </c>
      <c r="Y22" s="37">
        <f ca="1">COUNTIF($A$5:$A22,$Y$5)</f>
        <v>1</v>
      </c>
      <c r="Z22" s="37">
        <f ca="1">COUNTIF($A$5:$A22,$Z$5)</f>
        <v>1</v>
      </c>
      <c r="AA22" s="37">
        <f ca="1">COUNTIF($A$5:$A22,$AA$5)</f>
        <v>0</v>
      </c>
      <c r="AB22" s="37">
        <f ca="1">COUNTIF($A$5:$A22,$AB$5)</f>
        <v>0</v>
      </c>
      <c r="AC22" s="37">
        <f ca="1">COUNTIF($A$5:$A22,$AC$5)</f>
        <v>0</v>
      </c>
      <c r="AD22" s="37">
        <f ca="1">COUNTIF($A$5:$A22,$AD$5)</f>
        <v>0</v>
      </c>
      <c r="AE22" s="37">
        <f ca="1">COUNTIF($A$5:$A22,$AE$5)</f>
        <v>0</v>
      </c>
      <c r="AF22" s="37">
        <f ca="1">COUNTIF($A$5:$A22,$AF$5)</f>
        <v>0</v>
      </c>
      <c r="AG22" s="37">
        <f ca="1">COUNTIF($A$5:$A22,$AG$5)</f>
        <v>0</v>
      </c>
      <c r="AH22" s="37">
        <f ca="1">COUNTIF($A$5:$A22,$AH$5)</f>
        <v>0</v>
      </c>
      <c r="AI22" s="37">
        <f ca="1">COUNTIF($A$5:$A22,$AI$5)</f>
        <v>0</v>
      </c>
      <c r="AJ22" s="37">
        <f ca="1">COUNTIF($A$5:$A22,$AJ$5)</f>
        <v>2</v>
      </c>
      <c r="AK22" s="37">
        <f ca="1">COUNTIF($A$5:$A22,$AK$5)</f>
        <v>0</v>
      </c>
      <c r="AL22" s="37">
        <f ca="1">COUNTIF($A$5:$A22,$AL$5)</f>
        <v>1</v>
      </c>
      <c r="AM22" s="38">
        <f t="shared" si="48"/>
        <v>18</v>
      </c>
      <c r="AN22" s="39">
        <f t="shared" ca="1" si="49"/>
        <v>0</v>
      </c>
      <c r="AO22" s="40" t="str">
        <f ca="1">IF(COUNTIF($A$5:$A22,A22)&gt;1,"R","U")</f>
        <v>U</v>
      </c>
      <c r="AP22" s="40">
        <f t="shared" ca="1" si="26"/>
        <v>24</v>
      </c>
      <c r="AQ22" s="40">
        <f t="shared" ca="1" si="50"/>
        <v>13</v>
      </c>
      <c r="AR22" s="31">
        <f t="shared" si="27"/>
        <v>13</v>
      </c>
      <c r="AS22" s="32">
        <f t="shared" ca="1" si="1"/>
        <v>0</v>
      </c>
      <c r="AT22" s="33">
        <f t="shared" ca="1" si="28"/>
        <v>0.44</v>
      </c>
      <c r="AU22" s="40">
        <f t="shared" ca="1" si="29"/>
        <v>4</v>
      </c>
      <c r="AV22" s="31">
        <f t="shared" si="57"/>
        <v>5</v>
      </c>
      <c r="AW22" s="32">
        <f t="shared" ca="1" si="31"/>
        <v>0</v>
      </c>
      <c r="AX22" s="33">
        <f t="shared" ca="1" si="32"/>
        <v>2</v>
      </c>
      <c r="AY22" s="34" t="str">
        <f t="shared" ca="1" si="33"/>
        <v/>
      </c>
      <c r="AZ22" s="30">
        <f t="shared" ca="1" si="34"/>
        <v>0</v>
      </c>
      <c r="BA22" s="40">
        <f ca="1">COUNTIF(AZ5:AZ22,1)</f>
        <v>1</v>
      </c>
      <c r="BB22" s="31"/>
      <c r="BC22" s="32"/>
      <c r="BD22" s="33">
        <f t="shared" ca="1" si="35"/>
        <v>8</v>
      </c>
      <c r="BE22" s="34" t="str">
        <f t="shared" ca="1" si="51"/>
        <v/>
      </c>
      <c r="BF22" s="28" t="str">
        <f t="shared" ca="1" si="2"/>
        <v>L</v>
      </c>
      <c r="BG22" s="35">
        <f ca="1">COUNTIFS(BF$5:BF22,"L",$AO$5:$AO22,"U")</f>
        <v>8</v>
      </c>
      <c r="BH22" s="35">
        <f ca="1">COUNTIFS(BF$5:BF22,"R",$AO$5:$AO22,"U")</f>
        <v>4</v>
      </c>
      <c r="BI22" s="35"/>
      <c r="BJ22" s="35"/>
      <c r="BK22" s="35"/>
      <c r="BL22" s="35"/>
      <c r="BM22" s="35"/>
      <c r="BN22" s="28" t="str">
        <f t="shared" ca="1" si="3"/>
        <v>B</v>
      </c>
      <c r="BO22" s="35">
        <f ca="1">COUNTIFS(BN$5:BN22,"T",$AO$5:$AO22,"U")</f>
        <v>6</v>
      </c>
      <c r="BP22" s="35">
        <f ca="1">COUNTIFS(BN$5:BN22,"B",$AO$5:$AO22,"U")</f>
        <v>6</v>
      </c>
      <c r="BQ22" s="35"/>
      <c r="BR22" s="35"/>
      <c r="BS22" s="35"/>
      <c r="BT22" s="35"/>
      <c r="BU22" s="35"/>
      <c r="BV22" s="28" t="str">
        <f t="shared" ca="1" si="4"/>
        <v>R</v>
      </c>
      <c r="BW22" s="35">
        <f ca="1">COUNTIFS(BV$5:BV22,"R",$AO$5:$AO22,"U")</f>
        <v>7</v>
      </c>
      <c r="BX22" s="35">
        <f ca="1">COUNTIFS(BV$5:BV22,"B",$AO$5:$AO22,"U")</f>
        <v>5</v>
      </c>
      <c r="BY22" s="35"/>
      <c r="BZ22" s="35"/>
      <c r="CA22" s="35"/>
      <c r="CB22" s="35"/>
      <c r="CC22" s="35"/>
      <c r="CD22" s="28" t="str">
        <f t="shared" ca="1" si="5"/>
        <v>R</v>
      </c>
      <c r="CE22" s="35">
        <f ca="1">COUNTIFS(CD$5:CD22,"R",$AO$5:$AO22,"U")</f>
        <v>6</v>
      </c>
      <c r="CF22" s="35">
        <f ca="1">COUNTIFS(CD$5:CD22,"B",$AO$5:$AO22,"U")</f>
        <v>6</v>
      </c>
      <c r="CG22" s="35"/>
      <c r="CH22" s="35"/>
      <c r="CI22" s="35"/>
      <c r="CJ22" s="35"/>
      <c r="CK22" s="35"/>
      <c r="CL22" s="35"/>
      <c r="CM22" s="35">
        <f t="shared" ca="1" si="36"/>
        <v>5</v>
      </c>
      <c r="CN22" s="35" t="str">
        <f t="shared" ca="1" si="37"/>
        <v/>
      </c>
      <c r="CO22" s="35" t="str">
        <f t="shared" ca="1" si="38"/>
        <v/>
      </c>
      <c r="CP22" s="35">
        <f t="shared" ca="1" si="39"/>
        <v>5</v>
      </c>
      <c r="CQ22" s="35">
        <f t="shared" ca="1" si="6"/>
        <v>5</v>
      </c>
      <c r="CR22" s="35" t="str">
        <f t="shared" ca="1" si="7"/>
        <v/>
      </c>
      <c r="CS22" s="35">
        <f t="shared" ca="1" si="8"/>
        <v>5</v>
      </c>
      <c r="CT22" s="35" t="str">
        <f t="shared" ca="1" si="9"/>
        <v/>
      </c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6"/>
      <c r="DL22" s="9">
        <f t="shared" si="52"/>
        <v>17</v>
      </c>
      <c r="DM22" s="10" t="s">
        <v>19</v>
      </c>
      <c r="DN22" s="9">
        <f t="shared" si="53"/>
        <v>17</v>
      </c>
      <c r="DO22" s="10" t="s">
        <v>20</v>
      </c>
      <c r="DP22" s="9">
        <f t="shared" si="54"/>
        <v>17</v>
      </c>
      <c r="DQ22" s="10" t="s">
        <v>18</v>
      </c>
      <c r="DR22" s="9">
        <f t="shared" si="55"/>
        <v>17</v>
      </c>
      <c r="DS22" s="10" t="s">
        <v>17</v>
      </c>
      <c r="DT22" s="9">
        <f t="shared" si="55"/>
        <v>17</v>
      </c>
      <c r="DU22" s="10" t="s">
        <v>19</v>
      </c>
      <c r="DW22" s="10">
        <f t="shared" si="56"/>
        <v>18</v>
      </c>
      <c r="DX22" s="9">
        <f t="shared" ca="1" si="10"/>
        <v>18</v>
      </c>
      <c r="DY22" s="9">
        <f t="shared" ca="1" si="11"/>
        <v>18</v>
      </c>
      <c r="DZ22" s="9">
        <f t="shared" ca="1" si="40"/>
        <v>1</v>
      </c>
      <c r="EA22" s="9" t="str">
        <f t="shared" ca="1" si="12"/>
        <v/>
      </c>
      <c r="EB22" s="9">
        <f t="shared" ca="1" si="13"/>
        <v>0</v>
      </c>
      <c r="EC22" s="9">
        <f t="shared" ca="1" si="41"/>
        <v>0</v>
      </c>
      <c r="ED22" s="9">
        <f t="shared" ca="1" si="14"/>
        <v>18</v>
      </c>
      <c r="EE22" s="9">
        <f t="shared" ca="1" si="15"/>
        <v>18</v>
      </c>
      <c r="EF22" s="9">
        <f t="shared" ca="1" si="42"/>
        <v>1</v>
      </c>
      <c r="EG22" s="9" t="str">
        <f t="shared" ca="1" si="16"/>
        <v/>
      </c>
      <c r="EH22" s="9">
        <f t="shared" ca="1" si="17"/>
        <v>0</v>
      </c>
      <c r="EI22" s="9">
        <f t="shared" ca="1" si="43"/>
        <v>0</v>
      </c>
      <c r="EJ22" s="9">
        <f t="shared" ca="1" si="18"/>
        <v>18</v>
      </c>
      <c r="EK22" s="9">
        <f t="shared" ca="1" si="19"/>
        <v>18</v>
      </c>
      <c r="EL22" s="9">
        <f t="shared" ca="1" si="44"/>
        <v>1</v>
      </c>
      <c r="EM22" s="9" t="str">
        <f t="shared" ca="1" si="20"/>
        <v/>
      </c>
      <c r="EN22" s="9">
        <f t="shared" ca="1" si="21"/>
        <v>0</v>
      </c>
      <c r="EO22" s="9">
        <f t="shared" ca="1" si="45"/>
        <v>0</v>
      </c>
      <c r="EP22" s="9" t="str">
        <f t="shared" ca="1" si="22"/>
        <v/>
      </c>
      <c r="EQ22" s="9">
        <f t="shared" ca="1" si="23"/>
        <v>0</v>
      </c>
      <c r="ER22" s="9">
        <f t="shared" ca="1" si="46"/>
        <v>0</v>
      </c>
      <c r="ES22" s="9">
        <f t="shared" ca="1" si="24"/>
        <v>18</v>
      </c>
      <c r="ET22" s="9">
        <f t="shared" ca="1" si="25"/>
        <v>18</v>
      </c>
      <c r="EU22" s="9">
        <f t="shared" ca="1" si="47"/>
        <v>1</v>
      </c>
      <c r="EV22" s="9"/>
      <c r="FA22" s="10"/>
      <c r="JE22" s="9"/>
    </row>
    <row r="23" spans="1:265" x14ac:dyDescent="0.2">
      <c r="A23" s="19">
        <f t="shared" ca="1" si="0"/>
        <v>27</v>
      </c>
      <c r="B23" s="37">
        <f ca="1">COUNTIF($A$5:A23,$B$5)</f>
        <v>1</v>
      </c>
      <c r="C23" s="37">
        <f ca="1">COUNTIF($A$5:$A23,$C$5)</f>
        <v>1</v>
      </c>
      <c r="D23" s="37">
        <f ca="1">COUNTIF($A$5:$A23,$D$5)</f>
        <v>2</v>
      </c>
      <c r="E23" s="37">
        <f ca="1">COUNTIF($A$5:$A23,$E$5)</f>
        <v>0</v>
      </c>
      <c r="F23" s="37">
        <f ca="1">COUNTIF($A$5:$A23,$F$5)</f>
        <v>1</v>
      </c>
      <c r="G23" s="37">
        <f ca="1">COUNTIF($A$5:$A23,$G$5)</f>
        <v>0</v>
      </c>
      <c r="H23" s="37">
        <f ca="1">COUNTIF($A$5:$A23,$H$5)</f>
        <v>0</v>
      </c>
      <c r="I23" s="37">
        <f ca="1">COUNTIF($A$5:$A23,$I$5)</f>
        <v>0</v>
      </c>
      <c r="J23" s="37">
        <f ca="1">COUNTIF($A$5:$A23,$J$5)</f>
        <v>0</v>
      </c>
      <c r="K23" s="37">
        <f ca="1">COUNTIF($A$5:$A23,$K$5)</f>
        <v>0</v>
      </c>
      <c r="L23" s="37">
        <f ca="1">COUNTIF($A$5:$A23,$L$5)</f>
        <v>2</v>
      </c>
      <c r="M23" s="37">
        <f ca="1">COUNTIF($A$5:$A23,$M$5)</f>
        <v>3</v>
      </c>
      <c r="N23" s="37">
        <f ca="1">COUNTIF($A$5:$A23,$N$5)</f>
        <v>0</v>
      </c>
      <c r="O23" s="37">
        <f ca="1">COUNTIF($A$5:$A23,$O$5)</f>
        <v>0</v>
      </c>
      <c r="P23" s="37">
        <f ca="1">COUNTIF($A$5:$A23,$P$5)</f>
        <v>0</v>
      </c>
      <c r="Q23" s="37">
        <f ca="1">COUNTIF($A$5:$A23,$Q$5)</f>
        <v>0</v>
      </c>
      <c r="R23" s="37">
        <f ca="1">COUNTIF($A$5:$A23,$R$5)</f>
        <v>0</v>
      </c>
      <c r="S23" s="37">
        <f ca="1">COUNTIF($A$5:$A23,$S$5)</f>
        <v>1</v>
      </c>
      <c r="T23" s="37">
        <f ca="1">COUNTIF($A$5:$A23,$T$5)</f>
        <v>0</v>
      </c>
      <c r="U23" s="37">
        <f ca="1">COUNTIF($A$5:$A23,$U$5)</f>
        <v>1</v>
      </c>
      <c r="V23" s="37">
        <f ca="1">COUNTIF($A$5:$A23,$V$5)</f>
        <v>0</v>
      </c>
      <c r="W23" s="37">
        <f ca="1">COUNTIF($A$5:$A23,$W$5)</f>
        <v>0</v>
      </c>
      <c r="X23" s="37">
        <f ca="1">COUNTIF($A$5:$A23,$X$5)</f>
        <v>1</v>
      </c>
      <c r="Y23" s="37">
        <f ca="1">COUNTIF($A$5:$A23,$Y$5)</f>
        <v>1</v>
      </c>
      <c r="Z23" s="37">
        <f ca="1">COUNTIF($A$5:$A23,$Z$5)</f>
        <v>1</v>
      </c>
      <c r="AA23" s="37">
        <f ca="1">COUNTIF($A$5:$A23,$AA$5)</f>
        <v>0</v>
      </c>
      <c r="AB23" s="37">
        <f ca="1">COUNTIF($A$5:$A23,$AB$5)</f>
        <v>1</v>
      </c>
      <c r="AC23" s="37">
        <f ca="1">COUNTIF($A$5:$A23,$AC$5)</f>
        <v>0</v>
      </c>
      <c r="AD23" s="37">
        <f ca="1">COUNTIF($A$5:$A23,$AD$5)</f>
        <v>0</v>
      </c>
      <c r="AE23" s="37">
        <f ca="1">COUNTIF($A$5:$A23,$AE$5)</f>
        <v>0</v>
      </c>
      <c r="AF23" s="37">
        <f ca="1">COUNTIF($A$5:$A23,$AF$5)</f>
        <v>0</v>
      </c>
      <c r="AG23" s="37">
        <f ca="1">COUNTIF($A$5:$A23,$AG$5)</f>
        <v>0</v>
      </c>
      <c r="AH23" s="37">
        <f ca="1">COUNTIF($A$5:$A23,$AH$5)</f>
        <v>0</v>
      </c>
      <c r="AI23" s="37">
        <f ca="1">COUNTIF($A$5:$A23,$AI$5)</f>
        <v>0</v>
      </c>
      <c r="AJ23" s="37">
        <f ca="1">COUNTIF($A$5:$A23,$AJ$5)</f>
        <v>2</v>
      </c>
      <c r="AK23" s="37">
        <f ca="1">COUNTIF($A$5:$A23,$AK$5)</f>
        <v>0</v>
      </c>
      <c r="AL23" s="37">
        <f ca="1">COUNTIF($A$5:$A23,$AL$5)</f>
        <v>1</v>
      </c>
      <c r="AM23" s="38">
        <f t="shared" si="48"/>
        <v>19</v>
      </c>
      <c r="AN23" s="39">
        <f t="shared" ca="1" si="49"/>
        <v>0</v>
      </c>
      <c r="AO23" s="40" t="str">
        <f ca="1">IF(COUNTIF($A$5:$A23,A23)&gt;1,"R","U")</f>
        <v>U</v>
      </c>
      <c r="AP23" s="40">
        <f t="shared" ca="1" si="26"/>
        <v>23</v>
      </c>
      <c r="AQ23" s="40">
        <f t="shared" ca="1" si="50"/>
        <v>14</v>
      </c>
      <c r="AR23" s="31">
        <f t="shared" si="27"/>
        <v>14</v>
      </c>
      <c r="AS23" s="32">
        <f t="shared" ca="1" si="1"/>
        <v>0</v>
      </c>
      <c r="AT23" s="33">
        <f t="shared" ca="1" si="28"/>
        <v>0.5</v>
      </c>
      <c r="AU23" s="40">
        <f t="shared" ca="1" si="29"/>
        <v>4</v>
      </c>
      <c r="AV23" s="31">
        <f t="shared" si="57"/>
        <v>5</v>
      </c>
      <c r="AW23" s="32">
        <f t="shared" ca="1" si="31"/>
        <v>0</v>
      </c>
      <c r="AX23" s="33">
        <f t="shared" ca="1" si="32"/>
        <v>1.7692307692307692</v>
      </c>
      <c r="AY23" s="34" t="str">
        <f t="shared" ca="1" si="33"/>
        <v/>
      </c>
      <c r="AZ23" s="30">
        <f t="shared" ca="1" si="34"/>
        <v>0</v>
      </c>
      <c r="BA23" s="40">
        <f ca="1">COUNTIF(AZ5:AZ23,1)</f>
        <v>1</v>
      </c>
      <c r="BB23" s="31"/>
      <c r="BC23" s="32"/>
      <c r="BD23" s="33">
        <f t="shared" ca="1" si="35"/>
        <v>8</v>
      </c>
      <c r="BE23" s="34" t="str">
        <f t="shared" ca="1" si="51"/>
        <v/>
      </c>
      <c r="BF23" s="28" t="str">
        <f t="shared" ca="1" si="2"/>
        <v>R</v>
      </c>
      <c r="BG23" s="35">
        <f ca="1">COUNTIFS(BF$5:BF23,"L",$AO$5:$AO23,"U")</f>
        <v>8</v>
      </c>
      <c r="BH23" s="35">
        <f ca="1">COUNTIFS(BF$5:BF23,"R",$AO$5:$AO23,"U")</f>
        <v>5</v>
      </c>
      <c r="BI23" s="35"/>
      <c r="BJ23" s="35"/>
      <c r="BK23" s="35"/>
      <c r="BL23" s="35"/>
      <c r="BM23" s="35"/>
      <c r="BN23" s="28" t="str">
        <f t="shared" ca="1" si="3"/>
        <v>B</v>
      </c>
      <c r="BO23" s="35">
        <f ca="1">COUNTIFS(BN$5:BN23,"T",$AO$5:$AO23,"U")</f>
        <v>6</v>
      </c>
      <c r="BP23" s="35">
        <f ca="1">COUNTIFS(BN$5:BN23,"B",$AO$5:$AO23,"U")</f>
        <v>7</v>
      </c>
      <c r="BQ23" s="35"/>
      <c r="BR23" s="35"/>
      <c r="BS23" s="35"/>
      <c r="BT23" s="35"/>
      <c r="BU23" s="35"/>
      <c r="BV23" s="28" t="str">
        <f t="shared" ca="1" si="4"/>
        <v>R</v>
      </c>
      <c r="BW23" s="35">
        <f ca="1">COUNTIFS(BV$5:BV23,"R",$AO$5:$AO23,"U")</f>
        <v>8</v>
      </c>
      <c r="BX23" s="35">
        <f ca="1">COUNTIFS(BV$5:BV23,"B",$AO$5:$AO23,"U")</f>
        <v>5</v>
      </c>
      <c r="BY23" s="35"/>
      <c r="BZ23" s="35"/>
      <c r="CA23" s="35"/>
      <c r="CB23" s="35"/>
      <c r="CC23" s="35"/>
      <c r="CD23" s="28" t="str">
        <f t="shared" ca="1" si="5"/>
        <v>B</v>
      </c>
      <c r="CE23" s="35">
        <f ca="1">COUNTIFS(CD$5:CD23,"R",$AO$5:$AO23,"U")</f>
        <v>6</v>
      </c>
      <c r="CF23" s="35">
        <f ca="1">COUNTIFS(CD$5:CD23,"B",$AO$5:$AO23,"U")</f>
        <v>7</v>
      </c>
      <c r="CG23" s="35"/>
      <c r="CH23" s="35"/>
      <c r="CI23" s="35"/>
      <c r="CJ23" s="35"/>
      <c r="CK23" s="35"/>
      <c r="CL23" s="35"/>
      <c r="CM23" s="35" t="str">
        <f t="shared" ca="1" si="36"/>
        <v/>
      </c>
      <c r="CN23" s="35">
        <f t="shared" ca="1" si="37"/>
        <v>27</v>
      </c>
      <c r="CO23" s="35" t="str">
        <f t="shared" ca="1" si="38"/>
        <v/>
      </c>
      <c r="CP23" s="35">
        <f t="shared" ca="1" si="39"/>
        <v>27</v>
      </c>
      <c r="CQ23" s="35">
        <f t="shared" ca="1" si="6"/>
        <v>27</v>
      </c>
      <c r="CR23" s="35" t="str">
        <f t="shared" ca="1" si="7"/>
        <v/>
      </c>
      <c r="CS23" s="35" t="str">
        <f t="shared" ca="1" si="8"/>
        <v/>
      </c>
      <c r="CT23" s="35">
        <f t="shared" ca="1" si="9"/>
        <v>27</v>
      </c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6"/>
      <c r="DL23" s="9">
        <f t="shared" si="52"/>
        <v>18</v>
      </c>
      <c r="DM23" s="10" t="s">
        <v>17</v>
      </c>
      <c r="DN23" s="9">
        <f t="shared" si="53"/>
        <v>18</v>
      </c>
      <c r="DO23" s="10" t="s">
        <v>20</v>
      </c>
      <c r="DP23" s="9">
        <f t="shared" si="54"/>
        <v>18</v>
      </c>
      <c r="DQ23" s="10" t="s">
        <v>19</v>
      </c>
      <c r="DR23" s="9">
        <f t="shared" si="55"/>
        <v>18</v>
      </c>
      <c r="DS23" s="10" t="s">
        <v>17</v>
      </c>
      <c r="DT23" s="9">
        <f t="shared" si="55"/>
        <v>18</v>
      </c>
      <c r="DU23" s="10" t="s">
        <v>18</v>
      </c>
      <c r="DW23" s="10">
        <f t="shared" si="56"/>
        <v>19</v>
      </c>
      <c r="DX23" s="9" t="str">
        <f t="shared" ca="1" si="10"/>
        <v/>
      </c>
      <c r="DY23" s="9">
        <f t="shared" ca="1" si="11"/>
        <v>0</v>
      </c>
      <c r="DZ23" s="9">
        <f t="shared" ca="1" si="40"/>
        <v>0</v>
      </c>
      <c r="EA23" s="9" t="str">
        <f t="shared" ca="1" si="12"/>
        <v/>
      </c>
      <c r="EB23" s="9">
        <f t="shared" ca="1" si="13"/>
        <v>0</v>
      </c>
      <c r="EC23" s="9">
        <f t="shared" ca="1" si="41"/>
        <v>0</v>
      </c>
      <c r="ED23" s="9" t="str">
        <f t="shared" ca="1" si="14"/>
        <v/>
      </c>
      <c r="EE23" s="9">
        <f t="shared" ca="1" si="15"/>
        <v>0</v>
      </c>
      <c r="EF23" s="9">
        <f t="shared" ca="1" si="42"/>
        <v>0</v>
      </c>
      <c r="EG23" s="9" t="str">
        <f t="shared" ca="1" si="16"/>
        <v/>
      </c>
      <c r="EH23" s="9">
        <f t="shared" ca="1" si="17"/>
        <v>0</v>
      </c>
      <c r="EI23" s="9">
        <f t="shared" ca="1" si="43"/>
        <v>0</v>
      </c>
      <c r="EJ23" s="9" t="str">
        <f t="shared" ca="1" si="18"/>
        <v/>
      </c>
      <c r="EK23" s="9">
        <f t="shared" ca="1" si="19"/>
        <v>0</v>
      </c>
      <c r="EL23" s="9">
        <f t="shared" ca="1" si="44"/>
        <v>0</v>
      </c>
      <c r="EM23" s="9" t="str">
        <f t="shared" ca="1" si="20"/>
        <v/>
      </c>
      <c r="EN23" s="9">
        <f t="shared" ca="1" si="21"/>
        <v>0</v>
      </c>
      <c r="EO23" s="9">
        <f t="shared" ca="1" si="45"/>
        <v>0</v>
      </c>
      <c r="EP23" s="9" t="str">
        <f t="shared" ca="1" si="22"/>
        <v/>
      </c>
      <c r="EQ23" s="9">
        <f t="shared" ca="1" si="23"/>
        <v>0</v>
      </c>
      <c r="ER23" s="9">
        <f t="shared" ca="1" si="46"/>
        <v>0</v>
      </c>
      <c r="ES23" s="9" t="str">
        <f t="shared" ca="1" si="24"/>
        <v/>
      </c>
      <c r="ET23" s="9">
        <f t="shared" ca="1" si="25"/>
        <v>0</v>
      </c>
      <c r="EU23" s="9">
        <f t="shared" ca="1" si="47"/>
        <v>0</v>
      </c>
      <c r="EV23" s="9"/>
      <c r="FA23" s="10"/>
      <c r="JE23" s="9"/>
    </row>
    <row r="24" spans="1:265" x14ac:dyDescent="0.2">
      <c r="A24" s="19">
        <f t="shared" ca="1" si="0"/>
        <v>30</v>
      </c>
      <c r="B24" s="37">
        <f ca="1">COUNTIF($A$5:A24,$B$5)</f>
        <v>1</v>
      </c>
      <c r="C24" s="37">
        <f ca="1">COUNTIF($A$5:$A24,$C$5)</f>
        <v>1</v>
      </c>
      <c r="D24" s="37">
        <f ca="1">COUNTIF($A$5:$A24,$D$5)</f>
        <v>2</v>
      </c>
      <c r="E24" s="37">
        <f ca="1">COUNTIF($A$5:$A24,$E$5)</f>
        <v>0</v>
      </c>
      <c r="F24" s="37">
        <f ca="1">COUNTIF($A$5:$A24,$F$5)</f>
        <v>1</v>
      </c>
      <c r="G24" s="37">
        <f ca="1">COUNTIF($A$5:$A24,$G$5)</f>
        <v>0</v>
      </c>
      <c r="H24" s="37">
        <f ca="1">COUNTIF($A$5:$A24,$H$5)</f>
        <v>0</v>
      </c>
      <c r="I24" s="37">
        <f ca="1">COUNTIF($A$5:$A24,$I$5)</f>
        <v>0</v>
      </c>
      <c r="J24" s="37">
        <f ca="1">COUNTIF($A$5:$A24,$J$5)</f>
        <v>0</v>
      </c>
      <c r="K24" s="37">
        <f ca="1">COUNTIF($A$5:$A24,$K$5)</f>
        <v>0</v>
      </c>
      <c r="L24" s="37">
        <f ca="1">COUNTIF($A$5:$A24,$L$5)</f>
        <v>2</v>
      </c>
      <c r="M24" s="37">
        <f ca="1">COUNTIF($A$5:$A24,$M$5)</f>
        <v>3</v>
      </c>
      <c r="N24" s="37">
        <f ca="1">COUNTIF($A$5:$A24,$N$5)</f>
        <v>0</v>
      </c>
      <c r="O24" s="37">
        <f ca="1">COUNTIF($A$5:$A24,$O$5)</f>
        <v>0</v>
      </c>
      <c r="P24" s="37">
        <f ca="1">COUNTIF($A$5:$A24,$P$5)</f>
        <v>0</v>
      </c>
      <c r="Q24" s="37">
        <f ca="1">COUNTIF($A$5:$A24,$Q$5)</f>
        <v>0</v>
      </c>
      <c r="R24" s="37">
        <f ca="1">COUNTIF($A$5:$A24,$R$5)</f>
        <v>0</v>
      </c>
      <c r="S24" s="37">
        <f ca="1">COUNTIF($A$5:$A24,$S$5)</f>
        <v>1</v>
      </c>
      <c r="T24" s="37">
        <f ca="1">COUNTIF($A$5:$A24,$T$5)</f>
        <v>0</v>
      </c>
      <c r="U24" s="37">
        <f ca="1">COUNTIF($A$5:$A24,$U$5)</f>
        <v>1</v>
      </c>
      <c r="V24" s="37">
        <f ca="1">COUNTIF($A$5:$A24,$V$5)</f>
        <v>0</v>
      </c>
      <c r="W24" s="37">
        <f ca="1">COUNTIF($A$5:$A24,$W$5)</f>
        <v>0</v>
      </c>
      <c r="X24" s="37">
        <f ca="1">COUNTIF($A$5:$A24,$X$5)</f>
        <v>1</v>
      </c>
      <c r="Y24" s="37">
        <f ca="1">COUNTIF($A$5:$A24,$Y$5)</f>
        <v>1</v>
      </c>
      <c r="Z24" s="37">
        <f ca="1">COUNTIF($A$5:$A24,$Z$5)</f>
        <v>1</v>
      </c>
      <c r="AA24" s="37">
        <f ca="1">COUNTIF($A$5:$A24,$AA$5)</f>
        <v>0</v>
      </c>
      <c r="AB24" s="37">
        <f ca="1">COUNTIF($A$5:$A24,$AB$5)</f>
        <v>1</v>
      </c>
      <c r="AC24" s="37">
        <f ca="1">COUNTIF($A$5:$A24,$AC$5)</f>
        <v>0</v>
      </c>
      <c r="AD24" s="37">
        <f ca="1">COUNTIF($A$5:$A24,$AD$5)</f>
        <v>0</v>
      </c>
      <c r="AE24" s="37">
        <f ca="1">COUNTIF($A$5:$A24,$AE$5)</f>
        <v>1</v>
      </c>
      <c r="AF24" s="37">
        <f ca="1">COUNTIF($A$5:$A24,$AF$5)</f>
        <v>0</v>
      </c>
      <c r="AG24" s="37">
        <f ca="1">COUNTIF($A$5:$A24,$AG$5)</f>
        <v>0</v>
      </c>
      <c r="AH24" s="37">
        <f ca="1">COUNTIF($A$5:$A24,$AH$5)</f>
        <v>0</v>
      </c>
      <c r="AI24" s="37">
        <f ca="1">COUNTIF($A$5:$A24,$AI$5)</f>
        <v>0</v>
      </c>
      <c r="AJ24" s="37">
        <f ca="1">COUNTIF($A$5:$A24,$AJ$5)</f>
        <v>2</v>
      </c>
      <c r="AK24" s="37">
        <f ca="1">COUNTIF($A$5:$A24,$AK$5)</f>
        <v>0</v>
      </c>
      <c r="AL24" s="37">
        <f ca="1">COUNTIF($A$5:$A24,$AL$5)</f>
        <v>1</v>
      </c>
      <c r="AM24" s="38">
        <f t="shared" si="48"/>
        <v>20</v>
      </c>
      <c r="AN24" s="39">
        <f t="shared" ca="1" si="49"/>
        <v>0</v>
      </c>
      <c r="AO24" s="40" t="str">
        <f ca="1">IF(COUNTIF($A$5:$A24,A24)&gt;1,"R","U")</f>
        <v>U</v>
      </c>
      <c r="AP24" s="40">
        <f t="shared" ca="1" si="26"/>
        <v>22</v>
      </c>
      <c r="AQ24" s="40">
        <f t="shared" ca="1" si="50"/>
        <v>15</v>
      </c>
      <c r="AR24" s="31">
        <f t="shared" si="27"/>
        <v>14</v>
      </c>
      <c r="AS24" s="32">
        <f t="shared" ca="1" si="1"/>
        <v>1</v>
      </c>
      <c r="AT24" s="33">
        <f t="shared" ca="1" si="28"/>
        <v>0.56521739130434778</v>
      </c>
      <c r="AU24" s="40">
        <f t="shared" ca="1" si="29"/>
        <v>4</v>
      </c>
      <c r="AV24" s="31">
        <f t="shared" si="57"/>
        <v>6</v>
      </c>
      <c r="AW24" s="32">
        <f t="shared" ca="1" si="31"/>
        <v>-1</v>
      </c>
      <c r="AX24" s="33">
        <f t="shared" ca="1" si="32"/>
        <v>1.5714285714285714</v>
      </c>
      <c r="AY24" s="34" t="str">
        <f t="shared" ca="1" si="33"/>
        <v/>
      </c>
      <c r="AZ24" s="30">
        <f t="shared" ca="1" si="34"/>
        <v>0</v>
      </c>
      <c r="BA24" s="40">
        <f ca="1">COUNTIF(AZ5:AZ24,1)</f>
        <v>1</v>
      </c>
      <c r="BB24" s="31"/>
      <c r="BC24" s="32"/>
      <c r="BD24" s="33">
        <f t="shared" ca="1" si="35"/>
        <v>8</v>
      </c>
      <c r="BE24" s="34" t="str">
        <f t="shared" ca="1" si="51"/>
        <v/>
      </c>
      <c r="BF24" s="28" t="str">
        <f t="shared" ca="1" si="2"/>
        <v>R</v>
      </c>
      <c r="BG24" s="35">
        <f ca="1">COUNTIFS(BF$5:BF24,"L",$AO$5:$AO24,"U")</f>
        <v>8</v>
      </c>
      <c r="BH24" s="35">
        <f ca="1">COUNTIFS(BF$5:BF24,"R",$AO$5:$AO24,"U")</f>
        <v>6</v>
      </c>
      <c r="BI24" s="35"/>
      <c r="BJ24" s="35"/>
      <c r="BK24" s="35"/>
      <c r="BL24" s="35"/>
      <c r="BM24" s="35"/>
      <c r="BN24" s="28" t="str">
        <f t="shared" ca="1" si="3"/>
        <v>B</v>
      </c>
      <c r="BO24" s="35">
        <f ca="1">COUNTIFS(BN$5:BN24,"T",$AO$5:$AO24,"U")</f>
        <v>6</v>
      </c>
      <c r="BP24" s="35">
        <f ca="1">COUNTIFS(BN$5:BN24,"B",$AO$5:$AO24,"U")</f>
        <v>8</v>
      </c>
      <c r="BQ24" s="35"/>
      <c r="BR24" s="35"/>
      <c r="BS24" s="35"/>
      <c r="BT24" s="35"/>
      <c r="BU24" s="35"/>
      <c r="BV24" s="28" t="str">
        <f t="shared" ca="1" si="4"/>
        <v>R</v>
      </c>
      <c r="BW24" s="35">
        <f ca="1">COUNTIFS(BV$5:BV24,"R",$AO$5:$AO24,"U")</f>
        <v>9</v>
      </c>
      <c r="BX24" s="35">
        <f ca="1">COUNTIFS(BV$5:BV24,"B",$AO$5:$AO24,"U")</f>
        <v>5</v>
      </c>
      <c r="BY24" s="35"/>
      <c r="BZ24" s="35"/>
      <c r="CA24" s="35"/>
      <c r="CB24" s="35"/>
      <c r="CC24" s="35"/>
      <c r="CD24" s="28" t="str">
        <f t="shared" ca="1" si="5"/>
        <v>B</v>
      </c>
      <c r="CE24" s="35">
        <f ca="1">COUNTIFS(CD$5:CD24,"R",$AO$5:$AO24,"U")</f>
        <v>6</v>
      </c>
      <c r="CF24" s="35">
        <f ca="1">COUNTIFS(CD$5:CD24,"B",$AO$5:$AO24,"U")</f>
        <v>8</v>
      </c>
      <c r="CG24" s="35"/>
      <c r="CH24" s="35"/>
      <c r="CI24" s="35"/>
      <c r="CJ24" s="35"/>
      <c r="CK24" s="35"/>
      <c r="CL24" s="35"/>
      <c r="CM24" s="35" t="str">
        <f t="shared" ca="1" si="36"/>
        <v/>
      </c>
      <c r="CN24" s="35">
        <f t="shared" ca="1" si="37"/>
        <v>30</v>
      </c>
      <c r="CO24" s="35" t="str">
        <f t="shared" ca="1" si="38"/>
        <v/>
      </c>
      <c r="CP24" s="35">
        <f t="shared" ca="1" si="39"/>
        <v>30</v>
      </c>
      <c r="CQ24" s="35">
        <f t="shared" ca="1" si="6"/>
        <v>30</v>
      </c>
      <c r="CR24" s="35" t="str">
        <f t="shared" ca="1" si="7"/>
        <v/>
      </c>
      <c r="CS24" s="35" t="str">
        <f t="shared" ca="1" si="8"/>
        <v/>
      </c>
      <c r="CT24" s="35">
        <f t="shared" ca="1" si="9"/>
        <v>30</v>
      </c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6"/>
      <c r="DL24" s="9">
        <f t="shared" si="52"/>
        <v>19</v>
      </c>
      <c r="DM24" s="10" t="s">
        <v>19</v>
      </c>
      <c r="DN24" s="9">
        <f t="shared" si="53"/>
        <v>19</v>
      </c>
      <c r="DO24" s="10" t="s">
        <v>20</v>
      </c>
      <c r="DP24" s="9">
        <f t="shared" si="54"/>
        <v>19</v>
      </c>
      <c r="DQ24" s="10" t="s">
        <v>19</v>
      </c>
      <c r="DR24" s="9">
        <f t="shared" si="55"/>
        <v>19</v>
      </c>
      <c r="DS24" s="10" t="s">
        <v>25</v>
      </c>
      <c r="DT24" s="9">
        <f t="shared" si="55"/>
        <v>19</v>
      </c>
      <c r="DU24" s="10" t="s">
        <v>19</v>
      </c>
      <c r="DW24" s="10">
        <f t="shared" si="56"/>
        <v>20</v>
      </c>
      <c r="DX24" s="9">
        <f t="shared" ca="1" si="10"/>
        <v>20</v>
      </c>
      <c r="DY24" s="9">
        <f t="shared" ca="1" si="11"/>
        <v>20</v>
      </c>
      <c r="DZ24" s="9">
        <f t="shared" ca="1" si="40"/>
        <v>1</v>
      </c>
      <c r="EA24" s="9" t="str">
        <f t="shared" ca="1" si="12"/>
        <v/>
      </c>
      <c r="EB24" s="9">
        <f t="shared" ca="1" si="13"/>
        <v>0</v>
      </c>
      <c r="EC24" s="9">
        <f t="shared" ca="1" si="41"/>
        <v>0</v>
      </c>
      <c r="ED24" s="9" t="str">
        <f t="shared" ca="1" si="14"/>
        <v/>
      </c>
      <c r="EE24" s="9">
        <f t="shared" ca="1" si="15"/>
        <v>0</v>
      </c>
      <c r="EF24" s="9">
        <f t="shared" ca="1" si="42"/>
        <v>0</v>
      </c>
      <c r="EG24" s="9">
        <f t="shared" ca="1" si="16"/>
        <v>20</v>
      </c>
      <c r="EH24" s="9">
        <f t="shared" ca="1" si="17"/>
        <v>20</v>
      </c>
      <c r="EI24" s="9">
        <f t="shared" ca="1" si="43"/>
        <v>1</v>
      </c>
      <c r="EJ24" s="9" t="str">
        <f t="shared" ca="1" si="18"/>
        <v/>
      </c>
      <c r="EK24" s="9">
        <f t="shared" ca="1" si="19"/>
        <v>0</v>
      </c>
      <c r="EL24" s="9">
        <f t="shared" ca="1" si="44"/>
        <v>0</v>
      </c>
      <c r="EM24" s="9">
        <f t="shared" ca="1" si="20"/>
        <v>20</v>
      </c>
      <c r="EN24" s="9">
        <f t="shared" ca="1" si="21"/>
        <v>20</v>
      </c>
      <c r="EO24" s="9">
        <f t="shared" ca="1" si="45"/>
        <v>1</v>
      </c>
      <c r="EP24" s="9">
        <f t="shared" ca="1" si="22"/>
        <v>20</v>
      </c>
      <c r="EQ24" s="9">
        <f t="shared" ca="1" si="23"/>
        <v>20</v>
      </c>
      <c r="ER24" s="9">
        <f t="shared" ca="1" si="46"/>
        <v>1</v>
      </c>
      <c r="ES24" s="9" t="str">
        <f t="shared" ca="1" si="24"/>
        <v/>
      </c>
      <c r="ET24" s="9">
        <f t="shared" ca="1" si="25"/>
        <v>0</v>
      </c>
      <c r="EU24" s="9">
        <f t="shared" ca="1" si="47"/>
        <v>0</v>
      </c>
      <c r="EV24" s="9"/>
      <c r="FA24" s="10"/>
      <c r="JE24" s="9"/>
    </row>
    <row r="25" spans="1:265" x14ac:dyDescent="0.2">
      <c r="A25" s="19">
        <f t="shared" ca="1" si="0"/>
        <v>5</v>
      </c>
      <c r="B25" s="37">
        <f ca="1">COUNTIF($A$5:A25,$B$5)</f>
        <v>1</v>
      </c>
      <c r="C25" s="37">
        <f ca="1">COUNTIF($A$5:$A25,$C$5)</f>
        <v>1</v>
      </c>
      <c r="D25" s="37">
        <f ca="1">COUNTIF($A$5:$A25,$D$5)</f>
        <v>2</v>
      </c>
      <c r="E25" s="37">
        <f ca="1">COUNTIF($A$5:$A25,$E$5)</f>
        <v>0</v>
      </c>
      <c r="F25" s="37">
        <f ca="1">COUNTIF($A$5:$A25,$F$5)</f>
        <v>2</v>
      </c>
      <c r="G25" s="37">
        <f ca="1">COUNTIF($A$5:$A25,$G$5)</f>
        <v>0</v>
      </c>
      <c r="H25" s="37">
        <f ca="1">COUNTIF($A$5:$A25,$H$5)</f>
        <v>0</v>
      </c>
      <c r="I25" s="37">
        <f ca="1">COUNTIF($A$5:$A25,$I$5)</f>
        <v>0</v>
      </c>
      <c r="J25" s="37">
        <f ca="1">COUNTIF($A$5:$A25,$J$5)</f>
        <v>0</v>
      </c>
      <c r="K25" s="37">
        <f ca="1">COUNTIF($A$5:$A25,$K$5)</f>
        <v>0</v>
      </c>
      <c r="L25" s="37">
        <f ca="1">COUNTIF($A$5:$A25,$L$5)</f>
        <v>2</v>
      </c>
      <c r="M25" s="37">
        <f ca="1">COUNTIF($A$5:$A25,$M$5)</f>
        <v>3</v>
      </c>
      <c r="N25" s="37">
        <f ca="1">COUNTIF($A$5:$A25,$N$5)</f>
        <v>0</v>
      </c>
      <c r="O25" s="37">
        <f ca="1">COUNTIF($A$5:$A25,$O$5)</f>
        <v>0</v>
      </c>
      <c r="P25" s="37">
        <f ca="1">COUNTIF($A$5:$A25,$P$5)</f>
        <v>0</v>
      </c>
      <c r="Q25" s="37">
        <f ca="1">COUNTIF($A$5:$A25,$Q$5)</f>
        <v>0</v>
      </c>
      <c r="R25" s="37">
        <f ca="1">COUNTIF($A$5:$A25,$R$5)</f>
        <v>0</v>
      </c>
      <c r="S25" s="37">
        <f ca="1">COUNTIF($A$5:$A25,$S$5)</f>
        <v>1</v>
      </c>
      <c r="T25" s="37">
        <f ca="1">COUNTIF($A$5:$A25,$T$5)</f>
        <v>0</v>
      </c>
      <c r="U25" s="37">
        <f ca="1">COUNTIF($A$5:$A25,$U$5)</f>
        <v>1</v>
      </c>
      <c r="V25" s="37">
        <f ca="1">COUNTIF($A$5:$A25,$V$5)</f>
        <v>0</v>
      </c>
      <c r="W25" s="37">
        <f ca="1">COUNTIF($A$5:$A25,$W$5)</f>
        <v>0</v>
      </c>
      <c r="X25" s="37">
        <f ca="1">COUNTIF($A$5:$A25,$X$5)</f>
        <v>1</v>
      </c>
      <c r="Y25" s="37">
        <f ca="1">COUNTIF($A$5:$A25,$Y$5)</f>
        <v>1</v>
      </c>
      <c r="Z25" s="37">
        <f ca="1">COUNTIF($A$5:$A25,$Z$5)</f>
        <v>1</v>
      </c>
      <c r="AA25" s="37">
        <f ca="1">COUNTIF($A$5:$A25,$AA$5)</f>
        <v>0</v>
      </c>
      <c r="AB25" s="37">
        <f ca="1">COUNTIF($A$5:$A25,$AB$5)</f>
        <v>1</v>
      </c>
      <c r="AC25" s="37">
        <f ca="1">COUNTIF($A$5:$A25,$AC$5)</f>
        <v>0</v>
      </c>
      <c r="AD25" s="37">
        <f ca="1">COUNTIF($A$5:$A25,$AD$5)</f>
        <v>0</v>
      </c>
      <c r="AE25" s="37">
        <f ca="1">COUNTIF($A$5:$A25,$AE$5)</f>
        <v>1</v>
      </c>
      <c r="AF25" s="37">
        <f ca="1">COUNTIF($A$5:$A25,$AF$5)</f>
        <v>0</v>
      </c>
      <c r="AG25" s="37">
        <f ca="1">COUNTIF($A$5:$A25,$AG$5)</f>
        <v>0</v>
      </c>
      <c r="AH25" s="37">
        <f ca="1">COUNTIF($A$5:$A25,$AH$5)</f>
        <v>0</v>
      </c>
      <c r="AI25" s="37">
        <f ca="1">COUNTIF($A$5:$A25,$AI$5)</f>
        <v>0</v>
      </c>
      <c r="AJ25" s="37">
        <f ca="1">COUNTIF($A$5:$A25,$AJ$5)</f>
        <v>2</v>
      </c>
      <c r="AK25" s="37">
        <f ca="1">COUNTIF($A$5:$A25,$AK$5)</f>
        <v>0</v>
      </c>
      <c r="AL25" s="37">
        <f ca="1">COUNTIF($A$5:$A25,$AL$5)</f>
        <v>1</v>
      </c>
      <c r="AM25" s="38">
        <f t="shared" si="48"/>
        <v>21</v>
      </c>
      <c r="AN25" s="39">
        <f t="shared" ca="1" si="49"/>
        <v>0</v>
      </c>
      <c r="AO25" s="40" t="str">
        <f ca="1">IF(COUNTIF($A$5:$A25,A25)&gt;1,"R","U")</f>
        <v>R</v>
      </c>
      <c r="AP25" s="40">
        <f t="shared" ca="1" si="26"/>
        <v>22</v>
      </c>
      <c r="AQ25" s="40">
        <f t="shared" ca="1" si="50"/>
        <v>15</v>
      </c>
      <c r="AR25" s="31">
        <f t="shared" si="27"/>
        <v>15</v>
      </c>
      <c r="AS25" s="32">
        <f t="shared" ca="1" si="1"/>
        <v>0</v>
      </c>
      <c r="AT25" s="33">
        <f t="shared" ca="1" si="28"/>
        <v>0.63636363636363635</v>
      </c>
      <c r="AU25" s="40">
        <f t="shared" ca="1" si="29"/>
        <v>5</v>
      </c>
      <c r="AV25" s="31">
        <f t="shared" si="57"/>
        <v>6</v>
      </c>
      <c r="AW25" s="32">
        <f t="shared" ca="1" si="31"/>
        <v>0</v>
      </c>
      <c r="AX25" s="33">
        <f t="shared" ca="1" si="32"/>
        <v>1.4</v>
      </c>
      <c r="AY25" s="34" t="str">
        <f t="shared" ca="1" si="33"/>
        <v/>
      </c>
      <c r="AZ25" s="30">
        <f t="shared" ca="1" si="34"/>
        <v>0</v>
      </c>
      <c r="BA25" s="40">
        <f ca="1">COUNTIF(AZ5:AZ25,1)</f>
        <v>1</v>
      </c>
      <c r="BB25" s="31"/>
      <c r="BC25" s="32"/>
      <c r="BD25" s="33">
        <f t="shared" ca="1" si="35"/>
        <v>8</v>
      </c>
      <c r="BE25" s="34" t="str">
        <f t="shared" ca="1" si="51"/>
        <v/>
      </c>
      <c r="BF25" s="28" t="str">
        <f t="shared" ca="1" si="2"/>
        <v>L</v>
      </c>
      <c r="BG25" s="35">
        <f ca="1">COUNTIFS(BF$5:BF25,"L",$AO$5:$AO25,"U")</f>
        <v>8</v>
      </c>
      <c r="BH25" s="35">
        <f ca="1">COUNTIFS(BF$5:BF25,"R",$AO$5:$AO25,"U")</f>
        <v>6</v>
      </c>
      <c r="BI25" s="35"/>
      <c r="BJ25" s="35"/>
      <c r="BK25" s="35"/>
      <c r="BL25" s="35"/>
      <c r="BM25" s="35"/>
      <c r="BN25" s="28" t="str">
        <f t="shared" ca="1" si="3"/>
        <v>B</v>
      </c>
      <c r="BO25" s="35">
        <f ca="1">COUNTIFS(BN$5:BN25,"T",$AO$5:$AO25,"U")</f>
        <v>6</v>
      </c>
      <c r="BP25" s="35">
        <f ca="1">COUNTIFS(BN$5:BN25,"B",$AO$5:$AO25,"U")</f>
        <v>8</v>
      </c>
      <c r="BQ25" s="35"/>
      <c r="BR25" s="35"/>
      <c r="BS25" s="35"/>
      <c r="BT25" s="35"/>
      <c r="BU25" s="35"/>
      <c r="BV25" s="28" t="str">
        <f t="shared" ca="1" si="4"/>
        <v>R</v>
      </c>
      <c r="BW25" s="35">
        <f ca="1">COUNTIFS(BV$5:BV25,"R",$AO$5:$AO25,"U")</f>
        <v>9</v>
      </c>
      <c r="BX25" s="35">
        <f ca="1">COUNTIFS(BV$5:BV25,"B",$AO$5:$AO25,"U")</f>
        <v>5</v>
      </c>
      <c r="BY25" s="35"/>
      <c r="BZ25" s="35"/>
      <c r="CA25" s="35"/>
      <c r="CB25" s="35"/>
      <c r="CC25" s="35"/>
      <c r="CD25" s="28" t="str">
        <f t="shared" ca="1" si="5"/>
        <v>R</v>
      </c>
      <c r="CE25" s="35">
        <f ca="1">COUNTIFS(CD$5:CD25,"R",$AO$5:$AO25,"U")</f>
        <v>6</v>
      </c>
      <c r="CF25" s="35">
        <f ca="1">COUNTIFS(CD$5:CD25,"B",$AO$5:$AO25,"U")</f>
        <v>8</v>
      </c>
      <c r="CG25" s="35"/>
      <c r="CH25" s="35"/>
      <c r="CI25" s="35"/>
      <c r="CJ25" s="35"/>
      <c r="CK25" s="35"/>
      <c r="CL25" s="35"/>
      <c r="CM25" s="35" t="str">
        <f t="shared" ca="1" si="36"/>
        <v/>
      </c>
      <c r="CN25" s="35" t="str">
        <f t="shared" ca="1" si="37"/>
        <v/>
      </c>
      <c r="CO25" s="35" t="str">
        <f t="shared" ca="1" si="38"/>
        <v/>
      </c>
      <c r="CP25" s="35" t="str">
        <f t="shared" ca="1" si="39"/>
        <v/>
      </c>
      <c r="CQ25" s="35" t="str">
        <f t="shared" ca="1" si="6"/>
        <v/>
      </c>
      <c r="CR25" s="35" t="str">
        <f t="shared" ca="1" si="7"/>
        <v/>
      </c>
      <c r="CS25" s="35" t="str">
        <f t="shared" ca="1" si="8"/>
        <v/>
      </c>
      <c r="CT25" s="35" t="str">
        <f t="shared" ca="1" si="9"/>
        <v/>
      </c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6"/>
      <c r="DL25" s="9">
        <f t="shared" si="52"/>
        <v>20</v>
      </c>
      <c r="DM25" s="10" t="s">
        <v>17</v>
      </c>
      <c r="DN25" s="9">
        <f t="shared" si="53"/>
        <v>20</v>
      </c>
      <c r="DO25" s="10" t="s">
        <v>18</v>
      </c>
      <c r="DP25" s="9">
        <f t="shared" si="54"/>
        <v>20</v>
      </c>
      <c r="DQ25" s="10" t="s">
        <v>18</v>
      </c>
      <c r="DR25" s="9">
        <f t="shared" si="55"/>
        <v>20</v>
      </c>
      <c r="DS25" s="10" t="s">
        <v>25</v>
      </c>
      <c r="DT25" s="9">
        <f t="shared" si="55"/>
        <v>20</v>
      </c>
      <c r="DU25" s="10" t="s">
        <v>19</v>
      </c>
      <c r="DW25" s="10">
        <f t="shared" si="56"/>
        <v>21</v>
      </c>
      <c r="DX25" s="9" t="str">
        <f t="shared" ca="1" si="10"/>
        <v/>
      </c>
      <c r="DY25" s="9">
        <f t="shared" ca="1" si="11"/>
        <v>0</v>
      </c>
      <c r="DZ25" s="9">
        <f t="shared" ca="1" si="40"/>
        <v>0</v>
      </c>
      <c r="EA25" s="9" t="str">
        <f t="shared" ca="1" si="12"/>
        <v/>
      </c>
      <c r="EB25" s="9">
        <f t="shared" ca="1" si="13"/>
        <v>0</v>
      </c>
      <c r="EC25" s="9">
        <f t="shared" ca="1" si="41"/>
        <v>0</v>
      </c>
      <c r="ED25" s="9" t="str">
        <f t="shared" ca="1" si="14"/>
        <v/>
      </c>
      <c r="EE25" s="9">
        <f t="shared" ca="1" si="15"/>
        <v>0</v>
      </c>
      <c r="EF25" s="9">
        <f t="shared" ca="1" si="42"/>
        <v>0</v>
      </c>
      <c r="EG25" s="9" t="str">
        <f t="shared" ca="1" si="16"/>
        <v/>
      </c>
      <c r="EH25" s="9">
        <f t="shared" ca="1" si="17"/>
        <v>0</v>
      </c>
      <c r="EI25" s="9">
        <f t="shared" ca="1" si="43"/>
        <v>0</v>
      </c>
      <c r="EJ25" s="9" t="str">
        <f t="shared" ca="1" si="18"/>
        <v/>
      </c>
      <c r="EK25" s="9">
        <f t="shared" ca="1" si="19"/>
        <v>0</v>
      </c>
      <c r="EL25" s="9">
        <f t="shared" ca="1" si="44"/>
        <v>0</v>
      </c>
      <c r="EM25" s="9" t="str">
        <f t="shared" ca="1" si="20"/>
        <v/>
      </c>
      <c r="EN25" s="9">
        <f t="shared" ca="1" si="21"/>
        <v>0</v>
      </c>
      <c r="EO25" s="9">
        <f t="shared" ca="1" si="45"/>
        <v>0</v>
      </c>
      <c r="EP25" s="9" t="str">
        <f t="shared" ca="1" si="22"/>
        <v/>
      </c>
      <c r="EQ25" s="9">
        <f t="shared" ca="1" si="23"/>
        <v>0</v>
      </c>
      <c r="ER25" s="9">
        <f t="shared" ca="1" si="46"/>
        <v>0</v>
      </c>
      <c r="ES25" s="9" t="str">
        <f t="shared" ca="1" si="24"/>
        <v/>
      </c>
      <c r="ET25" s="9">
        <f t="shared" ca="1" si="25"/>
        <v>0</v>
      </c>
      <c r="EU25" s="9">
        <f t="shared" ca="1" si="47"/>
        <v>0</v>
      </c>
      <c r="EV25" s="9"/>
      <c r="FA25" s="10"/>
      <c r="JE25" s="9"/>
    </row>
    <row r="26" spans="1:265" s="9" customFormat="1" x14ac:dyDescent="0.2">
      <c r="A26" s="19">
        <f t="shared" ca="1" si="0"/>
        <v>29</v>
      </c>
      <c r="B26" s="17">
        <f ca="1">COUNTIF($A$5:A26,$B$5)</f>
        <v>1</v>
      </c>
      <c r="C26" s="17">
        <f ca="1">COUNTIF($A$5:$A26,$C$5)</f>
        <v>1</v>
      </c>
      <c r="D26" s="17">
        <f ca="1">COUNTIF($A$5:$A26,$D$5)</f>
        <v>2</v>
      </c>
      <c r="E26" s="17">
        <f ca="1">COUNTIF($A$5:$A26,$E$5)</f>
        <v>0</v>
      </c>
      <c r="F26" s="17">
        <f ca="1">COUNTIF($A$5:$A26,$F$5)</f>
        <v>2</v>
      </c>
      <c r="G26" s="17">
        <f ca="1">COUNTIF($A$5:$A26,$G$5)</f>
        <v>0</v>
      </c>
      <c r="H26" s="17">
        <f ca="1">COUNTIF($A$5:$A26,$H$5)</f>
        <v>0</v>
      </c>
      <c r="I26" s="17">
        <f ca="1">COUNTIF($A$5:$A26,$I$5)</f>
        <v>0</v>
      </c>
      <c r="J26" s="17">
        <f ca="1">COUNTIF($A$5:$A26,$J$5)</f>
        <v>0</v>
      </c>
      <c r="K26" s="17">
        <f ca="1">COUNTIF($A$5:$A26,$K$5)</f>
        <v>0</v>
      </c>
      <c r="L26" s="17">
        <f ca="1">COUNTIF($A$5:$A26,$L$5)</f>
        <v>2</v>
      </c>
      <c r="M26" s="17">
        <f ca="1">COUNTIF($A$5:$A26,$M$5)</f>
        <v>3</v>
      </c>
      <c r="N26" s="17">
        <f ca="1">COUNTIF($A$5:$A26,$N$5)</f>
        <v>0</v>
      </c>
      <c r="O26" s="17">
        <f ca="1">COUNTIF($A$5:$A26,$O$5)</f>
        <v>0</v>
      </c>
      <c r="P26" s="17">
        <f ca="1">COUNTIF($A$5:$A26,$P$5)</f>
        <v>0</v>
      </c>
      <c r="Q26" s="17">
        <f ca="1">COUNTIF($A$5:$A26,$Q$5)</f>
        <v>0</v>
      </c>
      <c r="R26" s="17">
        <f ca="1">COUNTIF($A$5:$A26,$R$5)</f>
        <v>0</v>
      </c>
      <c r="S26" s="17">
        <f ca="1">COUNTIF($A$5:$A26,$S$5)</f>
        <v>1</v>
      </c>
      <c r="T26" s="17">
        <f ca="1">COUNTIF($A$5:$A26,$T$5)</f>
        <v>0</v>
      </c>
      <c r="U26" s="17">
        <f ca="1">COUNTIF($A$5:$A26,$U$5)</f>
        <v>1</v>
      </c>
      <c r="V26" s="17">
        <f ca="1">COUNTIF($A$5:$A26,$V$5)</f>
        <v>0</v>
      </c>
      <c r="W26" s="17">
        <f ca="1">COUNTIF($A$5:$A26,$W$5)</f>
        <v>0</v>
      </c>
      <c r="X26" s="17">
        <f ca="1">COUNTIF($A$5:$A26,$X$5)</f>
        <v>1</v>
      </c>
      <c r="Y26" s="17">
        <f ca="1">COUNTIF($A$5:$A26,$Y$5)</f>
        <v>1</v>
      </c>
      <c r="Z26" s="17">
        <f ca="1">COUNTIF($A$5:$A26,$Z$5)</f>
        <v>1</v>
      </c>
      <c r="AA26" s="17">
        <f ca="1">COUNTIF($A$5:$A26,$AA$5)</f>
        <v>0</v>
      </c>
      <c r="AB26" s="17">
        <f ca="1">COUNTIF($A$5:$A26,$AB$5)</f>
        <v>1</v>
      </c>
      <c r="AC26" s="17">
        <f ca="1">COUNTIF($A$5:$A26,$AC$5)</f>
        <v>0</v>
      </c>
      <c r="AD26" s="17">
        <f ca="1">COUNTIF($A$5:$A26,$AD$5)</f>
        <v>1</v>
      </c>
      <c r="AE26" s="17">
        <f ca="1">COUNTIF($A$5:$A26,$AE$5)</f>
        <v>1</v>
      </c>
      <c r="AF26" s="17">
        <f ca="1">COUNTIF($A$5:$A26,$AF$5)</f>
        <v>0</v>
      </c>
      <c r="AG26" s="17">
        <f ca="1">COUNTIF($A$5:$A26,$AG$5)</f>
        <v>0</v>
      </c>
      <c r="AH26" s="17">
        <f ca="1">COUNTIF($A$5:$A26,$AH$5)</f>
        <v>0</v>
      </c>
      <c r="AI26" s="17">
        <f ca="1">COUNTIF($A$5:$A26,$AI$5)</f>
        <v>0</v>
      </c>
      <c r="AJ26" s="17">
        <f ca="1">COUNTIF($A$5:$A26,$AJ$5)</f>
        <v>2</v>
      </c>
      <c r="AK26" s="17">
        <f ca="1">COUNTIF($A$5:$A26,$AK$5)</f>
        <v>0</v>
      </c>
      <c r="AL26" s="17">
        <f ca="1">COUNTIF($A$5:$A26,$AL$5)</f>
        <v>1</v>
      </c>
      <c r="AM26" s="41">
        <f t="shared" si="48"/>
        <v>22</v>
      </c>
      <c r="AN26" s="42">
        <f t="shared" ca="1" si="49"/>
        <v>0</v>
      </c>
      <c r="AO26" s="43" t="str">
        <f ca="1">IF(COUNTIF($A$5:$A26,A26)&gt;1,"R","U")</f>
        <v>U</v>
      </c>
      <c r="AP26" s="42">
        <f t="shared" ca="1" si="26"/>
        <v>21</v>
      </c>
      <c r="AQ26" s="40">
        <f t="shared" ca="1" si="50"/>
        <v>16</v>
      </c>
      <c r="AR26" s="31">
        <f t="shared" si="27"/>
        <v>16</v>
      </c>
      <c r="AS26" s="32">
        <f t="shared" ca="1" si="1"/>
        <v>0</v>
      </c>
      <c r="AT26" s="33">
        <f t="shared" ca="1" si="28"/>
        <v>0.63636363636363635</v>
      </c>
      <c r="AU26" s="40">
        <f t="shared" ca="1" si="29"/>
        <v>5</v>
      </c>
      <c r="AV26" s="31">
        <f t="shared" si="57"/>
        <v>6</v>
      </c>
      <c r="AW26" s="32">
        <f t="shared" ca="1" si="31"/>
        <v>0</v>
      </c>
      <c r="AX26" s="33">
        <f t="shared" ca="1" si="32"/>
        <v>1.4</v>
      </c>
      <c r="AY26" s="34" t="str">
        <f t="shared" ca="1" si="33"/>
        <v/>
      </c>
      <c r="AZ26" s="30">
        <f t="shared" ca="1" si="34"/>
        <v>0</v>
      </c>
      <c r="BA26" s="40">
        <f ca="1">COUNTIF(AZ5:AZ26,1)</f>
        <v>1</v>
      </c>
      <c r="BB26" s="31"/>
      <c r="BC26" s="32"/>
      <c r="BD26" s="33">
        <f t="shared" ca="1" si="35"/>
        <v>6.2</v>
      </c>
      <c r="BE26" s="34" t="str">
        <f t="shared" ca="1" si="51"/>
        <v/>
      </c>
      <c r="BF26" s="28" t="str">
        <f t="shared" ca="1" si="2"/>
        <v>L</v>
      </c>
      <c r="BG26" s="35">
        <f ca="1">COUNTIFS(BF$5:BF26,"L",$AO$5:$AO26,"U")</f>
        <v>9</v>
      </c>
      <c r="BH26" s="35">
        <f ca="1">COUNTIFS(BF$5:BF26,"R",$AO$5:$AO26,"U")</f>
        <v>6</v>
      </c>
      <c r="BI26" s="35"/>
      <c r="BJ26" s="35"/>
      <c r="BK26" s="35"/>
      <c r="BL26" s="35"/>
      <c r="BM26" s="35"/>
      <c r="BN26" s="28" t="str">
        <f t="shared" ca="1" si="3"/>
        <v>T</v>
      </c>
      <c r="BO26" s="35">
        <f ca="1">COUNTIFS(BN$5:BN26,"T",$AO$5:$AO26,"U")</f>
        <v>7</v>
      </c>
      <c r="BP26" s="35">
        <f ca="1">COUNTIFS(BN$5:BN26,"B",$AO$5:$AO26,"U")</f>
        <v>8</v>
      </c>
      <c r="BQ26" s="35"/>
      <c r="BR26" s="35"/>
      <c r="BS26" s="35"/>
      <c r="BT26" s="35"/>
      <c r="BU26" s="35"/>
      <c r="BV26" s="28" t="str">
        <f t="shared" ca="1" si="4"/>
        <v>B</v>
      </c>
      <c r="BW26" s="35">
        <f ca="1">COUNTIFS(BV$5:BV26,"R",$AO$5:$AO26,"U")</f>
        <v>9</v>
      </c>
      <c r="BX26" s="35">
        <f ca="1">COUNTIFS(BV$5:BV26,"B",$AO$5:$AO26,"U")</f>
        <v>6</v>
      </c>
      <c r="BY26" s="35"/>
      <c r="BZ26" s="35"/>
      <c r="CA26" s="35"/>
      <c r="CB26" s="35"/>
      <c r="CC26" s="35"/>
      <c r="CD26" s="28" t="str">
        <f t="shared" ca="1" si="5"/>
        <v>B</v>
      </c>
      <c r="CE26" s="35">
        <f ca="1">COUNTIFS(CD$5:CD26,"R",$AO$5:$AO26,"U")</f>
        <v>6</v>
      </c>
      <c r="CF26" s="35">
        <f ca="1">COUNTIFS(CD$5:CD26,"B",$AO$5:$AO26,"U")</f>
        <v>9</v>
      </c>
      <c r="CG26" s="35"/>
      <c r="CH26" s="35"/>
      <c r="CI26" s="35"/>
      <c r="CJ26" s="35"/>
      <c r="CK26" s="35"/>
      <c r="CL26" s="35"/>
      <c r="CM26" s="35">
        <f t="shared" ca="1" si="36"/>
        <v>29</v>
      </c>
      <c r="CN26" s="35" t="str">
        <f t="shared" ca="1" si="37"/>
        <v/>
      </c>
      <c r="CO26" s="35">
        <f t="shared" ca="1" si="38"/>
        <v>29</v>
      </c>
      <c r="CP26" s="35" t="str">
        <f t="shared" ca="1" si="39"/>
        <v/>
      </c>
      <c r="CQ26" s="35" t="str">
        <f t="shared" ca="1" si="6"/>
        <v/>
      </c>
      <c r="CR26" s="35">
        <f t="shared" ca="1" si="7"/>
        <v>29</v>
      </c>
      <c r="CS26" s="35" t="str">
        <f t="shared" ca="1" si="8"/>
        <v/>
      </c>
      <c r="CT26" s="35">
        <f t="shared" ca="1" si="9"/>
        <v>29</v>
      </c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6"/>
      <c r="DL26" s="9">
        <f>DL25+1</f>
        <v>21</v>
      </c>
      <c r="DM26" s="10" t="s">
        <v>19</v>
      </c>
      <c r="DN26" s="9">
        <f>DN25+1</f>
        <v>21</v>
      </c>
      <c r="DO26" s="10" t="s">
        <v>20</v>
      </c>
      <c r="DP26" s="9">
        <f>DP25+1</f>
        <v>21</v>
      </c>
      <c r="DQ26" s="10" t="s">
        <v>19</v>
      </c>
      <c r="DR26" s="9">
        <f>DR25+1</f>
        <v>21</v>
      </c>
      <c r="DS26" s="10" t="s">
        <v>25</v>
      </c>
      <c r="DT26" s="9">
        <f>DT25+1</f>
        <v>21</v>
      </c>
      <c r="DU26" s="10" t="s">
        <v>19</v>
      </c>
      <c r="DV26" s="10"/>
      <c r="DW26" s="10">
        <f t="shared" si="56"/>
        <v>22</v>
      </c>
      <c r="DX26" s="9" t="str">
        <f t="shared" ca="1" si="10"/>
        <v/>
      </c>
      <c r="DY26" s="9">
        <f t="shared" ca="1" si="11"/>
        <v>0</v>
      </c>
      <c r="DZ26" s="9">
        <f t="shared" ca="1" si="40"/>
        <v>0</v>
      </c>
      <c r="EA26" s="9" t="str">
        <f t="shared" ca="1" si="12"/>
        <v/>
      </c>
      <c r="EB26" s="9">
        <f t="shared" ca="1" si="13"/>
        <v>0</v>
      </c>
      <c r="EC26" s="9">
        <f t="shared" ca="1" si="41"/>
        <v>0</v>
      </c>
      <c r="ED26" s="9" t="str">
        <f t="shared" ca="1" si="14"/>
        <v/>
      </c>
      <c r="EE26" s="9">
        <f t="shared" ca="1" si="15"/>
        <v>0</v>
      </c>
      <c r="EF26" s="9">
        <f t="shared" ca="1" si="42"/>
        <v>0</v>
      </c>
      <c r="EG26" s="9" t="str">
        <f t="shared" ca="1" si="16"/>
        <v/>
      </c>
      <c r="EH26" s="9">
        <f t="shared" ca="1" si="17"/>
        <v>0</v>
      </c>
      <c r="EI26" s="9">
        <f t="shared" ca="1" si="43"/>
        <v>0</v>
      </c>
      <c r="EJ26" s="9" t="str">
        <f t="shared" ca="1" si="18"/>
        <v/>
      </c>
      <c r="EK26" s="9">
        <f t="shared" ca="1" si="19"/>
        <v>0</v>
      </c>
      <c r="EL26" s="9">
        <f t="shared" ca="1" si="44"/>
        <v>0</v>
      </c>
      <c r="EM26" s="9" t="str">
        <f t="shared" ca="1" si="20"/>
        <v/>
      </c>
      <c r="EN26" s="9">
        <f t="shared" ca="1" si="21"/>
        <v>0</v>
      </c>
      <c r="EO26" s="9">
        <f t="shared" ca="1" si="45"/>
        <v>0</v>
      </c>
      <c r="EP26" s="9" t="str">
        <f t="shared" ca="1" si="22"/>
        <v/>
      </c>
      <c r="EQ26" s="9">
        <f t="shared" ca="1" si="23"/>
        <v>0</v>
      </c>
      <c r="ER26" s="9">
        <f t="shared" ca="1" si="46"/>
        <v>0</v>
      </c>
      <c r="ES26" s="9" t="str">
        <f t="shared" ca="1" si="24"/>
        <v/>
      </c>
      <c r="ET26" s="9">
        <f t="shared" ca="1" si="25"/>
        <v>0</v>
      </c>
      <c r="EU26" s="9">
        <f t="shared" ca="1" si="47"/>
        <v>0</v>
      </c>
      <c r="EW26" s="10"/>
      <c r="EX26" s="10"/>
      <c r="EY26" s="10"/>
      <c r="EZ26" s="10"/>
      <c r="FA26" s="10"/>
    </row>
    <row r="27" spans="1:265" s="9" customFormat="1" x14ac:dyDescent="0.2">
      <c r="A27" s="19">
        <f t="shared" ca="1" si="0"/>
        <v>16</v>
      </c>
      <c r="B27" s="17">
        <f ca="1">COUNTIF($A$5:A27,$B$5)</f>
        <v>1</v>
      </c>
      <c r="C27" s="17">
        <f ca="1">COUNTIF($A$5:$A27,$C$5)</f>
        <v>1</v>
      </c>
      <c r="D27" s="17">
        <f ca="1">COUNTIF($A$5:$A27,$D$5)</f>
        <v>2</v>
      </c>
      <c r="E27" s="17">
        <f ca="1">COUNTIF($A$5:$A27,$E$5)</f>
        <v>0</v>
      </c>
      <c r="F27" s="17">
        <f ca="1">COUNTIF($A$5:$A27,$F$5)</f>
        <v>2</v>
      </c>
      <c r="G27" s="17">
        <f ca="1">COUNTIF($A$5:$A27,$G$5)</f>
        <v>0</v>
      </c>
      <c r="H27" s="17">
        <f ca="1">COUNTIF($A$5:$A27,$H$5)</f>
        <v>0</v>
      </c>
      <c r="I27" s="17">
        <f ca="1">COUNTIF($A$5:$A27,$I$5)</f>
        <v>0</v>
      </c>
      <c r="J27" s="17">
        <f ca="1">COUNTIF($A$5:$A27,$J$5)</f>
        <v>0</v>
      </c>
      <c r="K27" s="17">
        <f ca="1">COUNTIF($A$5:$A27,$K$5)</f>
        <v>0</v>
      </c>
      <c r="L27" s="17">
        <f ca="1">COUNTIF($A$5:$A27,$L$5)</f>
        <v>2</v>
      </c>
      <c r="M27" s="17">
        <f ca="1">COUNTIF($A$5:$A27,$M$5)</f>
        <v>3</v>
      </c>
      <c r="N27" s="17">
        <f ca="1">COUNTIF($A$5:$A27,$N$5)</f>
        <v>0</v>
      </c>
      <c r="O27" s="17">
        <f ca="1">COUNTIF($A$5:$A27,$O$5)</f>
        <v>0</v>
      </c>
      <c r="P27" s="17">
        <f ca="1">COUNTIF($A$5:$A27,$P$5)</f>
        <v>0</v>
      </c>
      <c r="Q27" s="17">
        <f ca="1">COUNTIF($A$5:$A27,$Q$5)</f>
        <v>1</v>
      </c>
      <c r="R27" s="17">
        <f ca="1">COUNTIF($A$5:$A27,$R$5)</f>
        <v>0</v>
      </c>
      <c r="S27" s="17">
        <f ca="1">COUNTIF($A$5:$A27,$S$5)</f>
        <v>1</v>
      </c>
      <c r="T27" s="17">
        <f ca="1">COUNTIF($A$5:$A27,$T$5)</f>
        <v>0</v>
      </c>
      <c r="U27" s="17">
        <f ca="1">COUNTIF($A$5:$A27,$U$5)</f>
        <v>1</v>
      </c>
      <c r="V27" s="17">
        <f ca="1">COUNTIF($A$5:$A27,$V$5)</f>
        <v>0</v>
      </c>
      <c r="W27" s="17">
        <f ca="1">COUNTIF($A$5:$A27,$W$5)</f>
        <v>0</v>
      </c>
      <c r="X27" s="17">
        <f ca="1">COUNTIF($A$5:$A27,$X$5)</f>
        <v>1</v>
      </c>
      <c r="Y27" s="17">
        <f ca="1">COUNTIF($A$5:$A27,$Y$5)</f>
        <v>1</v>
      </c>
      <c r="Z27" s="17">
        <f ca="1">COUNTIF($A$5:$A27,$Z$5)</f>
        <v>1</v>
      </c>
      <c r="AA27" s="17">
        <f ca="1">COUNTIF($A$5:$A27,$AA$5)</f>
        <v>0</v>
      </c>
      <c r="AB27" s="17">
        <f ca="1">COUNTIF($A$5:$A27,$AB$5)</f>
        <v>1</v>
      </c>
      <c r="AC27" s="17">
        <f ca="1">COUNTIF($A$5:$A27,$AC$5)</f>
        <v>0</v>
      </c>
      <c r="AD27" s="17">
        <f ca="1">COUNTIF($A$5:$A27,$AD$5)</f>
        <v>1</v>
      </c>
      <c r="AE27" s="17">
        <f ca="1">COUNTIF($A$5:$A27,$AE$5)</f>
        <v>1</v>
      </c>
      <c r="AF27" s="17">
        <f ca="1">COUNTIF($A$5:$A27,$AF$5)</f>
        <v>0</v>
      </c>
      <c r="AG27" s="17">
        <f ca="1">COUNTIF($A$5:$A27,$AG$5)</f>
        <v>0</v>
      </c>
      <c r="AH27" s="17">
        <f ca="1">COUNTIF($A$5:$A27,$AH$5)</f>
        <v>0</v>
      </c>
      <c r="AI27" s="17">
        <f ca="1">COUNTIF($A$5:$A27,$AI$5)</f>
        <v>0</v>
      </c>
      <c r="AJ27" s="17">
        <f ca="1">COUNTIF($A$5:$A27,$AJ$5)</f>
        <v>2</v>
      </c>
      <c r="AK27" s="17">
        <f ca="1">COUNTIF($A$5:$A27,$AK$5)</f>
        <v>0</v>
      </c>
      <c r="AL27" s="17">
        <f ca="1">COUNTIF($A$5:$A27,$AL$5)</f>
        <v>1</v>
      </c>
      <c r="AM27" s="41">
        <f t="shared" si="48"/>
        <v>23</v>
      </c>
      <c r="AN27" s="42">
        <f t="shared" ca="1" si="49"/>
        <v>0</v>
      </c>
      <c r="AO27" s="43" t="str">
        <f ca="1">IF(COUNTIF($A$5:$A27,A27)&gt;1,"R","U")</f>
        <v>U</v>
      </c>
      <c r="AP27" s="42">
        <f t="shared" ca="1" si="26"/>
        <v>20</v>
      </c>
      <c r="AQ27" s="40">
        <f t="shared" ca="1" si="50"/>
        <v>17</v>
      </c>
      <c r="AR27" s="31">
        <f t="shared" si="27"/>
        <v>17</v>
      </c>
      <c r="AS27" s="32">
        <f t="shared" ca="1" si="1"/>
        <v>0</v>
      </c>
      <c r="AT27" s="33">
        <f t="shared" ca="1" si="28"/>
        <v>0.7142857142857143</v>
      </c>
      <c r="AU27" s="40">
        <f t="shared" ca="1" si="29"/>
        <v>5</v>
      </c>
      <c r="AV27" s="31">
        <f t="shared" si="57"/>
        <v>6</v>
      </c>
      <c r="AW27" s="32">
        <f t="shared" ca="1" si="31"/>
        <v>0</v>
      </c>
      <c r="AX27" s="33">
        <f t="shared" ca="1" si="32"/>
        <v>1.25</v>
      </c>
      <c r="AY27" s="34" t="str">
        <f t="shared" ca="1" si="33"/>
        <v/>
      </c>
      <c r="AZ27" s="30">
        <f t="shared" ca="1" si="34"/>
        <v>0</v>
      </c>
      <c r="BA27" s="40">
        <f ca="1">COUNTIF(AZ5:AZ27,1)</f>
        <v>1</v>
      </c>
      <c r="BB27" s="31"/>
      <c r="BC27" s="32"/>
      <c r="BD27" s="33">
        <f t="shared" ca="1" si="35"/>
        <v>6.2</v>
      </c>
      <c r="BE27" s="34" t="str">
        <f t="shared" ca="1" si="51"/>
        <v/>
      </c>
      <c r="BF27" s="28" t="str">
        <f t="shared" ca="1" si="2"/>
        <v>L</v>
      </c>
      <c r="BG27" s="35">
        <f ca="1">COUNTIFS(BF$5:BF27,"L",$AO$5:$AO27,"U")</f>
        <v>10</v>
      </c>
      <c r="BH27" s="35">
        <f ca="1">COUNTIFS(BF$5:BF27,"R",$AO$5:$AO27,"U")</f>
        <v>6</v>
      </c>
      <c r="BI27" s="35"/>
      <c r="BJ27" s="35"/>
      <c r="BK27" s="35"/>
      <c r="BL27" s="35"/>
      <c r="BM27" s="35"/>
      <c r="BN27" s="28" t="str">
        <f t="shared" ca="1" si="3"/>
        <v>B</v>
      </c>
      <c r="BO27" s="35">
        <f ca="1">COUNTIFS(BN$5:BN27,"T",$AO$5:$AO27,"U")</f>
        <v>7</v>
      </c>
      <c r="BP27" s="35">
        <f ca="1">COUNTIFS(BN$5:BN27,"B",$AO$5:$AO27,"U")</f>
        <v>9</v>
      </c>
      <c r="BQ27" s="35"/>
      <c r="BR27" s="35"/>
      <c r="BS27" s="35"/>
      <c r="BT27" s="35"/>
      <c r="BU27" s="35"/>
      <c r="BV27" s="28" t="str">
        <f t="shared" ca="1" si="4"/>
        <v>R</v>
      </c>
      <c r="BW27" s="35">
        <f ca="1">COUNTIFS(BV$5:BV27,"R",$AO$5:$AO27,"U")</f>
        <v>10</v>
      </c>
      <c r="BX27" s="35">
        <f ca="1">COUNTIFS(BV$5:BV27,"B",$AO$5:$AO27,"U")</f>
        <v>6</v>
      </c>
      <c r="BY27" s="35"/>
      <c r="BZ27" s="35"/>
      <c r="CA27" s="35"/>
      <c r="CB27" s="35"/>
      <c r="CC27" s="35"/>
      <c r="CD27" s="28" t="str">
        <f t="shared" ca="1" si="5"/>
        <v>R</v>
      </c>
      <c r="CE27" s="35">
        <f ca="1">COUNTIFS(CD$5:CD27,"R",$AO$5:$AO27,"U")</f>
        <v>7</v>
      </c>
      <c r="CF27" s="35">
        <f ca="1">COUNTIFS(CD$5:CD27,"B",$AO$5:$AO27,"U")</f>
        <v>9</v>
      </c>
      <c r="CG27" s="35"/>
      <c r="CH27" s="35"/>
      <c r="CI27" s="35"/>
      <c r="CJ27" s="35"/>
      <c r="CK27" s="35"/>
      <c r="CL27" s="35"/>
      <c r="CM27" s="35">
        <f t="shared" ca="1" si="36"/>
        <v>16</v>
      </c>
      <c r="CN27" s="35" t="str">
        <f t="shared" ca="1" si="37"/>
        <v/>
      </c>
      <c r="CO27" s="35" t="str">
        <f t="shared" ca="1" si="38"/>
        <v/>
      </c>
      <c r="CP27" s="35">
        <f t="shared" ca="1" si="39"/>
        <v>16</v>
      </c>
      <c r="CQ27" s="35">
        <f t="shared" ca="1" si="6"/>
        <v>16</v>
      </c>
      <c r="CR27" s="35" t="str">
        <f t="shared" ca="1" si="7"/>
        <v/>
      </c>
      <c r="CS27" s="35">
        <f t="shared" ca="1" si="8"/>
        <v>16</v>
      </c>
      <c r="CT27" s="35" t="str">
        <f t="shared" ca="1" si="9"/>
        <v/>
      </c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6"/>
      <c r="DL27" s="9">
        <f t="shared" si="52"/>
        <v>22</v>
      </c>
      <c r="DM27" s="10" t="s">
        <v>17</v>
      </c>
      <c r="DN27" s="9">
        <f t="shared" ref="DN27:DN32" si="58">DN26+1</f>
        <v>22</v>
      </c>
      <c r="DO27" s="10" t="s">
        <v>20</v>
      </c>
      <c r="DP27" s="9">
        <f t="shared" si="54"/>
        <v>22</v>
      </c>
      <c r="DQ27" s="10" t="s">
        <v>18</v>
      </c>
      <c r="DR27" s="9">
        <f t="shared" ref="DR27:DT32" si="59">DR26+1</f>
        <v>22</v>
      </c>
      <c r="DS27" s="10" t="s">
        <v>25</v>
      </c>
      <c r="DT27" s="9">
        <f t="shared" si="59"/>
        <v>22</v>
      </c>
      <c r="DU27" s="10" t="s">
        <v>18</v>
      </c>
      <c r="DV27" s="10"/>
      <c r="DW27" s="10">
        <f t="shared" si="56"/>
        <v>23</v>
      </c>
      <c r="DX27" s="9" t="str">
        <f t="shared" ca="1" si="10"/>
        <v/>
      </c>
      <c r="DY27" s="9">
        <f t="shared" ca="1" si="11"/>
        <v>0</v>
      </c>
      <c r="DZ27" s="9">
        <f t="shared" ca="1" si="40"/>
        <v>0</v>
      </c>
      <c r="EA27" s="9">
        <f t="shared" ca="1" si="12"/>
        <v>23</v>
      </c>
      <c r="EB27" s="9">
        <f t="shared" ca="1" si="13"/>
        <v>23</v>
      </c>
      <c r="EC27" s="9">
        <f t="shared" ca="1" si="41"/>
        <v>1</v>
      </c>
      <c r="ED27" s="9" t="str">
        <f t="shared" ca="1" si="14"/>
        <v/>
      </c>
      <c r="EE27" s="9">
        <f t="shared" ca="1" si="15"/>
        <v>0</v>
      </c>
      <c r="EF27" s="9">
        <f t="shared" ca="1" si="42"/>
        <v>0</v>
      </c>
      <c r="EG27" s="9">
        <f t="shared" ca="1" si="16"/>
        <v>23</v>
      </c>
      <c r="EH27" s="9">
        <f t="shared" ca="1" si="17"/>
        <v>23</v>
      </c>
      <c r="EI27" s="9">
        <f t="shared" ca="1" si="43"/>
        <v>1</v>
      </c>
      <c r="EJ27" s="9">
        <f t="shared" ca="1" si="18"/>
        <v>23</v>
      </c>
      <c r="EK27" s="9">
        <f t="shared" ca="1" si="19"/>
        <v>23</v>
      </c>
      <c r="EL27" s="9">
        <f t="shared" ca="1" si="44"/>
        <v>1</v>
      </c>
      <c r="EM27" s="9" t="str">
        <f t="shared" ca="1" si="20"/>
        <v/>
      </c>
      <c r="EN27" s="9">
        <f t="shared" ca="1" si="21"/>
        <v>0</v>
      </c>
      <c r="EO27" s="9">
        <f t="shared" ca="1" si="45"/>
        <v>0</v>
      </c>
      <c r="EP27" s="9" t="str">
        <f t="shared" ca="1" si="22"/>
        <v/>
      </c>
      <c r="EQ27" s="9">
        <f t="shared" ca="1" si="23"/>
        <v>0</v>
      </c>
      <c r="ER27" s="9">
        <f t="shared" ca="1" si="46"/>
        <v>0</v>
      </c>
      <c r="ES27" s="9">
        <f t="shared" ca="1" si="24"/>
        <v>23</v>
      </c>
      <c r="ET27" s="9">
        <f t="shared" ca="1" si="25"/>
        <v>23</v>
      </c>
      <c r="EU27" s="9">
        <f t="shared" ca="1" si="47"/>
        <v>1</v>
      </c>
      <c r="EW27" s="10"/>
      <c r="EX27" s="10"/>
      <c r="EY27" s="10"/>
      <c r="EZ27" s="10"/>
      <c r="FA27" s="10"/>
    </row>
    <row r="28" spans="1:265" s="9" customFormat="1" x14ac:dyDescent="0.2">
      <c r="A28" s="19">
        <f t="shared" ca="1" si="0"/>
        <v>17</v>
      </c>
      <c r="B28" s="17">
        <f ca="1">COUNTIF($A$5:A28,$B$5)</f>
        <v>1</v>
      </c>
      <c r="C28" s="17">
        <f ca="1">COUNTIF($A$5:$A28,$C$5)</f>
        <v>1</v>
      </c>
      <c r="D28" s="17">
        <f ca="1">COUNTIF($A$5:$A28,$D$5)</f>
        <v>2</v>
      </c>
      <c r="E28" s="17">
        <f ca="1">COUNTIF($A$5:$A28,$E$5)</f>
        <v>0</v>
      </c>
      <c r="F28" s="17">
        <f ca="1">COUNTIF($A$5:$A28,$F$5)</f>
        <v>2</v>
      </c>
      <c r="G28" s="17">
        <f ca="1">COUNTIF($A$5:$A28,$G$5)</f>
        <v>0</v>
      </c>
      <c r="H28" s="17">
        <f ca="1">COUNTIF($A$5:$A28,$H$5)</f>
        <v>0</v>
      </c>
      <c r="I28" s="17">
        <f ca="1">COUNTIF($A$5:$A28,$I$5)</f>
        <v>0</v>
      </c>
      <c r="J28" s="17">
        <f ca="1">COUNTIF($A$5:$A28,$J$5)</f>
        <v>0</v>
      </c>
      <c r="K28" s="17">
        <f ca="1">COUNTIF($A$5:$A28,$K$5)</f>
        <v>0</v>
      </c>
      <c r="L28" s="17">
        <f ca="1">COUNTIF($A$5:$A28,$L$5)</f>
        <v>2</v>
      </c>
      <c r="M28" s="17">
        <f ca="1">COUNTIF($A$5:$A28,$M$5)</f>
        <v>3</v>
      </c>
      <c r="N28" s="17">
        <f ca="1">COUNTIF($A$5:$A28,$N$5)</f>
        <v>0</v>
      </c>
      <c r="O28" s="17">
        <f ca="1">COUNTIF($A$5:$A28,$O$5)</f>
        <v>0</v>
      </c>
      <c r="P28" s="17">
        <f ca="1">COUNTIF($A$5:$A28,$P$5)</f>
        <v>0</v>
      </c>
      <c r="Q28" s="17">
        <f ca="1">COUNTIF($A$5:$A28,$Q$5)</f>
        <v>1</v>
      </c>
      <c r="R28" s="17">
        <f ca="1">COUNTIF($A$5:$A28,$R$5)</f>
        <v>1</v>
      </c>
      <c r="S28" s="17">
        <f ca="1">COUNTIF($A$5:$A28,$S$5)</f>
        <v>1</v>
      </c>
      <c r="T28" s="17">
        <f ca="1">COUNTIF($A$5:$A28,$T$5)</f>
        <v>0</v>
      </c>
      <c r="U28" s="17">
        <f ca="1">COUNTIF($A$5:$A28,$U$5)</f>
        <v>1</v>
      </c>
      <c r="V28" s="17">
        <f ca="1">COUNTIF($A$5:$A28,$V$5)</f>
        <v>0</v>
      </c>
      <c r="W28" s="17">
        <f ca="1">COUNTIF($A$5:$A28,$W$5)</f>
        <v>0</v>
      </c>
      <c r="X28" s="17">
        <f ca="1">COUNTIF($A$5:$A28,$X$5)</f>
        <v>1</v>
      </c>
      <c r="Y28" s="17">
        <f ca="1">COUNTIF($A$5:$A28,$Y$5)</f>
        <v>1</v>
      </c>
      <c r="Z28" s="17">
        <f ca="1">COUNTIF($A$5:$A28,$Z$5)</f>
        <v>1</v>
      </c>
      <c r="AA28" s="17">
        <f ca="1">COUNTIF($A$5:$A28,$AA$5)</f>
        <v>0</v>
      </c>
      <c r="AB28" s="17">
        <f ca="1">COUNTIF($A$5:$A28,$AB$5)</f>
        <v>1</v>
      </c>
      <c r="AC28" s="17">
        <f ca="1">COUNTIF($A$5:$A28,$AC$5)</f>
        <v>0</v>
      </c>
      <c r="AD28" s="17">
        <f ca="1">COUNTIF($A$5:$A28,$AD$5)</f>
        <v>1</v>
      </c>
      <c r="AE28" s="17">
        <f ca="1">COUNTIF($A$5:$A28,$AE$5)</f>
        <v>1</v>
      </c>
      <c r="AF28" s="17">
        <f ca="1">COUNTIF($A$5:$A28,$AF$5)</f>
        <v>0</v>
      </c>
      <c r="AG28" s="17">
        <f ca="1">COUNTIF($A$5:$A28,$AG$5)</f>
        <v>0</v>
      </c>
      <c r="AH28" s="17">
        <f ca="1">COUNTIF($A$5:$A28,$AH$5)</f>
        <v>0</v>
      </c>
      <c r="AI28" s="17">
        <f ca="1">COUNTIF($A$5:$A28,$AI$5)</f>
        <v>0</v>
      </c>
      <c r="AJ28" s="17">
        <f ca="1">COUNTIF($A$5:$A28,$AJ$5)</f>
        <v>2</v>
      </c>
      <c r="AK28" s="17">
        <f ca="1">COUNTIF($A$5:$A28,$AK$5)</f>
        <v>0</v>
      </c>
      <c r="AL28" s="17">
        <f ca="1">COUNTIF($A$5:$A28,$AL$5)</f>
        <v>1</v>
      </c>
      <c r="AM28" s="41">
        <f t="shared" si="48"/>
        <v>24</v>
      </c>
      <c r="AN28" s="42">
        <f t="shared" ca="1" si="49"/>
        <v>0</v>
      </c>
      <c r="AO28" s="43" t="str">
        <f ca="1">IF(COUNTIF($A$5:$A28,A28)&gt;1,"R","U")</f>
        <v>U</v>
      </c>
      <c r="AP28" s="42">
        <f t="shared" ca="1" si="26"/>
        <v>19</v>
      </c>
      <c r="AQ28" s="40">
        <f t="shared" ca="1" si="50"/>
        <v>18</v>
      </c>
      <c r="AR28" s="31">
        <f t="shared" si="27"/>
        <v>17</v>
      </c>
      <c r="AS28" s="32">
        <f t="shared" ca="1" si="1"/>
        <v>1</v>
      </c>
      <c r="AT28" s="33">
        <f t="shared" ca="1" si="28"/>
        <v>0.8</v>
      </c>
      <c r="AU28" s="40">
        <f t="shared" ca="1" si="29"/>
        <v>5</v>
      </c>
      <c r="AV28" s="31">
        <f t="shared" si="57"/>
        <v>7</v>
      </c>
      <c r="AW28" s="32">
        <f t="shared" ca="1" si="31"/>
        <v>-1</v>
      </c>
      <c r="AX28" s="33">
        <f t="shared" ca="1" si="32"/>
        <v>1.1176470588235294</v>
      </c>
      <c r="AY28" s="34" t="str">
        <f t="shared" ca="1" si="33"/>
        <v/>
      </c>
      <c r="AZ28" s="30">
        <f t="shared" ca="1" si="34"/>
        <v>0</v>
      </c>
      <c r="BA28" s="40">
        <f ca="1">COUNTIF(AZ5:AZ28,1)</f>
        <v>1</v>
      </c>
      <c r="BB28" s="31"/>
      <c r="BC28" s="32"/>
      <c r="BD28" s="33">
        <f t="shared" ca="1" si="35"/>
        <v>6.2</v>
      </c>
      <c r="BE28" s="34" t="str">
        <f t="shared" ca="1" si="51"/>
        <v/>
      </c>
      <c r="BF28" s="28" t="str">
        <f t="shared" ca="1" si="2"/>
        <v>R</v>
      </c>
      <c r="BG28" s="35">
        <f ca="1">COUNTIFS(BF$5:BF28,"L",$AO$5:$AO28,"U")</f>
        <v>10</v>
      </c>
      <c r="BH28" s="35">
        <f ca="1">COUNTIFS(BF$5:BF28,"R",$AO$5:$AO28,"U")</f>
        <v>7</v>
      </c>
      <c r="BI28" s="35"/>
      <c r="BJ28" s="35"/>
      <c r="BK28" s="35"/>
      <c r="BL28" s="35"/>
      <c r="BM28" s="35"/>
      <c r="BN28" s="28" t="str">
        <f t="shared" ca="1" si="3"/>
        <v>T</v>
      </c>
      <c r="BO28" s="35">
        <f ca="1">COUNTIFS(BN$5:BN28,"T",$AO$5:$AO28,"U")</f>
        <v>8</v>
      </c>
      <c r="BP28" s="35">
        <f ca="1">COUNTIFS(BN$5:BN28,"B",$AO$5:$AO28,"U")</f>
        <v>9</v>
      </c>
      <c r="BQ28" s="35"/>
      <c r="BR28" s="35"/>
      <c r="BS28" s="35"/>
      <c r="BT28" s="35"/>
      <c r="BU28" s="35"/>
      <c r="BV28" s="28" t="str">
        <f t="shared" ca="1" si="4"/>
        <v>B</v>
      </c>
      <c r="BW28" s="35">
        <f ca="1">COUNTIFS(BV$5:BV28,"R",$AO$5:$AO28,"U")</f>
        <v>10</v>
      </c>
      <c r="BX28" s="35">
        <f ca="1">COUNTIFS(BV$5:BV28,"B",$AO$5:$AO28,"U")</f>
        <v>7</v>
      </c>
      <c r="BY28" s="35"/>
      <c r="BZ28" s="35"/>
      <c r="CA28" s="35"/>
      <c r="CB28" s="35"/>
      <c r="CC28" s="35"/>
      <c r="CD28" s="28" t="str">
        <f t="shared" ca="1" si="5"/>
        <v>R</v>
      </c>
      <c r="CE28" s="35">
        <f ca="1">COUNTIFS(CD$5:CD28,"R",$AO$5:$AO28,"U")</f>
        <v>8</v>
      </c>
      <c r="CF28" s="35">
        <f ca="1">COUNTIFS(CD$5:CD28,"B",$AO$5:$AO28,"U")</f>
        <v>9</v>
      </c>
      <c r="CG28" s="35"/>
      <c r="CH28" s="35"/>
      <c r="CI28" s="35"/>
      <c r="CJ28" s="35"/>
      <c r="CK28" s="35"/>
      <c r="CL28" s="35"/>
      <c r="CM28" s="35" t="str">
        <f t="shared" ca="1" si="36"/>
        <v/>
      </c>
      <c r="CN28" s="35">
        <f t="shared" ca="1" si="37"/>
        <v>17</v>
      </c>
      <c r="CO28" s="35">
        <f t="shared" ca="1" si="38"/>
        <v>17</v>
      </c>
      <c r="CP28" s="35" t="str">
        <f t="shared" ca="1" si="39"/>
        <v/>
      </c>
      <c r="CQ28" s="35" t="str">
        <f t="shared" ca="1" si="6"/>
        <v/>
      </c>
      <c r="CR28" s="35">
        <f t="shared" ca="1" si="7"/>
        <v>17</v>
      </c>
      <c r="CS28" s="35">
        <f t="shared" ca="1" si="8"/>
        <v>17</v>
      </c>
      <c r="CT28" s="35" t="str">
        <f t="shared" ca="1" si="9"/>
        <v/>
      </c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6"/>
      <c r="DL28" s="9">
        <f t="shared" si="52"/>
        <v>23</v>
      </c>
      <c r="DM28" s="10" t="s">
        <v>19</v>
      </c>
      <c r="DN28" s="9">
        <f t="shared" si="58"/>
        <v>23</v>
      </c>
      <c r="DO28" s="10" t="s">
        <v>18</v>
      </c>
      <c r="DP28" s="9">
        <f t="shared" si="54"/>
        <v>23</v>
      </c>
      <c r="DQ28" s="10" t="s">
        <v>19</v>
      </c>
      <c r="DR28" s="9">
        <f t="shared" si="59"/>
        <v>23</v>
      </c>
      <c r="DS28" s="10" t="s">
        <v>25</v>
      </c>
      <c r="DT28" s="9">
        <f t="shared" si="59"/>
        <v>23</v>
      </c>
      <c r="DU28" s="10" t="s">
        <v>18</v>
      </c>
      <c r="DV28" s="10"/>
      <c r="DW28" s="10">
        <f t="shared" si="56"/>
        <v>24</v>
      </c>
      <c r="DX28" s="9">
        <f t="shared" ca="1" si="10"/>
        <v>24</v>
      </c>
      <c r="DY28" s="9">
        <f t="shared" ca="1" si="11"/>
        <v>24</v>
      </c>
      <c r="DZ28" s="9">
        <f t="shared" ca="1" si="40"/>
        <v>1</v>
      </c>
      <c r="EA28" s="9" t="str">
        <f t="shared" ca="1" si="12"/>
        <v/>
      </c>
      <c r="EB28" s="9">
        <f t="shared" ca="1" si="13"/>
        <v>0</v>
      </c>
      <c r="EC28" s="9">
        <f t="shared" ca="1" si="41"/>
        <v>0</v>
      </c>
      <c r="ED28" s="9" t="str">
        <f t="shared" ca="1" si="14"/>
        <v/>
      </c>
      <c r="EE28" s="9">
        <f t="shared" ca="1" si="15"/>
        <v>0</v>
      </c>
      <c r="EF28" s="9">
        <f t="shared" ca="1" si="42"/>
        <v>0</v>
      </c>
      <c r="EG28" s="9">
        <f t="shared" ca="1" si="16"/>
        <v>24</v>
      </c>
      <c r="EH28" s="9">
        <f t="shared" ca="1" si="17"/>
        <v>24</v>
      </c>
      <c r="EI28" s="9">
        <f t="shared" ca="1" si="43"/>
        <v>1</v>
      </c>
      <c r="EJ28" s="9" t="str">
        <f t="shared" ca="1" si="18"/>
        <v/>
      </c>
      <c r="EK28" s="9">
        <f t="shared" ca="1" si="19"/>
        <v>0</v>
      </c>
      <c r="EL28" s="9">
        <f t="shared" ca="1" si="44"/>
        <v>0</v>
      </c>
      <c r="EM28" s="9">
        <f t="shared" ca="1" si="20"/>
        <v>24</v>
      </c>
      <c r="EN28" s="9">
        <f t="shared" ca="1" si="21"/>
        <v>24</v>
      </c>
      <c r="EO28" s="9">
        <f t="shared" ca="1" si="45"/>
        <v>1</v>
      </c>
      <c r="EP28" s="9">
        <f t="shared" ca="1" si="22"/>
        <v>24</v>
      </c>
      <c r="EQ28" s="9">
        <f t="shared" ca="1" si="23"/>
        <v>24</v>
      </c>
      <c r="ER28" s="9">
        <f t="shared" ca="1" si="46"/>
        <v>1</v>
      </c>
      <c r="ES28" s="9" t="str">
        <f t="shared" ca="1" si="24"/>
        <v/>
      </c>
      <c r="ET28" s="9">
        <f t="shared" ca="1" si="25"/>
        <v>0</v>
      </c>
      <c r="EU28" s="9">
        <f t="shared" ca="1" si="47"/>
        <v>0</v>
      </c>
      <c r="EW28" s="10"/>
      <c r="EX28" s="10"/>
      <c r="EY28" s="10"/>
      <c r="EZ28" s="10"/>
      <c r="FA28" s="10"/>
    </row>
    <row r="29" spans="1:265" s="9" customFormat="1" x14ac:dyDescent="0.2">
      <c r="A29" s="19">
        <f t="shared" ca="1" si="0"/>
        <v>33</v>
      </c>
      <c r="B29" s="17">
        <f ca="1">COUNTIF($A$5:A29,$B$5)</f>
        <v>1</v>
      </c>
      <c r="C29" s="17">
        <f ca="1">COUNTIF($A$5:$A29,$C$5)</f>
        <v>1</v>
      </c>
      <c r="D29" s="17">
        <f ca="1">COUNTIF($A$5:$A29,$D$5)</f>
        <v>2</v>
      </c>
      <c r="E29" s="17">
        <f ca="1">COUNTIF($A$5:$A29,$E$5)</f>
        <v>0</v>
      </c>
      <c r="F29" s="17">
        <f ca="1">COUNTIF($A$5:$A29,$F$5)</f>
        <v>2</v>
      </c>
      <c r="G29" s="17">
        <f ca="1">COUNTIF($A$5:$A29,$G$5)</f>
        <v>0</v>
      </c>
      <c r="H29" s="17">
        <f ca="1">COUNTIF($A$5:$A29,$H$5)</f>
        <v>0</v>
      </c>
      <c r="I29" s="17">
        <f ca="1">COUNTIF($A$5:$A29,$I$5)</f>
        <v>0</v>
      </c>
      <c r="J29" s="17">
        <f ca="1">COUNTIF($A$5:$A29,$J$5)</f>
        <v>0</v>
      </c>
      <c r="K29" s="17">
        <f ca="1">COUNTIF($A$5:$A29,$K$5)</f>
        <v>0</v>
      </c>
      <c r="L29" s="17">
        <f ca="1">COUNTIF($A$5:$A29,$L$5)</f>
        <v>2</v>
      </c>
      <c r="M29" s="17">
        <f ca="1">COUNTIF($A$5:$A29,$M$5)</f>
        <v>3</v>
      </c>
      <c r="N29" s="17">
        <f ca="1">COUNTIF($A$5:$A29,$N$5)</f>
        <v>0</v>
      </c>
      <c r="O29" s="17">
        <f ca="1">COUNTIF($A$5:$A29,$O$5)</f>
        <v>0</v>
      </c>
      <c r="P29" s="17">
        <f ca="1">COUNTIF($A$5:$A29,$P$5)</f>
        <v>0</v>
      </c>
      <c r="Q29" s="17">
        <f ca="1">COUNTIF($A$5:$A29,$Q$5)</f>
        <v>1</v>
      </c>
      <c r="R29" s="17">
        <f ca="1">COUNTIF($A$5:$A29,$R$5)</f>
        <v>1</v>
      </c>
      <c r="S29" s="17">
        <f ca="1">COUNTIF($A$5:$A29,$S$5)</f>
        <v>1</v>
      </c>
      <c r="T29" s="17">
        <f ca="1">COUNTIF($A$5:$A29,$T$5)</f>
        <v>0</v>
      </c>
      <c r="U29" s="17">
        <f ca="1">COUNTIF($A$5:$A29,$U$5)</f>
        <v>1</v>
      </c>
      <c r="V29" s="17">
        <f ca="1">COUNTIF($A$5:$A29,$V$5)</f>
        <v>0</v>
      </c>
      <c r="W29" s="17">
        <f ca="1">COUNTIF($A$5:$A29,$W$5)</f>
        <v>0</v>
      </c>
      <c r="X29" s="17">
        <f ca="1">COUNTIF($A$5:$A29,$X$5)</f>
        <v>1</v>
      </c>
      <c r="Y29" s="17">
        <f ca="1">COUNTIF($A$5:$A29,$Y$5)</f>
        <v>1</v>
      </c>
      <c r="Z29" s="17">
        <f ca="1">COUNTIF($A$5:$A29,$Z$5)</f>
        <v>1</v>
      </c>
      <c r="AA29" s="17">
        <f ca="1">COUNTIF($A$5:$A29,$AA$5)</f>
        <v>0</v>
      </c>
      <c r="AB29" s="17">
        <f ca="1">COUNTIF($A$5:$A29,$AB$5)</f>
        <v>1</v>
      </c>
      <c r="AC29" s="17">
        <f ca="1">COUNTIF($A$5:$A29,$AC$5)</f>
        <v>0</v>
      </c>
      <c r="AD29" s="17">
        <f ca="1">COUNTIF($A$5:$A29,$AD$5)</f>
        <v>1</v>
      </c>
      <c r="AE29" s="17">
        <f ca="1">COUNTIF($A$5:$A29,$AE$5)</f>
        <v>1</v>
      </c>
      <c r="AF29" s="17">
        <f ca="1">COUNTIF($A$5:$A29,$AF$5)</f>
        <v>0</v>
      </c>
      <c r="AG29" s="17">
        <f ca="1">COUNTIF($A$5:$A29,$AG$5)</f>
        <v>0</v>
      </c>
      <c r="AH29" s="17">
        <f ca="1">COUNTIF($A$5:$A29,$AH$5)</f>
        <v>1</v>
      </c>
      <c r="AI29" s="17">
        <f ca="1">COUNTIF($A$5:$A29,$AI$5)</f>
        <v>0</v>
      </c>
      <c r="AJ29" s="17">
        <f ca="1">COUNTIF($A$5:$A29,$AJ$5)</f>
        <v>2</v>
      </c>
      <c r="AK29" s="17">
        <f ca="1">COUNTIF($A$5:$A29,$AK$5)</f>
        <v>0</v>
      </c>
      <c r="AL29" s="17">
        <f ca="1">COUNTIF($A$5:$A29,$AL$5)</f>
        <v>1</v>
      </c>
      <c r="AM29" s="41">
        <f t="shared" si="48"/>
        <v>25</v>
      </c>
      <c r="AN29" s="42">
        <f t="shared" ca="1" si="49"/>
        <v>0</v>
      </c>
      <c r="AO29" s="43" t="str">
        <f ca="1">IF(COUNTIF($A$5:$A29,A29)&gt;1,"R","U")</f>
        <v>U</v>
      </c>
      <c r="AP29" s="42">
        <f t="shared" ca="1" si="26"/>
        <v>18</v>
      </c>
      <c r="AQ29" s="40">
        <f t="shared" ca="1" si="50"/>
        <v>19</v>
      </c>
      <c r="AR29" s="31">
        <f t="shared" si="27"/>
        <v>18</v>
      </c>
      <c r="AS29" s="32">
        <f t="shared" ca="1" si="1"/>
        <v>1</v>
      </c>
      <c r="AT29" s="33">
        <f t="shared" ca="1" si="28"/>
        <v>0.89473684210526316</v>
      </c>
      <c r="AU29" s="40">
        <f t="shared" ca="1" si="29"/>
        <v>5</v>
      </c>
      <c r="AV29" s="31">
        <f t="shared" si="57"/>
        <v>7</v>
      </c>
      <c r="AW29" s="32">
        <f t="shared" ca="1" si="31"/>
        <v>-1</v>
      </c>
      <c r="AX29" s="33">
        <f t="shared" ca="1" si="32"/>
        <v>1</v>
      </c>
      <c r="AY29" s="34" t="str">
        <f t="shared" ca="1" si="33"/>
        <v/>
      </c>
      <c r="AZ29" s="30">
        <f t="shared" ca="1" si="34"/>
        <v>0</v>
      </c>
      <c r="BA29" s="40">
        <f ca="1">COUNTIF(AZ5:AZ29,1)</f>
        <v>1</v>
      </c>
      <c r="BB29" s="31">
        <v>1</v>
      </c>
      <c r="BC29" s="32">
        <f ca="1">BA29-BB29</f>
        <v>0</v>
      </c>
      <c r="BD29" s="33">
        <f t="shared" ca="1" si="35"/>
        <v>6.2</v>
      </c>
      <c r="BE29" s="34" t="str">
        <f t="shared" ca="1" si="51"/>
        <v/>
      </c>
      <c r="BF29" s="28" t="str">
        <f t="shared" ca="1" si="2"/>
        <v>L</v>
      </c>
      <c r="BG29" s="35">
        <f ca="1">COUNTIFS(BF$5:BF29,"L",$AO$5:$AO29,"U")</f>
        <v>11</v>
      </c>
      <c r="BH29" s="35">
        <f ca="1">COUNTIFS(BF$5:BF29,"R",$AO$5:$AO29,"U")</f>
        <v>7</v>
      </c>
      <c r="BI29" s="35"/>
      <c r="BJ29" s="35"/>
      <c r="BK29" s="35"/>
      <c r="BL29" s="35"/>
      <c r="BM29" s="35"/>
      <c r="BN29" s="28" t="str">
        <f t="shared" ca="1" si="3"/>
        <v>B</v>
      </c>
      <c r="BO29" s="35">
        <f ca="1">COUNTIFS(BN$5:BN29,"T",$AO$5:$AO29,"U")</f>
        <v>8</v>
      </c>
      <c r="BP29" s="35">
        <f ca="1">COUNTIFS(BN$5:BN29,"B",$AO$5:$AO29,"U")</f>
        <v>10</v>
      </c>
      <c r="BQ29" s="35"/>
      <c r="BR29" s="35"/>
      <c r="BS29" s="35"/>
      <c r="BT29" s="35"/>
      <c r="BU29" s="35"/>
      <c r="BV29" s="28" t="str">
        <f t="shared" ca="1" si="4"/>
        <v>B</v>
      </c>
      <c r="BW29" s="35">
        <f ca="1">COUNTIFS(BV$5:BV29,"R",$AO$5:$AO29,"U")</f>
        <v>10</v>
      </c>
      <c r="BX29" s="35">
        <f ca="1">COUNTIFS(BV$5:BV29,"B",$AO$5:$AO29,"U")</f>
        <v>8</v>
      </c>
      <c r="BY29" s="35"/>
      <c r="BZ29" s="35"/>
      <c r="CA29" s="35"/>
      <c r="CB29" s="35"/>
      <c r="CC29" s="35"/>
      <c r="CD29" s="28" t="str">
        <f t="shared" ca="1" si="5"/>
        <v>R</v>
      </c>
      <c r="CE29" s="35">
        <f ca="1">COUNTIFS(CD$5:CD29,"R",$AO$5:$AO29,"U")</f>
        <v>9</v>
      </c>
      <c r="CF29" s="35">
        <f ca="1">COUNTIFS(CD$5:CD29,"B",$AO$5:$AO29,"U")</f>
        <v>9</v>
      </c>
      <c r="CG29" s="35"/>
      <c r="CH29" s="35"/>
      <c r="CI29" s="35"/>
      <c r="CJ29" s="35"/>
      <c r="CK29" s="35"/>
      <c r="CL29" s="35"/>
      <c r="CM29" s="35">
        <f t="shared" ca="1" si="36"/>
        <v>33</v>
      </c>
      <c r="CN29" s="35" t="str">
        <f t="shared" ca="1" si="37"/>
        <v/>
      </c>
      <c r="CO29" s="35" t="str">
        <f t="shared" ca="1" si="38"/>
        <v/>
      </c>
      <c r="CP29" s="35">
        <f t="shared" ca="1" si="39"/>
        <v>33</v>
      </c>
      <c r="CQ29" s="35" t="str">
        <f t="shared" ca="1" si="6"/>
        <v/>
      </c>
      <c r="CR29" s="35">
        <f t="shared" ca="1" si="7"/>
        <v>33</v>
      </c>
      <c r="CS29" s="35">
        <f t="shared" ca="1" si="8"/>
        <v>33</v>
      </c>
      <c r="CT29" s="35" t="str">
        <f t="shared" ca="1" si="9"/>
        <v/>
      </c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6"/>
      <c r="DL29" s="9">
        <f t="shared" si="52"/>
        <v>24</v>
      </c>
      <c r="DM29" s="10" t="s">
        <v>17</v>
      </c>
      <c r="DN29" s="9">
        <f t="shared" si="58"/>
        <v>24</v>
      </c>
      <c r="DO29" s="10" t="s">
        <v>18</v>
      </c>
      <c r="DP29" s="9">
        <f t="shared" si="54"/>
        <v>24</v>
      </c>
      <c r="DQ29" s="10" t="s">
        <v>18</v>
      </c>
      <c r="DR29" s="9">
        <f t="shared" si="59"/>
        <v>24</v>
      </c>
      <c r="DS29" s="10" t="s">
        <v>25</v>
      </c>
      <c r="DT29" s="9">
        <f t="shared" si="59"/>
        <v>24</v>
      </c>
      <c r="DU29" s="10" t="s">
        <v>19</v>
      </c>
      <c r="DV29" s="10"/>
      <c r="DW29" s="10">
        <f t="shared" si="56"/>
        <v>25</v>
      </c>
      <c r="DX29" s="9" t="str">
        <f t="shared" ca="1" si="10"/>
        <v/>
      </c>
      <c r="DY29" s="9">
        <f t="shared" ca="1" si="11"/>
        <v>0</v>
      </c>
      <c r="DZ29" s="9">
        <f t="shared" ca="1" si="40"/>
        <v>0</v>
      </c>
      <c r="EA29" s="9">
        <f t="shared" ca="1" si="12"/>
        <v>25</v>
      </c>
      <c r="EB29" s="9">
        <f t="shared" ca="1" si="13"/>
        <v>25</v>
      </c>
      <c r="EC29" s="9">
        <f t="shared" ca="1" si="41"/>
        <v>1</v>
      </c>
      <c r="ED29" s="9">
        <f t="shared" ca="1" si="14"/>
        <v>25</v>
      </c>
      <c r="EE29" s="9">
        <f t="shared" ca="1" si="15"/>
        <v>25</v>
      </c>
      <c r="EF29" s="9">
        <f t="shared" ca="1" si="42"/>
        <v>1</v>
      </c>
      <c r="EG29" s="9" t="str">
        <f t="shared" ca="1" si="16"/>
        <v/>
      </c>
      <c r="EH29" s="9">
        <f t="shared" ca="1" si="17"/>
        <v>0</v>
      </c>
      <c r="EI29" s="9">
        <f t="shared" ca="1" si="43"/>
        <v>0</v>
      </c>
      <c r="EJ29" s="9">
        <f t="shared" ca="1" si="18"/>
        <v>25</v>
      </c>
      <c r="EK29" s="9">
        <f t="shared" ca="1" si="19"/>
        <v>25</v>
      </c>
      <c r="EL29" s="9">
        <f t="shared" ca="1" si="44"/>
        <v>1</v>
      </c>
      <c r="EM29" s="9" t="str">
        <f t="shared" ca="1" si="20"/>
        <v/>
      </c>
      <c r="EN29" s="9">
        <f t="shared" ca="1" si="21"/>
        <v>0</v>
      </c>
      <c r="EO29" s="9">
        <f t="shared" ca="1" si="45"/>
        <v>0</v>
      </c>
      <c r="EP29" s="9">
        <f t="shared" ca="1" si="22"/>
        <v>25</v>
      </c>
      <c r="EQ29" s="9">
        <f t="shared" ca="1" si="23"/>
        <v>25</v>
      </c>
      <c r="ER29" s="9">
        <f t="shared" ca="1" si="46"/>
        <v>1</v>
      </c>
      <c r="ES29" s="9" t="str">
        <f t="shared" ca="1" si="24"/>
        <v/>
      </c>
      <c r="ET29" s="9">
        <f t="shared" ca="1" si="25"/>
        <v>0</v>
      </c>
      <c r="EU29" s="9">
        <f t="shared" ca="1" si="47"/>
        <v>0</v>
      </c>
      <c r="EW29" s="10"/>
      <c r="EX29" s="10"/>
      <c r="EY29" s="10"/>
      <c r="EZ29" s="10"/>
      <c r="FA29" s="10"/>
    </row>
    <row r="30" spans="1:265" s="9" customFormat="1" x14ac:dyDescent="0.2">
      <c r="A30" s="19">
        <f t="shared" ca="1" si="0"/>
        <v>32</v>
      </c>
      <c r="B30" s="17">
        <f ca="1">COUNTIF($A$5:A30,$B$5)</f>
        <v>1</v>
      </c>
      <c r="C30" s="17">
        <f ca="1">COUNTIF($A$5:$A30,$C$5)</f>
        <v>1</v>
      </c>
      <c r="D30" s="17">
        <f ca="1">COUNTIF($A$5:$A30,$D$5)</f>
        <v>2</v>
      </c>
      <c r="E30" s="17">
        <f ca="1">COUNTIF($A$5:$A30,$E$5)</f>
        <v>0</v>
      </c>
      <c r="F30" s="17">
        <f ca="1">COUNTIF($A$5:$A30,$F$5)</f>
        <v>2</v>
      </c>
      <c r="G30" s="17">
        <f ca="1">COUNTIF($A$5:$A30,$G$5)</f>
        <v>0</v>
      </c>
      <c r="H30" s="17">
        <f ca="1">COUNTIF($A$5:$A30,$H$5)</f>
        <v>0</v>
      </c>
      <c r="I30" s="17">
        <f ca="1">COUNTIF($A$5:$A30,$I$5)</f>
        <v>0</v>
      </c>
      <c r="J30" s="17">
        <f ca="1">COUNTIF($A$5:$A30,$J$5)</f>
        <v>0</v>
      </c>
      <c r="K30" s="17">
        <f ca="1">COUNTIF($A$5:$A30,$K$5)</f>
        <v>0</v>
      </c>
      <c r="L30" s="17">
        <f ca="1">COUNTIF($A$5:$A30,$L$5)</f>
        <v>2</v>
      </c>
      <c r="M30" s="17">
        <f ca="1">COUNTIF($A$5:$A30,$M$5)</f>
        <v>3</v>
      </c>
      <c r="N30" s="17">
        <f ca="1">COUNTIF($A$5:$A30,$N$5)</f>
        <v>0</v>
      </c>
      <c r="O30" s="17">
        <f ca="1">COUNTIF($A$5:$A30,$O$5)</f>
        <v>0</v>
      </c>
      <c r="P30" s="17">
        <f ca="1">COUNTIF($A$5:$A30,$P$5)</f>
        <v>0</v>
      </c>
      <c r="Q30" s="17">
        <f ca="1">COUNTIF($A$5:$A30,$Q$5)</f>
        <v>1</v>
      </c>
      <c r="R30" s="17">
        <f ca="1">COUNTIF($A$5:$A30,$R$5)</f>
        <v>1</v>
      </c>
      <c r="S30" s="17">
        <f ca="1">COUNTIF($A$5:$A30,$S$5)</f>
        <v>1</v>
      </c>
      <c r="T30" s="17">
        <f ca="1">COUNTIF($A$5:$A30,$T$5)</f>
        <v>0</v>
      </c>
      <c r="U30" s="17">
        <f ca="1">COUNTIF($A$5:$A30,$U$5)</f>
        <v>1</v>
      </c>
      <c r="V30" s="17">
        <f ca="1">COUNTIF($A$5:$A30,$V$5)</f>
        <v>0</v>
      </c>
      <c r="W30" s="17">
        <f ca="1">COUNTIF($A$5:$A30,$W$5)</f>
        <v>0</v>
      </c>
      <c r="X30" s="17">
        <f ca="1">COUNTIF($A$5:$A30,$X$5)</f>
        <v>1</v>
      </c>
      <c r="Y30" s="17">
        <f ca="1">COUNTIF($A$5:$A30,$Y$5)</f>
        <v>1</v>
      </c>
      <c r="Z30" s="17">
        <f ca="1">COUNTIF($A$5:$A30,$Z$5)</f>
        <v>1</v>
      </c>
      <c r="AA30" s="17">
        <f ca="1">COUNTIF($A$5:$A30,$AA$5)</f>
        <v>0</v>
      </c>
      <c r="AB30" s="17">
        <f ca="1">COUNTIF($A$5:$A30,$AB$5)</f>
        <v>1</v>
      </c>
      <c r="AC30" s="17">
        <f ca="1">COUNTIF($A$5:$A30,$AC$5)</f>
        <v>0</v>
      </c>
      <c r="AD30" s="17">
        <f ca="1">COUNTIF($A$5:$A30,$AD$5)</f>
        <v>1</v>
      </c>
      <c r="AE30" s="17">
        <f ca="1">COUNTIF($A$5:$A30,$AE$5)</f>
        <v>1</v>
      </c>
      <c r="AF30" s="17">
        <f ca="1">COUNTIF($A$5:$A30,$AF$5)</f>
        <v>0</v>
      </c>
      <c r="AG30" s="17">
        <f ca="1">COUNTIF($A$5:$A30,$AG$5)</f>
        <v>1</v>
      </c>
      <c r="AH30" s="17">
        <f ca="1">COUNTIF($A$5:$A30,$AH$5)</f>
        <v>1</v>
      </c>
      <c r="AI30" s="17">
        <f ca="1">COUNTIF($A$5:$A30,$AI$5)</f>
        <v>0</v>
      </c>
      <c r="AJ30" s="17">
        <f ca="1">COUNTIF($A$5:$A30,$AJ$5)</f>
        <v>2</v>
      </c>
      <c r="AK30" s="17">
        <f ca="1">COUNTIF($A$5:$A30,$AK$5)</f>
        <v>0</v>
      </c>
      <c r="AL30" s="17">
        <f ca="1">COUNTIF($A$5:$A30,$AL$5)</f>
        <v>1</v>
      </c>
      <c r="AM30" s="41">
        <f t="shared" si="48"/>
        <v>26</v>
      </c>
      <c r="AN30" s="42">
        <f t="shared" ca="1" si="49"/>
        <v>0</v>
      </c>
      <c r="AO30" s="43" t="str">
        <f ca="1">IF(COUNTIF($A$5:$A30,A30)&gt;1,"R","U")</f>
        <v>U</v>
      </c>
      <c r="AP30" s="42">
        <f t="shared" ref="AP30:AP36" ca="1" si="60">COUNTIF(B30:AL30,"0")</f>
        <v>17</v>
      </c>
      <c r="AQ30" s="40">
        <f t="shared" ref="AQ30:AQ36" ca="1" si="61">COUNTIF(B30:AL30,"&gt;0")</f>
        <v>20</v>
      </c>
      <c r="AR30" s="31">
        <f t="shared" si="27"/>
        <v>18</v>
      </c>
      <c r="AS30" s="32">
        <f t="shared" ca="1" si="1"/>
        <v>2</v>
      </c>
      <c r="AT30" s="33">
        <f t="shared" ca="1" si="28"/>
        <v>1</v>
      </c>
      <c r="AU30" s="40">
        <f t="shared" ca="1" si="29"/>
        <v>5</v>
      </c>
      <c r="AV30" s="31">
        <f>ROUND(0.3*$AM30,0)</f>
        <v>8</v>
      </c>
      <c r="AW30" s="32">
        <f t="shared" ca="1" si="31"/>
        <v>-2</v>
      </c>
      <c r="AX30" s="33">
        <f t="shared" ca="1" si="32"/>
        <v>0.89473684210526316</v>
      </c>
      <c r="AY30" s="34" t="str">
        <f t="shared" ca="1" si="33"/>
        <v/>
      </c>
      <c r="AZ30" s="30">
        <f t="shared" ca="1" si="34"/>
        <v>0</v>
      </c>
      <c r="BA30" s="40">
        <f t="shared" ref="BA30:BA32" ca="1" si="62">COUNTIF(AZ7:AZ30,1)</f>
        <v>1</v>
      </c>
      <c r="BB30" s="31"/>
      <c r="BC30" s="32"/>
      <c r="BD30" s="33">
        <f t="shared" ca="1" si="35"/>
        <v>6.2</v>
      </c>
      <c r="BE30" s="34" t="str">
        <f t="shared" ca="1" si="51"/>
        <v/>
      </c>
      <c r="BF30" s="28" t="str">
        <f t="shared" ca="1" si="2"/>
        <v>R</v>
      </c>
      <c r="BG30" s="35">
        <f ca="1">COUNTIFS(BF$5:BF30,"L",$AO$5:$AO30,"U")</f>
        <v>11</v>
      </c>
      <c r="BH30" s="35">
        <f ca="1">COUNTIFS(BF$5:BF30,"R",$AO$5:$AO30,"U")</f>
        <v>8</v>
      </c>
      <c r="BI30" s="35"/>
      <c r="BJ30" s="35"/>
      <c r="BK30" s="35"/>
      <c r="BL30" s="35"/>
      <c r="BM30" s="35"/>
      <c r="BN30" s="28" t="str">
        <f t="shared" ca="1" si="3"/>
        <v>T</v>
      </c>
      <c r="BO30" s="35">
        <f ca="1">COUNTIFS(BN$5:BN30,"T",$AO$5:$AO30,"U")</f>
        <v>9</v>
      </c>
      <c r="BP30" s="35">
        <f ca="1">COUNTIFS(BN$5:BN30,"B",$AO$5:$AO30,"U")</f>
        <v>10</v>
      </c>
      <c r="BQ30" s="35"/>
      <c r="BR30" s="35"/>
      <c r="BS30" s="35"/>
      <c r="BT30" s="35"/>
      <c r="BU30" s="35"/>
      <c r="BV30" s="28" t="str">
        <f t="shared" ca="1" si="4"/>
        <v>R</v>
      </c>
      <c r="BW30" s="35">
        <f ca="1">COUNTIFS(BV$5:BV30,"R",$AO$5:$AO30,"U")</f>
        <v>11</v>
      </c>
      <c r="BX30" s="35">
        <f ca="1">COUNTIFS(BV$5:BV30,"B",$AO$5:$AO30,"U")</f>
        <v>8</v>
      </c>
      <c r="BY30" s="35"/>
      <c r="BZ30" s="35"/>
      <c r="CA30" s="35"/>
      <c r="CB30" s="35"/>
      <c r="CC30" s="35"/>
      <c r="CD30" s="28" t="str">
        <f t="shared" ca="1" si="5"/>
        <v>R</v>
      </c>
      <c r="CE30" s="35">
        <f ca="1">COUNTIFS(CD$5:CD30,"R",$AO$5:$AO30,"U")</f>
        <v>10</v>
      </c>
      <c r="CF30" s="35">
        <f ca="1">COUNTIFS(CD$5:CD30,"B",$AO$5:$AO30,"U")</f>
        <v>9</v>
      </c>
      <c r="CG30" s="35"/>
      <c r="CH30" s="35"/>
      <c r="CI30" s="35"/>
      <c r="CJ30" s="35"/>
      <c r="CK30" s="35"/>
      <c r="CL30" s="35"/>
      <c r="CM30" s="35" t="str">
        <f t="shared" ca="1" si="36"/>
        <v/>
      </c>
      <c r="CN30" s="35">
        <f t="shared" ca="1" si="37"/>
        <v>32</v>
      </c>
      <c r="CO30" s="35">
        <f t="shared" ca="1" si="38"/>
        <v>32</v>
      </c>
      <c r="CP30" s="35" t="str">
        <f t="shared" ca="1" si="39"/>
        <v/>
      </c>
      <c r="CQ30" s="35">
        <f t="shared" ca="1" si="6"/>
        <v>32</v>
      </c>
      <c r="CR30" s="35" t="str">
        <f t="shared" ca="1" si="7"/>
        <v/>
      </c>
      <c r="CS30" s="35">
        <f t="shared" ca="1" si="8"/>
        <v>32</v>
      </c>
      <c r="CT30" s="35" t="str">
        <f t="shared" ca="1" si="9"/>
        <v/>
      </c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6"/>
      <c r="DL30" s="9">
        <f t="shared" si="52"/>
        <v>25</v>
      </c>
      <c r="DM30" s="10" t="s">
        <v>19</v>
      </c>
      <c r="DN30" s="9">
        <f t="shared" si="58"/>
        <v>25</v>
      </c>
      <c r="DO30" s="10" t="s">
        <v>20</v>
      </c>
      <c r="DP30" s="9">
        <f t="shared" si="54"/>
        <v>25</v>
      </c>
      <c r="DQ30" s="10" t="s">
        <v>19</v>
      </c>
      <c r="DR30" s="9">
        <f t="shared" si="59"/>
        <v>25</v>
      </c>
      <c r="DS30" s="10" t="s">
        <v>25</v>
      </c>
      <c r="DT30" s="9">
        <f t="shared" si="59"/>
        <v>25</v>
      </c>
      <c r="DU30" s="10" t="s">
        <v>19</v>
      </c>
      <c r="DV30" s="10"/>
      <c r="DW30" s="10">
        <f t="shared" si="56"/>
        <v>26</v>
      </c>
      <c r="DX30" s="9" t="str">
        <f t="shared" ca="1" si="10"/>
        <v/>
      </c>
      <c r="DY30" s="9">
        <f t="shared" ca="1" si="11"/>
        <v>0</v>
      </c>
      <c r="DZ30" s="9">
        <f t="shared" ca="1" si="40"/>
        <v>0</v>
      </c>
      <c r="EA30" s="9" t="str">
        <f t="shared" ca="1" si="12"/>
        <v/>
      </c>
      <c r="EB30" s="9">
        <f t="shared" ca="1" si="13"/>
        <v>0</v>
      </c>
      <c r="EC30" s="9">
        <f t="shared" ca="1" si="41"/>
        <v>0</v>
      </c>
      <c r="ED30" s="9" t="str">
        <f t="shared" ca="1" si="14"/>
        <v/>
      </c>
      <c r="EE30" s="9">
        <f t="shared" ca="1" si="15"/>
        <v>0</v>
      </c>
      <c r="EF30" s="9">
        <f t="shared" ca="1" si="42"/>
        <v>0</v>
      </c>
      <c r="EG30" s="9" t="str">
        <f t="shared" ca="1" si="16"/>
        <v/>
      </c>
      <c r="EH30" s="9">
        <f t="shared" ca="1" si="17"/>
        <v>0</v>
      </c>
      <c r="EI30" s="9">
        <f t="shared" ca="1" si="43"/>
        <v>0</v>
      </c>
      <c r="EJ30" s="9" t="str">
        <f t="shared" ca="1" si="18"/>
        <v/>
      </c>
      <c r="EK30" s="9">
        <f t="shared" ca="1" si="19"/>
        <v>0</v>
      </c>
      <c r="EL30" s="9">
        <f t="shared" ca="1" si="44"/>
        <v>0</v>
      </c>
      <c r="EM30" s="9" t="str">
        <f t="shared" ca="1" si="20"/>
        <v/>
      </c>
      <c r="EN30" s="9">
        <f t="shared" ca="1" si="21"/>
        <v>0</v>
      </c>
      <c r="EO30" s="9">
        <f t="shared" ca="1" si="45"/>
        <v>0</v>
      </c>
      <c r="EP30" s="9" t="str">
        <f t="shared" ca="1" si="22"/>
        <v/>
      </c>
      <c r="EQ30" s="9">
        <f t="shared" ca="1" si="23"/>
        <v>0</v>
      </c>
      <c r="ER30" s="9">
        <f t="shared" ca="1" si="46"/>
        <v>0</v>
      </c>
      <c r="ES30" s="9" t="str">
        <f t="shared" ca="1" si="24"/>
        <v/>
      </c>
      <c r="ET30" s="9">
        <f t="shared" ca="1" si="25"/>
        <v>0</v>
      </c>
      <c r="EU30" s="9">
        <f t="shared" ca="1" si="47"/>
        <v>0</v>
      </c>
      <c r="EW30" s="10"/>
      <c r="EX30" s="10"/>
      <c r="EY30" s="10"/>
      <c r="EZ30" s="10"/>
      <c r="FA30" s="10"/>
    </row>
    <row r="31" spans="1:265" s="9" customFormat="1" x14ac:dyDescent="0.2">
      <c r="A31" s="19">
        <f t="shared" ca="1" si="0"/>
        <v>27</v>
      </c>
      <c r="B31" s="17">
        <f ca="1">COUNTIF($A$5:A31,$B$5)</f>
        <v>1</v>
      </c>
      <c r="C31" s="17">
        <f ca="1">COUNTIF($A$5:$A31,$C$5)</f>
        <v>1</v>
      </c>
      <c r="D31" s="17">
        <f ca="1">COUNTIF($A$5:$A31,$D$5)</f>
        <v>2</v>
      </c>
      <c r="E31" s="17">
        <f ca="1">COUNTIF($A$5:$A31,$E$5)</f>
        <v>0</v>
      </c>
      <c r="F31" s="17">
        <f ca="1">COUNTIF($A$5:$A31,$F$5)</f>
        <v>2</v>
      </c>
      <c r="G31" s="17">
        <f ca="1">COUNTIF($A$5:$A31,$G$5)</f>
        <v>0</v>
      </c>
      <c r="H31" s="17">
        <f ca="1">COUNTIF($A$5:$A31,$H$5)</f>
        <v>0</v>
      </c>
      <c r="I31" s="17">
        <f ca="1">COUNTIF($A$5:$A31,$I$5)</f>
        <v>0</v>
      </c>
      <c r="J31" s="17">
        <f ca="1">COUNTIF($A$5:$A31,$J$5)</f>
        <v>0</v>
      </c>
      <c r="K31" s="17">
        <f ca="1">COUNTIF($A$5:$A31,$K$5)</f>
        <v>0</v>
      </c>
      <c r="L31" s="17">
        <f ca="1">COUNTIF($A$5:$A31,$L$5)</f>
        <v>2</v>
      </c>
      <c r="M31" s="17">
        <f ca="1">COUNTIF($A$5:$A31,$M$5)</f>
        <v>3</v>
      </c>
      <c r="N31" s="17">
        <f ca="1">COUNTIF($A$5:$A31,$N$5)</f>
        <v>0</v>
      </c>
      <c r="O31" s="17">
        <f ca="1">COUNTIF($A$5:$A31,$O$5)</f>
        <v>0</v>
      </c>
      <c r="P31" s="17">
        <f ca="1">COUNTIF($A$5:$A31,$P$5)</f>
        <v>0</v>
      </c>
      <c r="Q31" s="17">
        <f ca="1">COUNTIF($A$5:$A31,$Q$5)</f>
        <v>1</v>
      </c>
      <c r="R31" s="17">
        <f ca="1">COUNTIF($A$5:$A31,$R$5)</f>
        <v>1</v>
      </c>
      <c r="S31" s="17">
        <f ca="1">COUNTIF($A$5:$A31,$S$5)</f>
        <v>1</v>
      </c>
      <c r="T31" s="17">
        <f ca="1">COUNTIF($A$5:$A31,$T$5)</f>
        <v>0</v>
      </c>
      <c r="U31" s="17">
        <f ca="1">COUNTIF($A$5:$A31,$U$5)</f>
        <v>1</v>
      </c>
      <c r="V31" s="17">
        <f ca="1">COUNTIF($A$5:$A31,$V$5)</f>
        <v>0</v>
      </c>
      <c r="W31" s="17">
        <f ca="1">COUNTIF($A$5:$A31,$W$5)</f>
        <v>0</v>
      </c>
      <c r="X31" s="17">
        <f ca="1">COUNTIF($A$5:$A31,$X$5)</f>
        <v>1</v>
      </c>
      <c r="Y31" s="17">
        <f ca="1">COUNTIF($A$5:$A31,$Y$5)</f>
        <v>1</v>
      </c>
      <c r="Z31" s="17">
        <f ca="1">COUNTIF($A$5:$A31,$Z$5)</f>
        <v>1</v>
      </c>
      <c r="AA31" s="17">
        <f ca="1">COUNTIF($A$5:$A31,$AA$5)</f>
        <v>0</v>
      </c>
      <c r="AB31" s="17">
        <f ca="1">COUNTIF($A$5:$A31,$AB$5)</f>
        <v>2</v>
      </c>
      <c r="AC31" s="17">
        <f ca="1">COUNTIF($A$5:$A31,$AC$5)</f>
        <v>0</v>
      </c>
      <c r="AD31" s="17">
        <f ca="1">COUNTIF($A$5:$A31,$AD$5)</f>
        <v>1</v>
      </c>
      <c r="AE31" s="17">
        <f ca="1">COUNTIF($A$5:$A31,$AE$5)</f>
        <v>1</v>
      </c>
      <c r="AF31" s="17">
        <f ca="1">COUNTIF($A$5:$A31,$AF$5)</f>
        <v>0</v>
      </c>
      <c r="AG31" s="17">
        <f ca="1">COUNTIF($A$5:$A31,$AG$5)</f>
        <v>1</v>
      </c>
      <c r="AH31" s="17">
        <f ca="1">COUNTIF($A$5:$A31,$AH$5)</f>
        <v>1</v>
      </c>
      <c r="AI31" s="17">
        <f ca="1">COUNTIF($A$5:$A31,$AI$5)</f>
        <v>0</v>
      </c>
      <c r="AJ31" s="17">
        <f ca="1">COUNTIF($A$5:$A31,$AJ$5)</f>
        <v>2</v>
      </c>
      <c r="AK31" s="17">
        <f ca="1">COUNTIF($A$5:$A31,$AK$5)</f>
        <v>0</v>
      </c>
      <c r="AL31" s="17">
        <f ca="1">COUNTIF($A$5:$A31,$AL$5)</f>
        <v>1</v>
      </c>
      <c r="AM31" s="41">
        <f t="shared" si="48"/>
        <v>27</v>
      </c>
      <c r="AN31" s="42">
        <f t="shared" ca="1" si="49"/>
        <v>0</v>
      </c>
      <c r="AO31" s="43" t="str">
        <f ca="1">IF(COUNTIF($A$5:$A31,A31)&gt;1,"R","U")</f>
        <v>R</v>
      </c>
      <c r="AP31" s="42">
        <f t="shared" ca="1" si="60"/>
        <v>17</v>
      </c>
      <c r="AQ31" s="40">
        <f t="shared" ca="1" si="61"/>
        <v>20</v>
      </c>
      <c r="AR31" s="31">
        <f t="shared" si="27"/>
        <v>19</v>
      </c>
      <c r="AS31" s="32">
        <f t="shared" ca="1" si="1"/>
        <v>1</v>
      </c>
      <c r="AT31" s="33">
        <f t="shared" ca="1" si="28"/>
        <v>1.1176470588235294</v>
      </c>
      <c r="AU31" s="40">
        <f t="shared" ca="1" si="29"/>
        <v>6</v>
      </c>
      <c r="AV31" s="31">
        <f t="shared" ref="AV31:AV32" si="63">ROUND(0.3*$AM31,0)</f>
        <v>8</v>
      </c>
      <c r="AW31" s="32">
        <f t="shared" ca="1" si="31"/>
        <v>-1</v>
      </c>
      <c r="AX31" s="33">
        <f t="shared" ca="1" si="32"/>
        <v>0.8</v>
      </c>
      <c r="AY31" s="34" t="str">
        <f t="shared" ca="1" si="33"/>
        <v/>
      </c>
      <c r="AZ31" s="30">
        <f t="shared" ca="1" si="34"/>
        <v>0</v>
      </c>
      <c r="BA31" s="40">
        <f t="shared" ca="1" si="62"/>
        <v>1</v>
      </c>
      <c r="BB31" s="31"/>
      <c r="BC31" s="32"/>
      <c r="BD31" s="33">
        <f t="shared" ca="1" si="35"/>
        <v>6.2</v>
      </c>
      <c r="BE31" s="34" t="str">
        <f t="shared" ca="1" si="51"/>
        <v/>
      </c>
      <c r="BF31" s="28" t="str">
        <f t="shared" ca="1" si="2"/>
        <v>R</v>
      </c>
      <c r="BG31" s="35">
        <f ca="1">COUNTIFS(BF$5:BF31,"L",$AO$5:$AO31,"U")</f>
        <v>11</v>
      </c>
      <c r="BH31" s="35">
        <f ca="1">COUNTIFS(BF$5:BF31,"R",$AO$5:$AO31,"U")</f>
        <v>8</v>
      </c>
      <c r="BI31" s="35"/>
      <c r="BJ31" s="35"/>
      <c r="BK31" s="35"/>
      <c r="BL31" s="35"/>
      <c r="BM31" s="35"/>
      <c r="BN31" s="28" t="str">
        <f t="shared" ca="1" si="3"/>
        <v>B</v>
      </c>
      <c r="BO31" s="35">
        <f ca="1">COUNTIFS(BN$5:BN31,"T",$AO$5:$AO31,"U")</f>
        <v>9</v>
      </c>
      <c r="BP31" s="35">
        <f ca="1">COUNTIFS(BN$5:BN31,"B",$AO$5:$AO31,"U")</f>
        <v>10</v>
      </c>
      <c r="BQ31" s="35"/>
      <c r="BR31" s="35"/>
      <c r="BS31" s="35"/>
      <c r="BT31" s="35"/>
      <c r="BU31" s="35"/>
      <c r="BV31" s="28" t="str">
        <f t="shared" ca="1" si="4"/>
        <v>R</v>
      </c>
      <c r="BW31" s="35">
        <f ca="1">COUNTIFS(BV$5:BV31,"R",$AO$5:$AO31,"U")</f>
        <v>11</v>
      </c>
      <c r="BX31" s="35">
        <f ca="1">COUNTIFS(BV$5:BV31,"B",$AO$5:$AO31,"U")</f>
        <v>8</v>
      </c>
      <c r="BY31" s="35"/>
      <c r="BZ31" s="35"/>
      <c r="CA31" s="35"/>
      <c r="CB31" s="35"/>
      <c r="CC31" s="35"/>
      <c r="CD31" s="28" t="str">
        <f t="shared" ca="1" si="5"/>
        <v>B</v>
      </c>
      <c r="CE31" s="35">
        <f ca="1">COUNTIFS(CD$5:CD31,"R",$AO$5:$AO31,"U")</f>
        <v>10</v>
      </c>
      <c r="CF31" s="35">
        <f ca="1">COUNTIFS(CD$5:CD31,"B",$AO$5:$AO31,"U")</f>
        <v>9</v>
      </c>
      <c r="CG31" s="35"/>
      <c r="CH31" s="35"/>
      <c r="CI31" s="35"/>
      <c r="CJ31" s="35"/>
      <c r="CK31" s="35"/>
      <c r="CL31" s="35"/>
      <c r="CM31" s="35" t="str">
        <f t="shared" ca="1" si="36"/>
        <v/>
      </c>
      <c r="CN31" s="35" t="str">
        <f t="shared" ca="1" si="37"/>
        <v/>
      </c>
      <c r="CO31" s="35" t="str">
        <f t="shared" ca="1" si="38"/>
        <v/>
      </c>
      <c r="CP31" s="35" t="str">
        <f t="shared" ca="1" si="39"/>
        <v/>
      </c>
      <c r="CQ31" s="35" t="str">
        <f t="shared" ca="1" si="6"/>
        <v/>
      </c>
      <c r="CR31" s="35" t="str">
        <f t="shared" ca="1" si="7"/>
        <v/>
      </c>
      <c r="CS31" s="35" t="str">
        <f t="shared" ca="1" si="8"/>
        <v/>
      </c>
      <c r="CT31" s="35" t="str">
        <f t="shared" ca="1" si="9"/>
        <v/>
      </c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6"/>
      <c r="DL31" s="9">
        <f t="shared" si="52"/>
        <v>26</v>
      </c>
      <c r="DM31" s="10" t="s">
        <v>17</v>
      </c>
      <c r="DN31" s="9">
        <f t="shared" si="58"/>
        <v>26</v>
      </c>
      <c r="DO31" s="10" t="s">
        <v>20</v>
      </c>
      <c r="DP31" s="9">
        <f t="shared" si="54"/>
        <v>26</v>
      </c>
      <c r="DQ31" s="10" t="s">
        <v>18</v>
      </c>
      <c r="DR31" s="9">
        <f t="shared" si="59"/>
        <v>26</v>
      </c>
      <c r="DS31" s="10" t="s">
        <v>25</v>
      </c>
      <c r="DT31" s="9">
        <f t="shared" si="59"/>
        <v>26</v>
      </c>
      <c r="DU31" s="10" t="s">
        <v>18</v>
      </c>
      <c r="DV31" s="10"/>
      <c r="DW31" s="10">
        <f t="shared" si="56"/>
        <v>27</v>
      </c>
      <c r="DX31" s="9" t="str">
        <f t="shared" ca="1" si="10"/>
        <v/>
      </c>
      <c r="DY31" s="9">
        <f t="shared" ca="1" si="11"/>
        <v>0</v>
      </c>
      <c r="DZ31" s="9">
        <f t="shared" ca="1" si="40"/>
        <v>0</v>
      </c>
      <c r="EA31" s="9">
        <f t="shared" ca="1" si="12"/>
        <v>27</v>
      </c>
      <c r="EB31" s="9">
        <f t="shared" ca="1" si="13"/>
        <v>27</v>
      </c>
      <c r="EC31" s="9">
        <f t="shared" ca="1" si="41"/>
        <v>1</v>
      </c>
      <c r="ED31" s="9" t="str">
        <f t="shared" ca="1" si="14"/>
        <v/>
      </c>
      <c r="EE31" s="9">
        <f t="shared" ca="1" si="15"/>
        <v>0</v>
      </c>
      <c r="EF31" s="9">
        <f t="shared" ca="1" si="42"/>
        <v>0</v>
      </c>
      <c r="EG31" s="9">
        <f t="shared" ca="1" si="16"/>
        <v>27</v>
      </c>
      <c r="EH31" s="9">
        <f t="shared" ca="1" si="17"/>
        <v>27</v>
      </c>
      <c r="EI31" s="9">
        <f t="shared" ca="1" si="43"/>
        <v>1</v>
      </c>
      <c r="EJ31" s="9">
        <f t="shared" ca="1" si="18"/>
        <v>27</v>
      </c>
      <c r="EK31" s="9">
        <f t="shared" ca="1" si="19"/>
        <v>27</v>
      </c>
      <c r="EL31" s="9">
        <f t="shared" ca="1" si="44"/>
        <v>1</v>
      </c>
      <c r="EM31" s="9" t="str">
        <f t="shared" ca="1" si="20"/>
        <v/>
      </c>
      <c r="EN31" s="9">
        <f t="shared" ca="1" si="21"/>
        <v>0</v>
      </c>
      <c r="EO31" s="9">
        <f t="shared" ca="1" si="45"/>
        <v>0</v>
      </c>
      <c r="EP31" s="9" t="str">
        <f t="shared" ca="1" si="22"/>
        <v/>
      </c>
      <c r="EQ31" s="9">
        <f t="shared" ca="1" si="23"/>
        <v>0</v>
      </c>
      <c r="ER31" s="9">
        <f t="shared" ca="1" si="46"/>
        <v>0</v>
      </c>
      <c r="ES31" s="9">
        <f t="shared" ca="1" si="24"/>
        <v>27</v>
      </c>
      <c r="ET31" s="9">
        <f t="shared" ca="1" si="25"/>
        <v>27</v>
      </c>
      <c r="EU31" s="9">
        <f t="shared" ca="1" si="47"/>
        <v>1</v>
      </c>
      <c r="EW31" s="10"/>
      <c r="EX31" s="10"/>
      <c r="EY31" s="10"/>
      <c r="EZ31" s="10"/>
      <c r="FA31" s="10"/>
    </row>
    <row r="32" spans="1:265" s="9" customFormat="1" x14ac:dyDescent="0.2">
      <c r="A32" s="19">
        <f t="shared" ca="1" si="0"/>
        <v>31</v>
      </c>
      <c r="B32" s="17">
        <f ca="1">COUNTIF($A$5:A32,$B$5)</f>
        <v>1</v>
      </c>
      <c r="C32" s="17">
        <f ca="1">COUNTIF($A$5:$A32,$C$5)</f>
        <v>1</v>
      </c>
      <c r="D32" s="17">
        <f ca="1">COUNTIF($A$5:$A32,$D$5)</f>
        <v>2</v>
      </c>
      <c r="E32" s="17">
        <f ca="1">COUNTIF($A$5:$A32,$E$5)</f>
        <v>0</v>
      </c>
      <c r="F32" s="17">
        <f ca="1">COUNTIF($A$5:$A32,$F$5)</f>
        <v>2</v>
      </c>
      <c r="G32" s="17">
        <f ca="1">COUNTIF($A$5:$A32,$G$5)</f>
        <v>0</v>
      </c>
      <c r="H32" s="17">
        <f ca="1">COUNTIF($A$5:$A32,$H$5)</f>
        <v>0</v>
      </c>
      <c r="I32" s="17">
        <f ca="1">COUNTIF($A$5:$A32,$I$5)</f>
        <v>0</v>
      </c>
      <c r="J32" s="17">
        <f ca="1">COUNTIF($A$5:$A32,$J$5)</f>
        <v>0</v>
      </c>
      <c r="K32" s="17">
        <f ca="1">COUNTIF($A$5:$A32,$K$5)</f>
        <v>0</v>
      </c>
      <c r="L32" s="17">
        <f ca="1">COUNTIF($A$5:$A32,$L$5)</f>
        <v>2</v>
      </c>
      <c r="M32" s="17">
        <f ca="1">COUNTIF($A$5:$A32,$M$5)</f>
        <v>3</v>
      </c>
      <c r="N32" s="17">
        <f ca="1">COUNTIF($A$5:$A32,$N$5)</f>
        <v>0</v>
      </c>
      <c r="O32" s="17">
        <f ca="1">COUNTIF($A$5:$A32,$O$5)</f>
        <v>0</v>
      </c>
      <c r="P32" s="17">
        <f ca="1">COUNTIF($A$5:$A32,$P$5)</f>
        <v>0</v>
      </c>
      <c r="Q32" s="17">
        <f ca="1">COUNTIF($A$5:$A32,$Q$5)</f>
        <v>1</v>
      </c>
      <c r="R32" s="17">
        <f ca="1">COUNTIF($A$5:$A32,$R$5)</f>
        <v>1</v>
      </c>
      <c r="S32" s="17">
        <f ca="1">COUNTIF($A$5:$A32,$S$5)</f>
        <v>1</v>
      </c>
      <c r="T32" s="17">
        <f ca="1">COUNTIF($A$5:$A32,$T$5)</f>
        <v>0</v>
      </c>
      <c r="U32" s="17">
        <f ca="1">COUNTIF($A$5:$A32,$U$5)</f>
        <v>1</v>
      </c>
      <c r="V32" s="17">
        <f ca="1">COUNTIF($A$5:$A32,$V$5)</f>
        <v>0</v>
      </c>
      <c r="W32" s="17">
        <f ca="1">COUNTIF($A$5:$A32,$W$5)</f>
        <v>0</v>
      </c>
      <c r="X32" s="17">
        <f ca="1">COUNTIF($A$5:$A32,$X$5)</f>
        <v>1</v>
      </c>
      <c r="Y32" s="17">
        <f ca="1">COUNTIF($A$5:$A32,$Y$5)</f>
        <v>1</v>
      </c>
      <c r="Z32" s="17">
        <f ca="1">COUNTIF($A$5:$A32,$Z$5)</f>
        <v>1</v>
      </c>
      <c r="AA32" s="17">
        <f ca="1">COUNTIF($A$5:$A32,$AA$5)</f>
        <v>0</v>
      </c>
      <c r="AB32" s="17">
        <f ca="1">COUNTIF($A$5:$A32,$AB$5)</f>
        <v>2</v>
      </c>
      <c r="AC32" s="17">
        <f ca="1">COUNTIF($A$5:$A32,$AC$5)</f>
        <v>0</v>
      </c>
      <c r="AD32" s="17">
        <f ca="1">COUNTIF($A$5:$A32,$AD$5)</f>
        <v>1</v>
      </c>
      <c r="AE32" s="17">
        <f ca="1">COUNTIF($A$5:$A32,$AE$5)</f>
        <v>1</v>
      </c>
      <c r="AF32" s="17">
        <f ca="1">COUNTIF($A$5:$A32,$AF$5)</f>
        <v>1</v>
      </c>
      <c r="AG32" s="17">
        <f ca="1">COUNTIF($A$5:$A32,$AG$5)</f>
        <v>1</v>
      </c>
      <c r="AH32" s="17">
        <f ca="1">COUNTIF($A$5:$A32,$AH$5)</f>
        <v>1</v>
      </c>
      <c r="AI32" s="17">
        <f ca="1">COUNTIF($A$5:$A32,$AI$5)</f>
        <v>0</v>
      </c>
      <c r="AJ32" s="17">
        <f ca="1">COUNTIF($A$5:$A32,$AJ$5)</f>
        <v>2</v>
      </c>
      <c r="AK32" s="17">
        <f ca="1">COUNTIF($A$5:$A32,$AK$5)</f>
        <v>0</v>
      </c>
      <c r="AL32" s="17">
        <f ca="1">COUNTIF($A$5:$A32,$AL$5)</f>
        <v>1</v>
      </c>
      <c r="AM32" s="41">
        <f t="shared" si="48"/>
        <v>28</v>
      </c>
      <c r="AN32" s="42">
        <f t="shared" ca="1" si="49"/>
        <v>0</v>
      </c>
      <c r="AO32" s="43" t="str">
        <f ca="1">IF(COUNTIF($A$5:$A32,A32)&gt;1,"R","U")</f>
        <v>U</v>
      </c>
      <c r="AP32" s="42">
        <f t="shared" ca="1" si="60"/>
        <v>16</v>
      </c>
      <c r="AQ32" s="40">
        <f t="shared" ca="1" si="61"/>
        <v>21</v>
      </c>
      <c r="AR32" s="31">
        <f t="shared" si="27"/>
        <v>20</v>
      </c>
      <c r="AS32" s="32">
        <f t="shared" ca="1" si="1"/>
        <v>1</v>
      </c>
      <c r="AT32" s="33">
        <f t="shared" ca="1" si="28"/>
        <v>1.1176470588235294</v>
      </c>
      <c r="AU32" s="40">
        <f t="shared" ca="1" si="29"/>
        <v>6</v>
      </c>
      <c r="AV32" s="31">
        <f t="shared" si="63"/>
        <v>8</v>
      </c>
      <c r="AW32" s="32">
        <f t="shared" ca="1" si="31"/>
        <v>-1</v>
      </c>
      <c r="AX32" s="33">
        <f t="shared" ca="1" si="32"/>
        <v>0.8</v>
      </c>
      <c r="AY32" s="34" t="str">
        <f t="shared" ca="1" si="33"/>
        <v/>
      </c>
      <c r="AZ32" s="30">
        <f t="shared" ca="1" si="34"/>
        <v>0</v>
      </c>
      <c r="BA32" s="40">
        <f t="shared" ca="1" si="62"/>
        <v>1</v>
      </c>
      <c r="BB32" s="31"/>
      <c r="BC32" s="32"/>
      <c r="BD32" s="33">
        <f t="shared" ca="1" si="35"/>
        <v>5</v>
      </c>
      <c r="BE32" s="34" t="str">
        <f t="shared" ca="1" si="51"/>
        <v/>
      </c>
      <c r="BF32" s="28" t="str">
        <f t="shared" ca="1" si="2"/>
        <v>L</v>
      </c>
      <c r="BG32" s="35">
        <f ca="1">COUNTIFS(BF$5:BF32,"L",$AO$5:$AO32,"U")</f>
        <v>12</v>
      </c>
      <c r="BH32" s="35">
        <f ca="1">COUNTIFS(BF$5:BF32,"R",$AO$5:$AO32,"U")</f>
        <v>8</v>
      </c>
      <c r="BI32" s="35"/>
      <c r="BJ32" s="35"/>
      <c r="BK32" s="35"/>
      <c r="BL32" s="35"/>
      <c r="BM32" s="35"/>
      <c r="BN32" s="28" t="str">
        <f t="shared" ca="1" si="3"/>
        <v>B</v>
      </c>
      <c r="BO32" s="35">
        <f ca="1">COUNTIFS(BN$5:BN32,"T",$AO$5:$AO32,"U")</f>
        <v>9</v>
      </c>
      <c r="BP32" s="35">
        <f ca="1">COUNTIFS(BN$5:BN32,"B",$AO$5:$AO32,"U")</f>
        <v>11</v>
      </c>
      <c r="BQ32" s="35"/>
      <c r="BR32" s="35"/>
      <c r="BS32" s="35"/>
      <c r="BT32" s="35"/>
      <c r="BU32" s="35"/>
      <c r="BV32" s="28" t="str">
        <f t="shared" ca="1" si="4"/>
        <v>B</v>
      </c>
      <c r="BW32" s="35">
        <f ca="1">COUNTIFS(BV$5:BV32,"R",$AO$5:$AO32,"U")</f>
        <v>11</v>
      </c>
      <c r="BX32" s="35">
        <f ca="1">COUNTIFS(BV$5:BV32,"B",$AO$5:$AO32,"U")</f>
        <v>9</v>
      </c>
      <c r="BY32" s="35"/>
      <c r="BZ32" s="35"/>
      <c r="CA32" s="35"/>
      <c r="CB32" s="35"/>
      <c r="CC32" s="35"/>
      <c r="CD32" s="28" t="str">
        <f t="shared" ca="1" si="5"/>
        <v>R</v>
      </c>
      <c r="CE32" s="35">
        <f ca="1">COUNTIFS(CD$5:CD32,"R",$AO$5:$AO32,"U")</f>
        <v>11</v>
      </c>
      <c r="CF32" s="35">
        <f ca="1">COUNTIFS(CD$5:CD32,"B",$AO$5:$AO32,"U")</f>
        <v>9</v>
      </c>
      <c r="CG32" s="35"/>
      <c r="CH32" s="35"/>
      <c r="CI32" s="35"/>
      <c r="CJ32" s="35"/>
      <c r="CK32" s="35"/>
      <c r="CL32" s="35"/>
      <c r="CM32" s="35">
        <f t="shared" ca="1" si="36"/>
        <v>31</v>
      </c>
      <c r="CN32" s="35" t="str">
        <f t="shared" ca="1" si="37"/>
        <v/>
      </c>
      <c r="CO32" s="35" t="str">
        <f t="shared" ca="1" si="38"/>
        <v/>
      </c>
      <c r="CP32" s="35">
        <f t="shared" ca="1" si="39"/>
        <v>31</v>
      </c>
      <c r="CQ32" s="35" t="str">
        <f t="shared" ca="1" si="6"/>
        <v/>
      </c>
      <c r="CR32" s="35">
        <f t="shared" ca="1" si="7"/>
        <v>31</v>
      </c>
      <c r="CS32" s="35">
        <f t="shared" ca="1" si="8"/>
        <v>31</v>
      </c>
      <c r="CT32" s="35" t="str">
        <f t="shared" ca="1" si="9"/>
        <v/>
      </c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6"/>
      <c r="DL32" s="9">
        <f t="shared" si="52"/>
        <v>27</v>
      </c>
      <c r="DM32" s="10" t="s">
        <v>19</v>
      </c>
      <c r="DN32" s="9">
        <f t="shared" si="58"/>
        <v>27</v>
      </c>
      <c r="DO32" s="10" t="s">
        <v>18</v>
      </c>
      <c r="DP32" s="9">
        <f t="shared" si="54"/>
        <v>27</v>
      </c>
      <c r="DQ32" s="10" t="s">
        <v>19</v>
      </c>
      <c r="DR32" s="9">
        <f t="shared" si="59"/>
        <v>27</v>
      </c>
      <c r="DS32" s="10" t="s">
        <v>25</v>
      </c>
      <c r="DT32" s="9">
        <f t="shared" si="59"/>
        <v>27</v>
      </c>
      <c r="DU32" s="10" t="s">
        <v>18</v>
      </c>
      <c r="DV32" s="10"/>
      <c r="DW32" s="10">
        <f t="shared" si="56"/>
        <v>28</v>
      </c>
      <c r="DX32" s="9" t="str">
        <f t="shared" ca="1" si="10"/>
        <v/>
      </c>
      <c r="DY32" s="9">
        <f t="shared" ca="1" si="11"/>
        <v>0</v>
      </c>
      <c r="DZ32" s="9">
        <f t="shared" ca="1" si="40"/>
        <v>0</v>
      </c>
      <c r="EA32" s="9" t="str">
        <f t="shared" ca="1" si="12"/>
        <v/>
      </c>
      <c r="EB32" s="9">
        <f t="shared" ca="1" si="13"/>
        <v>0</v>
      </c>
      <c r="EC32" s="9">
        <f t="shared" ca="1" si="41"/>
        <v>0</v>
      </c>
      <c r="ED32" s="9" t="str">
        <f t="shared" ca="1" si="14"/>
        <v/>
      </c>
      <c r="EE32" s="9">
        <f t="shared" ca="1" si="15"/>
        <v>0</v>
      </c>
      <c r="EF32" s="9">
        <f t="shared" ca="1" si="42"/>
        <v>0</v>
      </c>
      <c r="EG32" s="9" t="str">
        <f t="shared" ca="1" si="16"/>
        <v/>
      </c>
      <c r="EH32" s="9">
        <f t="shared" ca="1" si="17"/>
        <v>0</v>
      </c>
      <c r="EI32" s="9">
        <f t="shared" ca="1" si="43"/>
        <v>0</v>
      </c>
      <c r="EJ32" s="9" t="str">
        <f t="shared" ca="1" si="18"/>
        <v/>
      </c>
      <c r="EK32" s="9">
        <f t="shared" ca="1" si="19"/>
        <v>0</v>
      </c>
      <c r="EL32" s="9">
        <f t="shared" ca="1" si="44"/>
        <v>0</v>
      </c>
      <c r="EM32" s="9" t="str">
        <f t="shared" ca="1" si="20"/>
        <v/>
      </c>
      <c r="EN32" s="9">
        <f t="shared" ca="1" si="21"/>
        <v>0</v>
      </c>
      <c r="EO32" s="9">
        <f t="shared" ca="1" si="45"/>
        <v>0</v>
      </c>
      <c r="EP32" s="9" t="str">
        <f t="shared" ca="1" si="22"/>
        <v/>
      </c>
      <c r="EQ32" s="9">
        <f t="shared" ca="1" si="23"/>
        <v>0</v>
      </c>
      <c r="ER32" s="9">
        <f t="shared" ca="1" si="46"/>
        <v>0</v>
      </c>
      <c r="ES32" s="9" t="str">
        <f t="shared" ca="1" si="24"/>
        <v/>
      </c>
      <c r="ET32" s="9">
        <f t="shared" ca="1" si="25"/>
        <v>0</v>
      </c>
      <c r="EU32" s="9">
        <f t="shared" ca="1" si="47"/>
        <v>0</v>
      </c>
      <c r="EW32" s="10"/>
      <c r="EX32" s="10" t="s">
        <v>19</v>
      </c>
      <c r="EY32" s="10" t="s">
        <v>3</v>
      </c>
      <c r="EZ32" s="10"/>
      <c r="FA32" s="10">
        <v>14</v>
      </c>
      <c r="FB32" s="9">
        <v>15</v>
      </c>
    </row>
    <row r="33" spans="1:265" s="9" customFormat="1" x14ac:dyDescent="0.2">
      <c r="A33" s="19">
        <f t="shared" ca="1" si="0"/>
        <v>36</v>
      </c>
      <c r="B33" s="17">
        <f ca="1">COUNTIF($A$5:A33,$B$5)</f>
        <v>1</v>
      </c>
      <c r="C33" s="17">
        <f ca="1">COUNTIF($A$5:$A33,$C$5)</f>
        <v>1</v>
      </c>
      <c r="D33" s="17">
        <f ca="1">COUNTIF($A$5:$A33,$D$5)</f>
        <v>2</v>
      </c>
      <c r="E33" s="17">
        <f ca="1">COUNTIF($A$5:$A33,$E$5)</f>
        <v>0</v>
      </c>
      <c r="F33" s="17">
        <f ca="1">COUNTIF($A$5:$A33,$F$5)</f>
        <v>2</v>
      </c>
      <c r="G33" s="17">
        <f ca="1">COUNTIF($A$5:$A33,$G$5)</f>
        <v>0</v>
      </c>
      <c r="H33" s="17">
        <f ca="1">COUNTIF($A$5:$A33,$H$5)</f>
        <v>0</v>
      </c>
      <c r="I33" s="17">
        <f ca="1">COUNTIF($A$5:$A33,$I$5)</f>
        <v>0</v>
      </c>
      <c r="J33" s="17">
        <f ca="1">COUNTIF($A$5:$A33,$J$5)</f>
        <v>0</v>
      </c>
      <c r="K33" s="17">
        <f ca="1">COUNTIF($A$5:$A33,$K$5)</f>
        <v>0</v>
      </c>
      <c r="L33" s="17">
        <f ca="1">COUNTIF($A$5:$A33,$L$5)</f>
        <v>2</v>
      </c>
      <c r="M33" s="17">
        <f ca="1">COUNTIF($A$5:$A33,$M$5)</f>
        <v>3</v>
      </c>
      <c r="N33" s="17">
        <f ca="1">COUNTIF($A$5:$A33,$N$5)</f>
        <v>0</v>
      </c>
      <c r="O33" s="17">
        <f ca="1">COUNTIF($A$5:$A33,$O$5)</f>
        <v>0</v>
      </c>
      <c r="P33" s="17">
        <f ca="1">COUNTIF($A$5:$A33,$P$5)</f>
        <v>0</v>
      </c>
      <c r="Q33" s="17">
        <f ca="1">COUNTIF($A$5:$A33,$Q$5)</f>
        <v>1</v>
      </c>
      <c r="R33" s="17">
        <f ca="1">COUNTIF($A$5:$A33,$R$5)</f>
        <v>1</v>
      </c>
      <c r="S33" s="17">
        <f ca="1">COUNTIF($A$5:$A33,$S$5)</f>
        <v>1</v>
      </c>
      <c r="T33" s="17">
        <f ca="1">COUNTIF($A$5:$A33,$T$5)</f>
        <v>0</v>
      </c>
      <c r="U33" s="17">
        <f ca="1">COUNTIF($A$5:$A33,$U$5)</f>
        <v>1</v>
      </c>
      <c r="V33" s="17">
        <f ca="1">COUNTIF($A$5:$A33,$V$5)</f>
        <v>0</v>
      </c>
      <c r="W33" s="17">
        <f ca="1">COUNTIF($A$5:$A33,$W$5)</f>
        <v>0</v>
      </c>
      <c r="X33" s="17">
        <f ca="1">COUNTIF($A$5:$A33,$X$5)</f>
        <v>1</v>
      </c>
      <c r="Y33" s="17">
        <f ca="1">COUNTIF($A$5:$A33,$Y$5)</f>
        <v>1</v>
      </c>
      <c r="Z33" s="17">
        <f ca="1">COUNTIF($A$5:$A33,$Z$5)</f>
        <v>1</v>
      </c>
      <c r="AA33" s="17">
        <f ca="1">COUNTIF($A$5:$A33,$AA$5)</f>
        <v>0</v>
      </c>
      <c r="AB33" s="17">
        <f ca="1">COUNTIF($A$5:$A33,$AB$5)</f>
        <v>2</v>
      </c>
      <c r="AC33" s="17">
        <f ca="1">COUNTIF($A$5:$A33,$AC$5)</f>
        <v>0</v>
      </c>
      <c r="AD33" s="17">
        <f ca="1">COUNTIF($A$5:$A33,$AD$5)</f>
        <v>1</v>
      </c>
      <c r="AE33" s="17">
        <f ca="1">COUNTIF($A$5:$A33,$AE$5)</f>
        <v>1</v>
      </c>
      <c r="AF33" s="17">
        <f ca="1">COUNTIF($A$5:$A33,$AF$5)</f>
        <v>1</v>
      </c>
      <c r="AG33" s="17">
        <f ca="1">COUNTIF($A$5:$A33,$AG$5)</f>
        <v>1</v>
      </c>
      <c r="AH33" s="17">
        <f ca="1">COUNTIF($A$5:$A33,$AH$5)</f>
        <v>1</v>
      </c>
      <c r="AI33" s="17">
        <f ca="1">COUNTIF($A$5:$A33,$AI$5)</f>
        <v>0</v>
      </c>
      <c r="AJ33" s="17">
        <f ca="1">COUNTIF($A$5:$A33,$AJ$5)</f>
        <v>2</v>
      </c>
      <c r="AK33" s="17">
        <f ca="1">COUNTIF($A$5:$A33,$AK$5)</f>
        <v>1</v>
      </c>
      <c r="AL33" s="17">
        <f ca="1">COUNTIF($A$5:$A33,$AL$5)</f>
        <v>1</v>
      </c>
      <c r="AM33" s="41">
        <f t="shared" si="48"/>
        <v>29</v>
      </c>
      <c r="AN33" s="42">
        <f t="shared" ca="1" si="49"/>
        <v>0</v>
      </c>
      <c r="AO33" s="43" t="str">
        <f ca="1">IF(COUNTIF($A$5:$A33,A33)&gt;1,"R","U")</f>
        <v>U</v>
      </c>
      <c r="AP33" s="42">
        <f t="shared" ca="1" si="60"/>
        <v>15</v>
      </c>
      <c r="AQ33" s="40">
        <f t="shared" ca="1" si="61"/>
        <v>22</v>
      </c>
      <c r="AR33" s="31">
        <f t="shared" si="27"/>
        <v>20</v>
      </c>
      <c r="AS33" s="32">
        <f t="shared" ca="1" si="1"/>
        <v>2</v>
      </c>
      <c r="AT33" s="33">
        <f t="shared" ca="1" si="28"/>
        <v>1.25</v>
      </c>
      <c r="AU33" s="40">
        <f t="shared" ca="1" si="29"/>
        <v>6</v>
      </c>
      <c r="AV33" s="31">
        <f>ROUND(0.32*$AM33,0)</f>
        <v>9</v>
      </c>
      <c r="AW33" s="32">
        <f t="shared" ca="1" si="31"/>
        <v>-2</v>
      </c>
      <c r="AX33" s="33">
        <f t="shared" ca="1" si="32"/>
        <v>0.7142857142857143</v>
      </c>
      <c r="AY33" s="34" t="str">
        <f t="shared" ca="1" si="33"/>
        <v/>
      </c>
      <c r="AZ33" s="30">
        <f t="shared" ca="1" si="34"/>
        <v>0</v>
      </c>
      <c r="BA33" s="40">
        <f t="shared" ref="BA33:BA36" ca="1" si="64">COUNTIF(AZ1:AZ33,1)</f>
        <v>1</v>
      </c>
      <c r="BB33" s="31"/>
      <c r="BC33" s="32"/>
      <c r="BD33" s="33">
        <f t="shared" ca="1" si="35"/>
        <v>5</v>
      </c>
      <c r="BE33" s="34" t="str">
        <f t="shared" ca="1" si="51"/>
        <v/>
      </c>
      <c r="BF33" s="28" t="str">
        <f t="shared" ca="1" si="2"/>
        <v>R</v>
      </c>
      <c r="BG33" s="35">
        <f ca="1">COUNTIFS(BF$5:BF33,"L",$AO$5:$AO33,"U")</f>
        <v>12</v>
      </c>
      <c r="BH33" s="35">
        <f ca="1">COUNTIFS(BF$5:BF33,"R",$AO$5:$AO33,"U")</f>
        <v>9</v>
      </c>
      <c r="BI33" s="35"/>
      <c r="BJ33" s="35"/>
      <c r="BK33" s="35"/>
      <c r="BL33" s="35"/>
      <c r="BM33" s="35"/>
      <c r="BN33" s="28" t="str">
        <f t="shared" ca="1" si="3"/>
        <v>B</v>
      </c>
      <c r="BO33" s="35">
        <f ca="1">COUNTIFS(BN$5:BN33,"T",$AO$5:$AO33,"U")</f>
        <v>9</v>
      </c>
      <c r="BP33" s="35">
        <f ca="1">COUNTIFS(BN$5:BN33,"B",$AO$5:$AO33,"U")</f>
        <v>12</v>
      </c>
      <c r="BQ33" s="35"/>
      <c r="BR33" s="35"/>
      <c r="BS33" s="35"/>
      <c r="BT33" s="35"/>
      <c r="BU33" s="35"/>
      <c r="BV33" s="28" t="str">
        <f t="shared" ca="1" si="4"/>
        <v>R</v>
      </c>
      <c r="BW33" s="35">
        <f ca="1">COUNTIFS(BV$5:BV33,"R",$AO$5:$AO33,"U")</f>
        <v>12</v>
      </c>
      <c r="BX33" s="35">
        <f ca="1">COUNTIFS(BV$5:BV33,"B",$AO$5:$AO33,"U")</f>
        <v>9</v>
      </c>
      <c r="BY33" s="35"/>
      <c r="BZ33" s="35"/>
      <c r="CA33" s="35"/>
      <c r="CB33" s="35"/>
      <c r="CC33" s="35"/>
      <c r="CD33" s="28" t="str">
        <f t="shared" ca="1" si="5"/>
        <v>B</v>
      </c>
      <c r="CE33" s="35">
        <f ca="1">COUNTIFS(CD$5:CD33,"R",$AO$5:$AO33,"U")</f>
        <v>11</v>
      </c>
      <c r="CF33" s="35">
        <f ca="1">COUNTIFS(CD$5:CD33,"B",$AO$5:$AO33,"U")</f>
        <v>10</v>
      </c>
      <c r="CG33" s="35"/>
      <c r="CH33" s="35"/>
      <c r="CI33" s="35"/>
      <c r="CJ33" s="35"/>
      <c r="CK33" s="35"/>
      <c r="CL33" s="35"/>
      <c r="CM33" s="35" t="str">
        <f t="shared" ca="1" si="36"/>
        <v/>
      </c>
      <c r="CN33" s="35">
        <f t="shared" ca="1" si="37"/>
        <v>36</v>
      </c>
      <c r="CO33" s="35" t="str">
        <f t="shared" ca="1" si="38"/>
        <v/>
      </c>
      <c r="CP33" s="35">
        <f t="shared" ca="1" si="39"/>
        <v>36</v>
      </c>
      <c r="CQ33" s="35">
        <f t="shared" ca="1" si="6"/>
        <v>36</v>
      </c>
      <c r="CR33" s="35" t="str">
        <f t="shared" ca="1" si="7"/>
        <v/>
      </c>
      <c r="CS33" s="35" t="str">
        <f t="shared" ca="1" si="8"/>
        <v/>
      </c>
      <c r="CT33" s="35">
        <f t="shared" ca="1" si="9"/>
        <v>36</v>
      </c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6"/>
      <c r="DL33" s="9">
        <f>DL32+1</f>
        <v>28</v>
      </c>
      <c r="DM33" s="10" t="s">
        <v>17</v>
      </c>
      <c r="DN33" s="9">
        <f>DN32+1</f>
        <v>28</v>
      </c>
      <c r="DO33" s="10" t="s">
        <v>20</v>
      </c>
      <c r="DP33" s="9">
        <f>DP32+1</f>
        <v>28</v>
      </c>
      <c r="DQ33" s="10" t="s">
        <v>18</v>
      </c>
      <c r="DR33" s="9">
        <f>DR32+1</f>
        <v>28</v>
      </c>
      <c r="DS33" s="10" t="s">
        <v>25</v>
      </c>
      <c r="DT33" s="9">
        <f>DT32+1</f>
        <v>28</v>
      </c>
      <c r="DU33" s="10" t="s">
        <v>18</v>
      </c>
      <c r="DV33" s="10"/>
      <c r="DW33" s="10">
        <f t="shared" si="56"/>
        <v>29</v>
      </c>
      <c r="DX33" s="9">
        <f t="shared" ca="1" si="10"/>
        <v>29</v>
      </c>
      <c r="DY33" s="9">
        <f t="shared" ca="1" si="11"/>
        <v>29</v>
      </c>
      <c r="DZ33" s="9">
        <f t="shared" ca="1" si="40"/>
        <v>1</v>
      </c>
      <c r="EA33" s="9" t="str">
        <f t="shared" ca="1" si="12"/>
        <v/>
      </c>
      <c r="EB33" s="9">
        <f t="shared" ca="1" si="13"/>
        <v>0</v>
      </c>
      <c r="EC33" s="9">
        <f t="shared" ca="1" si="41"/>
        <v>0</v>
      </c>
      <c r="ED33" s="9">
        <f t="shared" ca="1" si="14"/>
        <v>29</v>
      </c>
      <c r="EE33" s="9">
        <f t="shared" ca="1" si="15"/>
        <v>29</v>
      </c>
      <c r="EF33" s="9">
        <f t="shared" ca="1" si="42"/>
        <v>1</v>
      </c>
      <c r="EG33" s="9" t="str">
        <f t="shared" ca="1" si="16"/>
        <v/>
      </c>
      <c r="EH33" s="9">
        <f t="shared" ca="1" si="17"/>
        <v>0</v>
      </c>
      <c r="EI33" s="9">
        <f t="shared" ca="1" si="43"/>
        <v>0</v>
      </c>
      <c r="EJ33" s="9" t="str">
        <f t="shared" ca="1" si="18"/>
        <v/>
      </c>
      <c r="EK33" s="9">
        <f t="shared" ca="1" si="19"/>
        <v>0</v>
      </c>
      <c r="EL33" s="9">
        <f t="shared" ca="1" si="44"/>
        <v>0</v>
      </c>
      <c r="EM33" s="9">
        <f t="shared" ca="1" si="20"/>
        <v>29</v>
      </c>
      <c r="EN33" s="9">
        <f t="shared" ca="1" si="21"/>
        <v>29</v>
      </c>
      <c r="EO33" s="9">
        <f t="shared" ca="1" si="45"/>
        <v>1</v>
      </c>
      <c r="EP33" s="9" t="str">
        <f t="shared" ca="1" si="22"/>
        <v/>
      </c>
      <c r="EQ33" s="9">
        <f t="shared" ca="1" si="23"/>
        <v>0</v>
      </c>
      <c r="ER33" s="9">
        <f t="shared" ca="1" si="46"/>
        <v>0</v>
      </c>
      <c r="ES33" s="9">
        <f t="shared" ca="1" si="24"/>
        <v>29</v>
      </c>
      <c r="ET33" s="9">
        <f t="shared" ca="1" si="25"/>
        <v>29</v>
      </c>
      <c r="EU33" s="9">
        <f t="shared" ca="1" si="47"/>
        <v>1</v>
      </c>
      <c r="EW33" s="10" t="str">
        <f ca="1">AO39</f>
        <v>R</v>
      </c>
      <c r="EX33" s="10"/>
      <c r="EY33" s="10"/>
      <c r="EZ33" s="10">
        <f ca="1">BG42</f>
        <v>12</v>
      </c>
      <c r="FA33" s="10"/>
    </row>
    <row r="34" spans="1:265" s="9" customFormat="1" x14ac:dyDescent="0.2">
      <c r="A34" s="19">
        <f t="shared" ca="1" si="0"/>
        <v>18</v>
      </c>
      <c r="B34" s="17">
        <f ca="1">COUNTIF($A$5:A34,$B$5)</f>
        <v>1</v>
      </c>
      <c r="C34" s="17">
        <f ca="1">COUNTIF($A$5:$A34,$C$5)</f>
        <v>1</v>
      </c>
      <c r="D34" s="17">
        <f ca="1">COUNTIF($A$5:$A34,$D$5)</f>
        <v>2</v>
      </c>
      <c r="E34" s="17">
        <f ca="1">COUNTIF($A$5:$A34,$E$5)</f>
        <v>0</v>
      </c>
      <c r="F34" s="17">
        <f ca="1">COUNTIF($A$5:$A34,$F$5)</f>
        <v>2</v>
      </c>
      <c r="G34" s="17">
        <f ca="1">COUNTIF($A$5:$A34,$G$5)</f>
        <v>0</v>
      </c>
      <c r="H34" s="17">
        <f ca="1">COUNTIF($A$5:$A34,$H$5)</f>
        <v>0</v>
      </c>
      <c r="I34" s="17">
        <f ca="1">COUNTIF($A$5:$A34,$I$5)</f>
        <v>0</v>
      </c>
      <c r="J34" s="17">
        <f ca="1">COUNTIF($A$5:$A34,$J$5)</f>
        <v>0</v>
      </c>
      <c r="K34" s="17">
        <f ca="1">COUNTIF($A$5:$A34,$K$5)</f>
        <v>0</v>
      </c>
      <c r="L34" s="17">
        <f ca="1">COUNTIF($A$5:$A34,$L$5)</f>
        <v>2</v>
      </c>
      <c r="M34" s="17">
        <f ca="1">COUNTIF($A$5:$A34,$M$5)</f>
        <v>3</v>
      </c>
      <c r="N34" s="17">
        <f ca="1">COUNTIF($A$5:$A34,$N$5)</f>
        <v>0</v>
      </c>
      <c r="O34" s="17">
        <f ca="1">COUNTIF($A$5:$A34,$O$5)</f>
        <v>0</v>
      </c>
      <c r="P34" s="17">
        <f ca="1">COUNTIF($A$5:$A34,$P$5)</f>
        <v>0</v>
      </c>
      <c r="Q34" s="17">
        <f ca="1">COUNTIF($A$5:$A34,$Q$5)</f>
        <v>1</v>
      </c>
      <c r="R34" s="17">
        <f ca="1">COUNTIF($A$5:$A34,$R$5)</f>
        <v>1</v>
      </c>
      <c r="S34" s="17">
        <f ca="1">COUNTIF($A$5:$A34,$S$5)</f>
        <v>2</v>
      </c>
      <c r="T34" s="17">
        <f ca="1">COUNTIF($A$5:$A34,$T$5)</f>
        <v>0</v>
      </c>
      <c r="U34" s="17">
        <f ca="1">COUNTIF($A$5:$A34,$U$5)</f>
        <v>1</v>
      </c>
      <c r="V34" s="17">
        <f ca="1">COUNTIF($A$5:$A34,$V$5)</f>
        <v>0</v>
      </c>
      <c r="W34" s="17">
        <f ca="1">COUNTIF($A$5:$A34,$W$5)</f>
        <v>0</v>
      </c>
      <c r="X34" s="17">
        <f ca="1">COUNTIF($A$5:$A34,$X$5)</f>
        <v>1</v>
      </c>
      <c r="Y34" s="17">
        <f ca="1">COUNTIF($A$5:$A34,$Y$5)</f>
        <v>1</v>
      </c>
      <c r="Z34" s="17">
        <f ca="1">COUNTIF($A$5:$A34,$Z$5)</f>
        <v>1</v>
      </c>
      <c r="AA34" s="17">
        <f ca="1">COUNTIF($A$5:$A34,$AA$5)</f>
        <v>0</v>
      </c>
      <c r="AB34" s="17">
        <f ca="1">COUNTIF($A$5:$A34,$AB$5)</f>
        <v>2</v>
      </c>
      <c r="AC34" s="17">
        <f ca="1">COUNTIF($A$5:$A34,$AC$5)</f>
        <v>0</v>
      </c>
      <c r="AD34" s="17">
        <f ca="1">COUNTIF($A$5:$A34,$AD$5)</f>
        <v>1</v>
      </c>
      <c r="AE34" s="17">
        <f ca="1">COUNTIF($A$5:$A34,$AE$5)</f>
        <v>1</v>
      </c>
      <c r="AF34" s="17">
        <f ca="1">COUNTIF($A$5:$A34,$AF$5)</f>
        <v>1</v>
      </c>
      <c r="AG34" s="17">
        <f ca="1">COUNTIF($A$5:$A34,$AG$5)</f>
        <v>1</v>
      </c>
      <c r="AH34" s="17">
        <f ca="1">COUNTIF($A$5:$A34,$AH$5)</f>
        <v>1</v>
      </c>
      <c r="AI34" s="17">
        <f ca="1">COUNTIF($A$5:$A34,$AI$5)</f>
        <v>0</v>
      </c>
      <c r="AJ34" s="17">
        <f ca="1">COUNTIF($A$5:$A34,$AJ$5)</f>
        <v>2</v>
      </c>
      <c r="AK34" s="17">
        <f ca="1">COUNTIF($A$5:$A34,$AK$5)</f>
        <v>1</v>
      </c>
      <c r="AL34" s="17">
        <f ca="1">COUNTIF($A$5:$A34,$AL$5)</f>
        <v>1</v>
      </c>
      <c r="AM34" s="41">
        <f t="shared" si="48"/>
        <v>30</v>
      </c>
      <c r="AN34" s="42">
        <f t="shared" ca="1" si="49"/>
        <v>0</v>
      </c>
      <c r="AO34" s="43" t="str">
        <f ca="1">IF(COUNTIF($A$5:$A34,A34)&gt;1,"R","U")</f>
        <v>R</v>
      </c>
      <c r="AP34" s="42">
        <f t="shared" ca="1" si="60"/>
        <v>15</v>
      </c>
      <c r="AQ34" s="40">
        <f t="shared" ca="1" si="61"/>
        <v>22</v>
      </c>
      <c r="AR34" s="31">
        <f t="shared" si="27"/>
        <v>20</v>
      </c>
      <c r="AS34" s="32">
        <f t="shared" ca="1" si="1"/>
        <v>2</v>
      </c>
      <c r="AT34" s="33">
        <f t="shared" ca="1" si="28"/>
        <v>1.4</v>
      </c>
      <c r="AU34" s="40">
        <f t="shared" ca="1" si="29"/>
        <v>7</v>
      </c>
      <c r="AV34" s="31">
        <f t="shared" ref="AV34:AV36" si="65">ROUND(0.32*$AM34,0)</f>
        <v>10</v>
      </c>
      <c r="AW34" s="32">
        <f t="shared" ca="1" si="31"/>
        <v>-2</v>
      </c>
      <c r="AX34" s="33">
        <f t="shared" ca="1" si="32"/>
        <v>0.63636363636363635</v>
      </c>
      <c r="AY34" s="34" t="str">
        <f t="shared" ca="1" si="33"/>
        <v/>
      </c>
      <c r="AZ34" s="30">
        <f t="shared" ca="1" si="34"/>
        <v>0</v>
      </c>
      <c r="BA34" s="40">
        <f t="shared" ca="1" si="64"/>
        <v>1</v>
      </c>
      <c r="BB34" s="31"/>
      <c r="BC34" s="32"/>
      <c r="BD34" s="33">
        <f t="shared" ca="1" si="35"/>
        <v>5</v>
      </c>
      <c r="BE34" s="34" t="str">
        <f t="shared" ca="1" si="51"/>
        <v/>
      </c>
      <c r="BF34" s="28" t="str">
        <f t="shared" ca="1" si="2"/>
        <v>L</v>
      </c>
      <c r="BG34" s="35">
        <f ca="1">COUNTIFS(BF$5:BF34,"L",$AO$5:$AO34,"U")</f>
        <v>12</v>
      </c>
      <c r="BH34" s="35">
        <f ca="1">COUNTIFS(BF$5:BF34,"R",$AO$5:$AO34,"U")</f>
        <v>9</v>
      </c>
      <c r="BI34" s="35"/>
      <c r="BJ34" s="35"/>
      <c r="BK34" s="35"/>
      <c r="BL34" s="35"/>
      <c r="BM34" s="35"/>
      <c r="BN34" s="28" t="str">
        <f t="shared" ca="1" si="3"/>
        <v>T</v>
      </c>
      <c r="BO34" s="35">
        <f ca="1">COUNTIFS(BN$5:BN34,"T",$AO$5:$AO34,"U")</f>
        <v>9</v>
      </c>
      <c r="BP34" s="35">
        <f ca="1">COUNTIFS(BN$5:BN34,"B",$AO$5:$AO34,"U")</f>
        <v>12</v>
      </c>
      <c r="BQ34" s="35"/>
      <c r="BR34" s="35"/>
      <c r="BS34" s="35"/>
      <c r="BT34" s="35"/>
      <c r="BU34" s="35"/>
      <c r="BV34" s="28" t="str">
        <f t="shared" ca="1" si="4"/>
        <v>R</v>
      </c>
      <c r="BW34" s="35">
        <f ca="1">COUNTIFS(BV$5:BV34,"R",$AO$5:$AO34,"U")</f>
        <v>12</v>
      </c>
      <c r="BX34" s="35">
        <f ca="1">COUNTIFS(BV$5:BV34,"B",$AO$5:$AO34,"U")</f>
        <v>9</v>
      </c>
      <c r="BY34" s="35"/>
      <c r="BZ34" s="35"/>
      <c r="CA34" s="35"/>
      <c r="CB34" s="35"/>
      <c r="CC34" s="35"/>
      <c r="CD34" s="28" t="str">
        <f t="shared" ca="1" si="5"/>
        <v>B</v>
      </c>
      <c r="CE34" s="35">
        <f ca="1">COUNTIFS(CD$5:CD34,"R",$AO$5:$AO34,"U")</f>
        <v>11</v>
      </c>
      <c r="CF34" s="35">
        <f ca="1">COUNTIFS(CD$5:CD34,"B",$AO$5:$AO34,"U")</f>
        <v>10</v>
      </c>
      <c r="CG34" s="35"/>
      <c r="CH34" s="35"/>
      <c r="CI34" s="35"/>
      <c r="CJ34" s="35"/>
      <c r="CK34" s="35"/>
      <c r="CL34" s="35"/>
      <c r="CM34" s="35" t="str">
        <f t="shared" ca="1" si="36"/>
        <v/>
      </c>
      <c r="CN34" s="35" t="str">
        <f t="shared" ca="1" si="37"/>
        <v/>
      </c>
      <c r="CO34" s="35" t="str">
        <f t="shared" ca="1" si="38"/>
        <v/>
      </c>
      <c r="CP34" s="35" t="str">
        <f t="shared" ca="1" si="39"/>
        <v/>
      </c>
      <c r="CQ34" s="35" t="str">
        <f t="shared" ca="1" si="6"/>
        <v/>
      </c>
      <c r="CR34" s="35" t="str">
        <f t="shared" ca="1" si="7"/>
        <v/>
      </c>
      <c r="CS34" s="35" t="str">
        <f t="shared" ca="1" si="8"/>
        <v/>
      </c>
      <c r="CT34" s="35" t="str">
        <f t="shared" ca="1" si="9"/>
        <v/>
      </c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6"/>
      <c r="DL34" s="9">
        <f t="shared" si="52"/>
        <v>29</v>
      </c>
      <c r="DM34" s="10" t="s">
        <v>17</v>
      </c>
      <c r="DN34" s="9">
        <f t="shared" ref="DN34:DN41" si="66">DN33+1</f>
        <v>29</v>
      </c>
      <c r="DO34" s="10" t="s">
        <v>20</v>
      </c>
      <c r="DP34" s="9">
        <f t="shared" si="54"/>
        <v>29</v>
      </c>
      <c r="DQ34" s="10" t="s">
        <v>18</v>
      </c>
      <c r="DR34" s="9">
        <f t="shared" ref="DR34:DT41" si="67">DR33+1</f>
        <v>29</v>
      </c>
      <c r="DS34" s="10" t="s">
        <v>25</v>
      </c>
      <c r="DT34" s="9">
        <f t="shared" si="67"/>
        <v>29</v>
      </c>
      <c r="DU34" s="10" t="s">
        <v>18</v>
      </c>
      <c r="DV34" s="10"/>
      <c r="DW34" s="10">
        <f t="shared" si="56"/>
        <v>30</v>
      </c>
      <c r="DX34" s="9" t="str">
        <f t="shared" ca="1" si="10"/>
        <v/>
      </c>
      <c r="DY34" s="9">
        <f t="shared" ca="1" si="11"/>
        <v>0</v>
      </c>
      <c r="DZ34" s="9">
        <f t="shared" ca="1" si="40"/>
        <v>0</v>
      </c>
      <c r="EA34" s="9" t="str">
        <f t="shared" ca="1" si="12"/>
        <v/>
      </c>
      <c r="EB34" s="9">
        <f t="shared" ca="1" si="13"/>
        <v>30</v>
      </c>
      <c r="EC34" s="9">
        <f t="shared" ca="1" si="41"/>
        <v>1</v>
      </c>
      <c r="ED34" s="9" t="str">
        <f t="shared" ca="1" si="14"/>
        <v/>
      </c>
      <c r="EE34" s="9">
        <f t="shared" ca="1" si="15"/>
        <v>0</v>
      </c>
      <c r="EF34" s="9">
        <f t="shared" ca="1" si="42"/>
        <v>0</v>
      </c>
      <c r="EG34" s="9">
        <f t="shared" ca="1" si="16"/>
        <v>30</v>
      </c>
      <c r="EH34" s="9">
        <f t="shared" ca="1" si="17"/>
        <v>30</v>
      </c>
      <c r="EI34" s="9">
        <f t="shared" ca="1" si="43"/>
        <v>1</v>
      </c>
      <c r="EJ34" s="9">
        <f t="shared" ca="1" si="18"/>
        <v>30</v>
      </c>
      <c r="EK34" s="9">
        <f t="shared" ca="1" si="19"/>
        <v>30</v>
      </c>
      <c r="EL34" s="9">
        <f t="shared" ca="1" si="44"/>
        <v>1</v>
      </c>
      <c r="EM34" s="9" t="str">
        <f t="shared" ca="1" si="20"/>
        <v/>
      </c>
      <c r="EN34" s="9">
        <f t="shared" ca="1" si="21"/>
        <v>0</v>
      </c>
      <c r="EO34" s="9">
        <f t="shared" ca="1" si="45"/>
        <v>0</v>
      </c>
      <c r="EP34" s="9" t="str">
        <f t="shared" ca="1" si="22"/>
        <v/>
      </c>
      <c r="EQ34" s="9">
        <f t="shared" ca="1" si="23"/>
        <v>0</v>
      </c>
      <c r="ER34" s="9">
        <f t="shared" ca="1" si="46"/>
        <v>0</v>
      </c>
      <c r="ES34" s="9">
        <f t="shared" ca="1" si="24"/>
        <v>30</v>
      </c>
      <c r="ET34" s="9">
        <f t="shared" ca="1" si="25"/>
        <v>30</v>
      </c>
      <c r="EU34" s="9">
        <f t="shared" ca="1" si="47"/>
        <v>1</v>
      </c>
      <c r="EW34" s="10" t="str">
        <f ca="1">AO40</f>
        <v>R</v>
      </c>
      <c r="EX34" s="10"/>
      <c r="EY34" s="10"/>
      <c r="EZ34" s="10">
        <f ca="1">BH42</f>
        <v>11</v>
      </c>
      <c r="FA34" s="10"/>
    </row>
    <row r="35" spans="1:265" s="9" customFormat="1" x14ac:dyDescent="0.2">
      <c r="A35" s="19">
        <f t="shared" ca="1" si="0"/>
        <v>33</v>
      </c>
      <c r="B35" s="17">
        <f ca="1">COUNTIF($A$5:A35,$B$5)</f>
        <v>1</v>
      </c>
      <c r="C35" s="17">
        <f ca="1">COUNTIF($A$5:$A35,$C$5)</f>
        <v>1</v>
      </c>
      <c r="D35" s="17">
        <f ca="1">COUNTIF($A$5:$A35,$D$5)</f>
        <v>2</v>
      </c>
      <c r="E35" s="17">
        <f ca="1">COUNTIF($A$5:$A35,$E$5)</f>
        <v>0</v>
      </c>
      <c r="F35" s="17">
        <f ca="1">COUNTIF($A$5:$A35,$F$5)</f>
        <v>2</v>
      </c>
      <c r="G35" s="17">
        <f ca="1">COUNTIF($A$5:$A35,$G$5)</f>
        <v>0</v>
      </c>
      <c r="H35" s="17">
        <f ca="1">COUNTIF($A$5:$A35,$H$5)</f>
        <v>0</v>
      </c>
      <c r="I35" s="17">
        <f ca="1">COUNTIF($A$5:$A35,$I$5)</f>
        <v>0</v>
      </c>
      <c r="J35" s="17">
        <f ca="1">COUNTIF($A$5:$A35,$J$5)</f>
        <v>0</v>
      </c>
      <c r="K35" s="17">
        <f ca="1">COUNTIF($A$5:$A35,$K$5)</f>
        <v>0</v>
      </c>
      <c r="L35" s="17">
        <f ca="1">COUNTIF($A$5:$A35,$L$5)</f>
        <v>2</v>
      </c>
      <c r="M35" s="17">
        <f ca="1">COUNTIF($A$5:$A35,$M$5)</f>
        <v>3</v>
      </c>
      <c r="N35" s="17">
        <f ca="1">COUNTIF($A$5:$A35,$N$5)</f>
        <v>0</v>
      </c>
      <c r="O35" s="17">
        <f ca="1">COUNTIF($A$5:$A35,$O$5)</f>
        <v>0</v>
      </c>
      <c r="P35" s="17">
        <f ca="1">COUNTIF($A$5:$A35,$P$5)</f>
        <v>0</v>
      </c>
      <c r="Q35" s="17">
        <f ca="1">COUNTIF($A$5:$A35,$Q$5)</f>
        <v>1</v>
      </c>
      <c r="R35" s="17">
        <f ca="1">COUNTIF($A$5:$A35,$R$5)</f>
        <v>1</v>
      </c>
      <c r="S35" s="17">
        <f ca="1">COUNTIF($A$5:$A35,$S$5)</f>
        <v>2</v>
      </c>
      <c r="T35" s="17">
        <f ca="1">COUNTIF($A$5:$A35,$T$5)</f>
        <v>0</v>
      </c>
      <c r="U35" s="17">
        <f ca="1">COUNTIF($A$5:$A35,$U$5)</f>
        <v>1</v>
      </c>
      <c r="V35" s="17">
        <f ca="1">COUNTIF($A$5:$A35,$V$5)</f>
        <v>0</v>
      </c>
      <c r="W35" s="17">
        <f ca="1">COUNTIF($A$5:$A35,$W$5)</f>
        <v>0</v>
      </c>
      <c r="X35" s="17">
        <f ca="1">COUNTIF($A$5:$A35,$X$5)</f>
        <v>1</v>
      </c>
      <c r="Y35" s="17">
        <f ca="1">COUNTIF($A$5:$A35,$Y$5)</f>
        <v>1</v>
      </c>
      <c r="Z35" s="17">
        <f ca="1">COUNTIF($A$5:$A35,$Z$5)</f>
        <v>1</v>
      </c>
      <c r="AA35" s="17">
        <f ca="1">COUNTIF($A$5:$A35,$AA$5)</f>
        <v>0</v>
      </c>
      <c r="AB35" s="17">
        <f ca="1">COUNTIF($A$5:$A35,$AB$5)</f>
        <v>2</v>
      </c>
      <c r="AC35" s="17">
        <f ca="1">COUNTIF($A$5:$A35,$AC$5)</f>
        <v>0</v>
      </c>
      <c r="AD35" s="17">
        <f ca="1">COUNTIF($A$5:$A35,$AD$5)</f>
        <v>1</v>
      </c>
      <c r="AE35" s="17">
        <f ca="1">COUNTIF($A$5:$A35,$AE$5)</f>
        <v>1</v>
      </c>
      <c r="AF35" s="17">
        <f ca="1">COUNTIF($A$5:$A35,$AF$5)</f>
        <v>1</v>
      </c>
      <c r="AG35" s="17">
        <f ca="1">COUNTIF($A$5:$A35,$AG$5)</f>
        <v>1</v>
      </c>
      <c r="AH35" s="17">
        <f ca="1">COUNTIF($A$5:$A35,$AH$5)</f>
        <v>2</v>
      </c>
      <c r="AI35" s="17">
        <f ca="1">COUNTIF($A$5:$A35,$AI$5)</f>
        <v>0</v>
      </c>
      <c r="AJ35" s="17">
        <f ca="1">COUNTIF($A$5:$A35,$AJ$5)</f>
        <v>2</v>
      </c>
      <c r="AK35" s="17">
        <f ca="1">COUNTIF($A$5:$A35,$AK$5)</f>
        <v>1</v>
      </c>
      <c r="AL35" s="17">
        <f ca="1">COUNTIF($A$5:$A35,$AL$5)</f>
        <v>1</v>
      </c>
      <c r="AM35" s="41">
        <f t="shared" si="48"/>
        <v>31</v>
      </c>
      <c r="AN35" s="42">
        <f t="shared" ca="1" si="49"/>
        <v>0</v>
      </c>
      <c r="AO35" s="43" t="str">
        <f ca="1">IF(COUNTIF($A$5:$A35,A35)&gt;1,"R","U")</f>
        <v>R</v>
      </c>
      <c r="AP35" s="42">
        <f t="shared" ca="1" si="60"/>
        <v>15</v>
      </c>
      <c r="AQ35" s="40">
        <f t="shared" ca="1" si="61"/>
        <v>22</v>
      </c>
      <c r="AR35" s="31">
        <f t="shared" si="27"/>
        <v>21</v>
      </c>
      <c r="AS35" s="32">
        <f t="shared" ca="1" si="1"/>
        <v>1</v>
      </c>
      <c r="AT35" s="33">
        <f t="shared" ca="1" si="28"/>
        <v>1.4</v>
      </c>
      <c r="AU35" s="40">
        <f t="shared" ca="1" si="29"/>
        <v>8</v>
      </c>
      <c r="AV35" s="31">
        <f t="shared" si="65"/>
        <v>10</v>
      </c>
      <c r="AW35" s="32">
        <f t="shared" ca="1" si="31"/>
        <v>-1</v>
      </c>
      <c r="AX35" s="33">
        <f t="shared" ca="1" si="32"/>
        <v>0.63636363636363635</v>
      </c>
      <c r="AY35" s="34" t="str">
        <f t="shared" ca="1" si="33"/>
        <v/>
      </c>
      <c r="AZ35" s="30">
        <f t="shared" ca="1" si="34"/>
        <v>0</v>
      </c>
      <c r="BA35" s="40">
        <f t="shared" ca="1" si="64"/>
        <v>1</v>
      </c>
      <c r="BB35" s="31"/>
      <c r="BC35" s="32"/>
      <c r="BD35" s="33">
        <f t="shared" ca="1" si="35"/>
        <v>4.1428571428571432</v>
      </c>
      <c r="BE35" s="34" t="str">
        <f t="shared" ca="1" si="51"/>
        <v/>
      </c>
      <c r="BF35" s="28" t="str">
        <f t="shared" ca="1" si="2"/>
        <v>L</v>
      </c>
      <c r="BG35" s="35">
        <f ca="1">COUNTIFS(BF$5:BF35,"L",$AO$5:$AO35,"U")</f>
        <v>12</v>
      </c>
      <c r="BH35" s="35">
        <f ca="1">COUNTIFS(BF$5:BF35,"R",$AO$5:$AO35,"U")</f>
        <v>9</v>
      </c>
      <c r="BI35" s="35"/>
      <c r="BJ35" s="35"/>
      <c r="BK35" s="35"/>
      <c r="BL35" s="35"/>
      <c r="BM35" s="35"/>
      <c r="BN35" s="28" t="str">
        <f t="shared" ca="1" si="3"/>
        <v>B</v>
      </c>
      <c r="BO35" s="35">
        <f ca="1">COUNTIFS(BN$5:BN35,"T",$AO$5:$AO35,"U")</f>
        <v>9</v>
      </c>
      <c r="BP35" s="35">
        <f ca="1">COUNTIFS(BN$5:BN35,"B",$AO$5:$AO35,"U")</f>
        <v>12</v>
      </c>
      <c r="BQ35" s="35"/>
      <c r="BR35" s="35"/>
      <c r="BS35" s="35"/>
      <c r="BT35" s="35"/>
      <c r="BU35" s="35"/>
      <c r="BV35" s="28" t="str">
        <f t="shared" ca="1" si="4"/>
        <v>B</v>
      </c>
      <c r="BW35" s="35">
        <f ca="1">COUNTIFS(BV$5:BV35,"R",$AO$5:$AO35,"U")</f>
        <v>12</v>
      </c>
      <c r="BX35" s="35">
        <f ca="1">COUNTIFS(BV$5:BV35,"B",$AO$5:$AO35,"U")</f>
        <v>9</v>
      </c>
      <c r="BY35" s="35"/>
      <c r="BZ35" s="35"/>
      <c r="CA35" s="35"/>
      <c r="CB35" s="35"/>
      <c r="CC35" s="35"/>
      <c r="CD35" s="28" t="str">
        <f t="shared" ca="1" si="5"/>
        <v>R</v>
      </c>
      <c r="CE35" s="35">
        <f ca="1">COUNTIFS(CD$5:CD35,"R",$AO$5:$AO35,"U")</f>
        <v>11</v>
      </c>
      <c r="CF35" s="35">
        <f ca="1">COUNTIFS(CD$5:CD35,"B",$AO$5:$AO35,"U")</f>
        <v>10</v>
      </c>
      <c r="CG35" s="35"/>
      <c r="CH35" s="35"/>
      <c r="CI35" s="35"/>
      <c r="CJ35" s="35"/>
      <c r="CK35" s="35"/>
      <c r="CL35" s="35"/>
      <c r="CM35" s="35" t="str">
        <f t="shared" ca="1" si="36"/>
        <v/>
      </c>
      <c r="CN35" s="35" t="str">
        <f t="shared" ca="1" si="37"/>
        <v/>
      </c>
      <c r="CO35" s="35" t="str">
        <f t="shared" ca="1" si="38"/>
        <v/>
      </c>
      <c r="CP35" s="35" t="str">
        <f t="shared" ca="1" si="39"/>
        <v/>
      </c>
      <c r="CQ35" s="35" t="str">
        <f t="shared" ca="1" si="6"/>
        <v/>
      </c>
      <c r="CR35" s="35" t="str">
        <f t="shared" ca="1" si="7"/>
        <v/>
      </c>
      <c r="CS35" s="35" t="str">
        <f t="shared" ca="1" si="8"/>
        <v/>
      </c>
      <c r="CT35" s="35" t="str">
        <f t="shared" ca="1" si="9"/>
        <v/>
      </c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6"/>
      <c r="DL35" s="9">
        <f t="shared" si="52"/>
        <v>30</v>
      </c>
      <c r="DM35" s="10" t="s">
        <v>19</v>
      </c>
      <c r="DN35" s="9">
        <f t="shared" si="66"/>
        <v>30</v>
      </c>
      <c r="DO35" s="10" t="s">
        <v>18</v>
      </c>
      <c r="DP35" s="9">
        <f t="shared" si="54"/>
        <v>30</v>
      </c>
      <c r="DQ35" s="10" t="s">
        <v>19</v>
      </c>
      <c r="DR35" s="9">
        <f t="shared" si="67"/>
        <v>30</v>
      </c>
      <c r="DS35" s="10" t="s">
        <v>25</v>
      </c>
      <c r="DT35" s="9">
        <f t="shared" si="67"/>
        <v>30</v>
      </c>
      <c r="DU35" s="10" t="s">
        <v>18</v>
      </c>
      <c r="DV35" s="10"/>
      <c r="DW35" s="10">
        <f t="shared" si="56"/>
        <v>31</v>
      </c>
      <c r="DX35" s="9">
        <f t="shared" ca="1" si="10"/>
        <v>31</v>
      </c>
      <c r="DY35" s="9">
        <f t="shared" ca="1" si="11"/>
        <v>31</v>
      </c>
      <c r="DZ35" s="9">
        <f t="shared" ca="1" si="40"/>
        <v>1</v>
      </c>
      <c r="EA35" s="9" t="str">
        <f t="shared" ca="1" si="12"/>
        <v/>
      </c>
      <c r="EB35" s="9">
        <f t="shared" ca="1" si="13"/>
        <v>0</v>
      </c>
      <c r="EC35" s="9">
        <f t="shared" ca="1" si="41"/>
        <v>0</v>
      </c>
      <c r="ED35" s="9" t="str">
        <f t="shared" ca="1" si="14"/>
        <v/>
      </c>
      <c r="EE35" s="9">
        <f t="shared" ca="1" si="15"/>
        <v>0</v>
      </c>
      <c r="EF35" s="9">
        <f t="shared" ca="1" si="42"/>
        <v>0</v>
      </c>
      <c r="EG35" s="9">
        <f t="shared" ca="1" si="16"/>
        <v>31</v>
      </c>
      <c r="EH35" s="9">
        <f t="shared" ca="1" si="17"/>
        <v>31</v>
      </c>
      <c r="EI35" s="9">
        <f t="shared" ca="1" si="43"/>
        <v>1</v>
      </c>
      <c r="EJ35" s="9" t="str">
        <f t="shared" ca="1" si="18"/>
        <v/>
      </c>
      <c r="EK35" s="9">
        <f t="shared" ca="1" si="19"/>
        <v>0</v>
      </c>
      <c r="EL35" s="9">
        <f t="shared" ca="1" si="44"/>
        <v>0</v>
      </c>
      <c r="EM35" s="9">
        <f t="shared" ca="1" si="20"/>
        <v>31</v>
      </c>
      <c r="EN35" s="9">
        <f t="shared" ca="1" si="21"/>
        <v>31</v>
      </c>
      <c r="EO35" s="9">
        <f t="shared" ca="1" si="45"/>
        <v>1</v>
      </c>
      <c r="EP35" s="9">
        <f t="shared" ca="1" si="22"/>
        <v>31</v>
      </c>
      <c r="EQ35" s="9">
        <f t="shared" ca="1" si="23"/>
        <v>31</v>
      </c>
      <c r="ER35" s="9">
        <f t="shared" ca="1" si="46"/>
        <v>1</v>
      </c>
      <c r="ES35" s="9" t="str">
        <f t="shared" ca="1" si="24"/>
        <v/>
      </c>
      <c r="ET35" s="9">
        <f t="shared" ca="1" si="25"/>
        <v>0</v>
      </c>
      <c r="EU35" s="9">
        <f t="shared" ca="1" si="47"/>
        <v>0</v>
      </c>
      <c r="EW35" s="10" t="str">
        <f ca="1">AO41</f>
        <v>U</v>
      </c>
      <c r="EX35" s="10"/>
      <c r="EY35" s="10"/>
      <c r="EZ35" s="10">
        <f ca="1">BO42</f>
        <v>9</v>
      </c>
      <c r="FA35" s="10"/>
    </row>
    <row r="36" spans="1:265" s="9" customFormat="1" x14ac:dyDescent="0.2">
      <c r="A36" s="19">
        <f t="shared" ca="1" si="0"/>
        <v>27</v>
      </c>
      <c r="B36" s="17">
        <f ca="1">COUNTIF($A$5:A36,$B$5)</f>
        <v>1</v>
      </c>
      <c r="C36" s="17">
        <f ca="1">COUNTIF($A$5:$A36,$C$5)</f>
        <v>1</v>
      </c>
      <c r="D36" s="17">
        <f ca="1">COUNTIF($A$5:$A36,$D$5)</f>
        <v>2</v>
      </c>
      <c r="E36" s="17">
        <f ca="1">COUNTIF($A$5:$A36,$E$5)</f>
        <v>0</v>
      </c>
      <c r="F36" s="17">
        <f ca="1">COUNTIF($A$5:$A36,$F$5)</f>
        <v>2</v>
      </c>
      <c r="G36" s="17">
        <f ca="1">COUNTIF($A$5:$A36,$G$5)</f>
        <v>0</v>
      </c>
      <c r="H36" s="17">
        <f ca="1">COUNTIF($A$5:$A36,$H$5)</f>
        <v>0</v>
      </c>
      <c r="I36" s="17">
        <f ca="1">COUNTIF($A$5:$A36,$I$5)</f>
        <v>0</v>
      </c>
      <c r="J36" s="17">
        <f ca="1">COUNTIF($A$5:$A36,$J$5)</f>
        <v>0</v>
      </c>
      <c r="K36" s="17">
        <f ca="1">COUNTIF($A$5:$A36,$K$5)</f>
        <v>0</v>
      </c>
      <c r="L36" s="17">
        <f ca="1">COUNTIF($A$5:$A36,$L$5)</f>
        <v>2</v>
      </c>
      <c r="M36" s="17">
        <f ca="1">COUNTIF($A$5:$A36,$M$5)</f>
        <v>3</v>
      </c>
      <c r="N36" s="17">
        <f ca="1">COUNTIF($A$5:$A36,$N$5)</f>
        <v>0</v>
      </c>
      <c r="O36" s="17">
        <f ca="1">COUNTIF($A$5:$A36,$O$5)</f>
        <v>0</v>
      </c>
      <c r="P36" s="17">
        <f ca="1">COUNTIF($A$5:$A36,$P$5)</f>
        <v>0</v>
      </c>
      <c r="Q36" s="17">
        <f ca="1">COUNTIF($A$5:$A36,$Q$5)</f>
        <v>1</v>
      </c>
      <c r="R36" s="17">
        <f ca="1">COUNTIF($A$5:$A36,$R$5)</f>
        <v>1</v>
      </c>
      <c r="S36" s="17">
        <f ca="1">COUNTIF($A$5:$A36,$S$5)</f>
        <v>2</v>
      </c>
      <c r="T36" s="17">
        <f ca="1">COUNTIF($A$5:$A36,$T$5)</f>
        <v>0</v>
      </c>
      <c r="U36" s="17">
        <f ca="1">COUNTIF($A$5:$A36,$U$5)</f>
        <v>1</v>
      </c>
      <c r="V36" s="17">
        <f ca="1">COUNTIF($A$5:$A36,$V$5)</f>
        <v>0</v>
      </c>
      <c r="W36" s="17">
        <f ca="1">COUNTIF($A$5:$A36,$W$5)</f>
        <v>0</v>
      </c>
      <c r="X36" s="17">
        <f ca="1">COUNTIF($A$5:$A36,$X$5)</f>
        <v>1</v>
      </c>
      <c r="Y36" s="17">
        <f ca="1">COUNTIF($A$5:$A36,$Y$5)</f>
        <v>1</v>
      </c>
      <c r="Z36" s="17">
        <f ca="1">COUNTIF($A$5:$A36,$Z$5)</f>
        <v>1</v>
      </c>
      <c r="AA36" s="17">
        <f ca="1">COUNTIF($A$5:$A36,$AA$5)</f>
        <v>0</v>
      </c>
      <c r="AB36" s="17">
        <f ca="1">COUNTIF($A$5:$A36,$AB$5)</f>
        <v>3</v>
      </c>
      <c r="AC36" s="17">
        <f ca="1">COUNTIF($A$5:$A36,$AC$5)</f>
        <v>0</v>
      </c>
      <c r="AD36" s="17">
        <f ca="1">COUNTIF($A$5:$A36,$AD$5)</f>
        <v>1</v>
      </c>
      <c r="AE36" s="17">
        <f ca="1">COUNTIF($A$5:$A36,$AE$5)</f>
        <v>1</v>
      </c>
      <c r="AF36" s="17">
        <f ca="1">COUNTIF($A$5:$A36,$AF$5)</f>
        <v>1</v>
      </c>
      <c r="AG36" s="17">
        <f ca="1">COUNTIF($A$5:$A36,$AG$5)</f>
        <v>1</v>
      </c>
      <c r="AH36" s="17">
        <f ca="1">COUNTIF($A$5:$A36,$AH$5)</f>
        <v>2</v>
      </c>
      <c r="AI36" s="17">
        <f ca="1">COUNTIF($A$5:$A36,$AI$5)</f>
        <v>0</v>
      </c>
      <c r="AJ36" s="17">
        <f ca="1">COUNTIF($A$5:$A36,$AJ$5)</f>
        <v>2</v>
      </c>
      <c r="AK36" s="17">
        <f ca="1">COUNTIF($A$5:$A36,$AK$5)</f>
        <v>1</v>
      </c>
      <c r="AL36" s="17">
        <f ca="1">COUNTIF($A$5:$A36,$AL$5)</f>
        <v>1</v>
      </c>
      <c r="AM36" s="41">
        <f t="shared" si="48"/>
        <v>32</v>
      </c>
      <c r="AN36" s="42">
        <f t="shared" ca="1" si="49"/>
        <v>0</v>
      </c>
      <c r="AO36" s="43" t="str">
        <f ca="1">IF(COUNTIF($A$5:$A36,A36)&gt;1,"R","U")</f>
        <v>R</v>
      </c>
      <c r="AP36" s="42">
        <f t="shared" ca="1" si="60"/>
        <v>15</v>
      </c>
      <c r="AQ36" s="40">
        <f t="shared" ca="1" si="61"/>
        <v>22</v>
      </c>
      <c r="AR36" s="31">
        <f t="shared" si="27"/>
        <v>22</v>
      </c>
      <c r="AS36" s="32">
        <f t="shared" ca="1" si="1"/>
        <v>0</v>
      </c>
      <c r="AT36" s="33">
        <f t="shared" ca="1" si="28"/>
        <v>1.4</v>
      </c>
      <c r="AU36" s="40">
        <f t="shared" ca="1" si="29"/>
        <v>8</v>
      </c>
      <c r="AV36" s="31">
        <f t="shared" si="65"/>
        <v>10</v>
      </c>
      <c r="AW36" s="32">
        <f t="shared" ca="1" si="31"/>
        <v>0</v>
      </c>
      <c r="AX36" s="33">
        <f t="shared" ca="1" si="32"/>
        <v>0.63636363636363635</v>
      </c>
      <c r="AY36" s="34" t="str">
        <f t="shared" ca="1" si="33"/>
        <v/>
      </c>
      <c r="AZ36" s="30">
        <f t="shared" ca="1" si="34"/>
        <v>1</v>
      </c>
      <c r="BA36" s="40">
        <f t="shared" ca="1" si="64"/>
        <v>2</v>
      </c>
      <c r="BB36" s="31">
        <v>2</v>
      </c>
      <c r="BC36" s="32">
        <f ca="1">BA36-BB36</f>
        <v>0</v>
      </c>
      <c r="BD36" s="33">
        <f t="shared" ca="1" si="35"/>
        <v>3.5</v>
      </c>
      <c r="BE36" s="34" t="str">
        <f t="shared" ca="1" si="51"/>
        <v/>
      </c>
      <c r="BF36" s="28" t="str">
        <f t="shared" ca="1" si="2"/>
        <v>R</v>
      </c>
      <c r="BG36" s="35">
        <f ca="1">COUNTIFS(BF$5:BF36,"L",$AO$5:$AO36,"U")</f>
        <v>12</v>
      </c>
      <c r="BH36" s="35">
        <f ca="1">COUNTIFS(BF$5:BF36,"R",$AO$5:$AO36,"U")</f>
        <v>9</v>
      </c>
      <c r="BI36" s="35"/>
      <c r="BJ36" s="35"/>
      <c r="BK36" s="35"/>
      <c r="BL36" s="35"/>
      <c r="BM36" s="35"/>
      <c r="BN36" s="28" t="str">
        <f t="shared" ca="1" si="3"/>
        <v>B</v>
      </c>
      <c r="BO36" s="35">
        <f ca="1">COUNTIFS(BN$5:BN36,"T",$AO$5:$AO36,"U")</f>
        <v>9</v>
      </c>
      <c r="BP36" s="35">
        <f ca="1">COUNTIFS(BN$5:BN36,"B",$AO$5:$AO36,"U")</f>
        <v>12</v>
      </c>
      <c r="BQ36" s="35"/>
      <c r="BR36" s="35"/>
      <c r="BS36" s="35"/>
      <c r="BT36" s="35"/>
      <c r="BU36" s="35"/>
      <c r="BV36" s="28" t="str">
        <f t="shared" ca="1" si="4"/>
        <v>R</v>
      </c>
      <c r="BW36" s="35">
        <f ca="1">COUNTIFS(BV$5:BV36,"R",$AO$5:$AO36,"U")</f>
        <v>12</v>
      </c>
      <c r="BX36" s="35">
        <f ca="1">COUNTIFS(BV$5:BV36,"B",$AO$5:$AO36,"U")</f>
        <v>9</v>
      </c>
      <c r="BY36" s="35"/>
      <c r="BZ36" s="35"/>
      <c r="CA36" s="35"/>
      <c r="CB36" s="35"/>
      <c r="CC36" s="35"/>
      <c r="CD36" s="28" t="str">
        <f t="shared" ca="1" si="5"/>
        <v>B</v>
      </c>
      <c r="CE36" s="35">
        <f ca="1">COUNTIFS(CD$5:CD36,"R",$AO$5:$AO36,"U")</f>
        <v>11</v>
      </c>
      <c r="CF36" s="35">
        <f ca="1">COUNTIFS(CD$5:CD36,"B",$AO$5:$AO36,"U")</f>
        <v>10</v>
      </c>
      <c r="CG36" s="35"/>
      <c r="CH36" s="35"/>
      <c r="CI36" s="35"/>
      <c r="CJ36" s="35"/>
      <c r="CK36" s="35"/>
      <c r="CL36" s="35"/>
      <c r="CM36" s="35" t="str">
        <f t="shared" ca="1" si="36"/>
        <v/>
      </c>
      <c r="CN36" s="35" t="str">
        <f t="shared" ca="1" si="37"/>
        <v/>
      </c>
      <c r="CO36" s="35" t="str">
        <f t="shared" ca="1" si="38"/>
        <v/>
      </c>
      <c r="CP36" s="35" t="str">
        <f t="shared" ca="1" si="39"/>
        <v/>
      </c>
      <c r="CQ36" s="35" t="str">
        <f t="shared" ca="1" si="6"/>
        <v/>
      </c>
      <c r="CR36" s="35" t="str">
        <f t="shared" ca="1" si="7"/>
        <v/>
      </c>
      <c r="CS36" s="35" t="str">
        <f t="shared" ca="1" si="8"/>
        <v/>
      </c>
      <c r="CT36" s="35" t="str">
        <f t="shared" ca="1" si="9"/>
        <v/>
      </c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6"/>
      <c r="DL36" s="9">
        <f t="shared" si="52"/>
        <v>31</v>
      </c>
      <c r="DM36" s="10" t="s">
        <v>17</v>
      </c>
      <c r="DN36" s="9">
        <f t="shared" si="66"/>
        <v>31</v>
      </c>
      <c r="DO36" s="10" t="s">
        <v>18</v>
      </c>
      <c r="DP36" s="9">
        <f t="shared" si="54"/>
        <v>31</v>
      </c>
      <c r="DQ36" s="10" t="s">
        <v>18</v>
      </c>
      <c r="DR36" s="9">
        <f t="shared" si="67"/>
        <v>31</v>
      </c>
      <c r="DS36" s="10" t="s">
        <v>25</v>
      </c>
      <c r="DT36" s="9">
        <f t="shared" si="67"/>
        <v>31</v>
      </c>
      <c r="DU36" s="10" t="s">
        <v>19</v>
      </c>
      <c r="DV36" s="10"/>
      <c r="DW36" s="10">
        <f t="shared" si="56"/>
        <v>32</v>
      </c>
      <c r="DX36" s="9" t="str">
        <f t="shared" ca="1" si="10"/>
        <v/>
      </c>
      <c r="DY36" s="9">
        <f t="shared" ca="1" si="11"/>
        <v>0</v>
      </c>
      <c r="DZ36" s="9">
        <f t="shared" ca="1" si="40"/>
        <v>0</v>
      </c>
      <c r="EA36" s="9">
        <f t="shared" ca="1" si="12"/>
        <v>32</v>
      </c>
      <c r="EB36" s="9">
        <f t="shared" ca="1" si="13"/>
        <v>32</v>
      </c>
      <c r="EC36" s="9">
        <f t="shared" ca="1" si="41"/>
        <v>1</v>
      </c>
      <c r="ED36" s="9">
        <f t="shared" ca="1" si="14"/>
        <v>32</v>
      </c>
      <c r="EE36" s="9">
        <f t="shared" ca="1" si="15"/>
        <v>32</v>
      </c>
      <c r="EF36" s="9">
        <f t="shared" ca="1" si="42"/>
        <v>1</v>
      </c>
      <c r="EG36" s="9" t="str">
        <f t="shared" ca="1" si="16"/>
        <v/>
      </c>
      <c r="EH36" s="9">
        <f t="shared" ca="1" si="17"/>
        <v>0</v>
      </c>
      <c r="EI36" s="9">
        <f t="shared" ca="1" si="43"/>
        <v>0</v>
      </c>
      <c r="EJ36" s="9">
        <f t="shared" ca="1" si="18"/>
        <v>32</v>
      </c>
      <c r="EK36" s="9">
        <f t="shared" ca="1" si="19"/>
        <v>32</v>
      </c>
      <c r="EL36" s="9">
        <f t="shared" ca="1" si="44"/>
        <v>1</v>
      </c>
      <c r="EM36" s="9" t="str">
        <f t="shared" ca="1" si="20"/>
        <v/>
      </c>
      <c r="EN36" s="9">
        <f t="shared" ca="1" si="21"/>
        <v>0</v>
      </c>
      <c r="EO36" s="9">
        <f t="shared" ca="1" si="45"/>
        <v>0</v>
      </c>
      <c r="EP36" s="9">
        <f t="shared" ca="1" si="22"/>
        <v>32</v>
      </c>
      <c r="EQ36" s="9">
        <f t="shared" ca="1" si="23"/>
        <v>32</v>
      </c>
      <c r="ER36" s="9">
        <f t="shared" ca="1" si="46"/>
        <v>1</v>
      </c>
      <c r="ES36" s="9" t="str">
        <f t="shared" ca="1" si="24"/>
        <v/>
      </c>
      <c r="ET36" s="9">
        <f t="shared" ca="1" si="25"/>
        <v>0</v>
      </c>
      <c r="EU36" s="9">
        <f t="shared" ca="1" si="47"/>
        <v>0</v>
      </c>
      <c r="EW36" s="10" t="str">
        <f ca="1">AO42</f>
        <v>R</v>
      </c>
      <c r="EX36" s="10"/>
      <c r="EY36" s="10"/>
      <c r="EZ36" s="10">
        <f ca="1">BP42</f>
        <v>14</v>
      </c>
      <c r="FA36" s="10"/>
    </row>
    <row r="37" spans="1:265" s="9" customFormat="1" x14ac:dyDescent="0.2">
      <c r="A37" s="19">
        <f t="shared" ca="1" si="0"/>
        <v>10</v>
      </c>
      <c r="B37" s="17">
        <f ca="1">COUNTIF($A$5:A37,$B$5)</f>
        <v>1</v>
      </c>
      <c r="C37" s="17">
        <f ca="1">COUNTIF($A$5:$A37,$C$5)</f>
        <v>1</v>
      </c>
      <c r="D37" s="17">
        <f ca="1">COUNTIF($A$5:$A37,$D$5)</f>
        <v>2</v>
      </c>
      <c r="E37" s="17">
        <f ca="1">COUNTIF($A$5:$A37,$E$5)</f>
        <v>0</v>
      </c>
      <c r="F37" s="17">
        <f ca="1">COUNTIF($A$5:$A37,$F$5)</f>
        <v>2</v>
      </c>
      <c r="G37" s="17">
        <f ca="1">COUNTIF($A$5:$A37,$G$5)</f>
        <v>0</v>
      </c>
      <c r="H37" s="17">
        <f ca="1">COUNTIF($A$5:$A37,$H$5)</f>
        <v>0</v>
      </c>
      <c r="I37" s="17">
        <f ca="1">COUNTIF($A$5:$A37,$I$5)</f>
        <v>0</v>
      </c>
      <c r="J37" s="17">
        <f ca="1">COUNTIF($A$5:$A37,$J$5)</f>
        <v>0</v>
      </c>
      <c r="K37" s="17">
        <f ca="1">COUNTIF($A$5:$A37,$K$5)</f>
        <v>1</v>
      </c>
      <c r="L37" s="17">
        <f ca="1">COUNTIF($A$5:$A37,$L$5)</f>
        <v>2</v>
      </c>
      <c r="M37" s="17">
        <f ca="1">COUNTIF($A$5:$A37,$M$5)</f>
        <v>3</v>
      </c>
      <c r="N37" s="17">
        <f ca="1">COUNTIF($A$5:$A37,$N$5)</f>
        <v>0</v>
      </c>
      <c r="O37" s="17">
        <f ca="1">COUNTIF($A$5:$A37,$O$5)</f>
        <v>0</v>
      </c>
      <c r="P37" s="17">
        <f ca="1">COUNTIF($A$5:$A37,$P$5)</f>
        <v>0</v>
      </c>
      <c r="Q37" s="17">
        <f ca="1">COUNTIF($A$5:$A37,$Q$5)</f>
        <v>1</v>
      </c>
      <c r="R37" s="17">
        <f ca="1">COUNTIF($A$5:$A37,$R$5)</f>
        <v>1</v>
      </c>
      <c r="S37" s="17">
        <f ca="1">COUNTIF($A$5:$A37,$S$5)</f>
        <v>2</v>
      </c>
      <c r="T37" s="17">
        <f ca="1">COUNTIF($A$5:$A37,$T$5)</f>
        <v>0</v>
      </c>
      <c r="U37" s="17">
        <f ca="1">COUNTIF($A$5:$A37,$U$5)</f>
        <v>1</v>
      </c>
      <c r="V37" s="17">
        <f ca="1">COUNTIF($A$5:$A37,$V$5)</f>
        <v>0</v>
      </c>
      <c r="W37" s="17">
        <f ca="1">COUNTIF($A$5:$A37,$W$5)</f>
        <v>0</v>
      </c>
      <c r="X37" s="17">
        <f ca="1">COUNTIF($A$5:$A37,$X$5)</f>
        <v>1</v>
      </c>
      <c r="Y37" s="17">
        <f ca="1">COUNTIF($A$5:$A37,$Y$5)</f>
        <v>1</v>
      </c>
      <c r="Z37" s="17">
        <f ca="1">COUNTIF($A$5:$A37,$Z$5)</f>
        <v>1</v>
      </c>
      <c r="AA37" s="17">
        <f ca="1">COUNTIF($A$5:$A37,$AA$5)</f>
        <v>0</v>
      </c>
      <c r="AB37" s="17">
        <f ca="1">COUNTIF($A$5:$A37,$AB$5)</f>
        <v>3</v>
      </c>
      <c r="AC37" s="17">
        <f ca="1">COUNTIF($A$5:$A37,$AC$5)</f>
        <v>0</v>
      </c>
      <c r="AD37" s="17">
        <f ca="1">COUNTIF($A$5:$A37,$AD$5)</f>
        <v>1</v>
      </c>
      <c r="AE37" s="17">
        <f ca="1">COUNTIF($A$5:$A37,$AE$5)</f>
        <v>1</v>
      </c>
      <c r="AF37" s="17">
        <f ca="1">COUNTIF($A$5:$A37,$AF$5)</f>
        <v>1</v>
      </c>
      <c r="AG37" s="17">
        <f ca="1">COUNTIF($A$5:$A37,$AG$5)</f>
        <v>1</v>
      </c>
      <c r="AH37" s="17">
        <f ca="1">COUNTIF($A$5:$A37,$AH$5)</f>
        <v>2</v>
      </c>
      <c r="AI37" s="17">
        <f ca="1">COUNTIF($A$5:$A37,$AI$5)</f>
        <v>0</v>
      </c>
      <c r="AJ37" s="17">
        <f ca="1">COUNTIF($A$5:$A37,$AJ$5)</f>
        <v>2</v>
      </c>
      <c r="AK37" s="17">
        <f ca="1">COUNTIF($A$5:$A37,$AK$5)</f>
        <v>1</v>
      </c>
      <c r="AL37" s="17">
        <f ca="1">COUNTIF($A$5:$A37,$AL$5)</f>
        <v>1</v>
      </c>
      <c r="AM37" s="41">
        <f t="shared" si="48"/>
        <v>33</v>
      </c>
      <c r="AN37" s="42">
        <f t="shared" ca="1" si="49"/>
        <v>0</v>
      </c>
      <c r="AO37" s="43" t="str">
        <f ca="1">IF(COUNTIF($A$5:$A37,A37)&gt;1,"R","U")</f>
        <v>U</v>
      </c>
      <c r="AP37" s="42">
        <f t="shared" ca="1" si="26"/>
        <v>14</v>
      </c>
      <c r="AQ37" s="40">
        <f t="shared" ca="1" si="50"/>
        <v>23</v>
      </c>
      <c r="AR37" s="31">
        <f t="shared" si="27"/>
        <v>22</v>
      </c>
      <c r="AS37" s="32">
        <f t="shared" ca="1" si="1"/>
        <v>1</v>
      </c>
      <c r="AT37" s="33">
        <f t="shared" ca="1" si="28"/>
        <v>1.4</v>
      </c>
      <c r="AU37" s="40">
        <f t="shared" ca="1" si="29"/>
        <v>8</v>
      </c>
      <c r="AV37" s="31">
        <f>ROUND(0.33*$AM37,0)</f>
        <v>11</v>
      </c>
      <c r="AW37" s="32">
        <f t="shared" ca="1" si="31"/>
        <v>-1</v>
      </c>
      <c r="AX37" s="33">
        <f t="shared" ca="1" si="32"/>
        <v>0.63636363636363635</v>
      </c>
      <c r="AY37" s="34" t="str">
        <f t="shared" ca="1" si="33"/>
        <v/>
      </c>
      <c r="AZ37" s="30">
        <f t="shared" ca="1" si="34"/>
        <v>0</v>
      </c>
      <c r="BA37" s="40">
        <f ca="1">COUNTIF(AZ5:AZ37,1)</f>
        <v>2</v>
      </c>
      <c r="BB37" s="31"/>
      <c r="BC37" s="32"/>
      <c r="BD37" s="33">
        <f t="shared" ca="1" si="35"/>
        <v>3.5</v>
      </c>
      <c r="BE37" s="34" t="str">
        <f t="shared" ca="1" si="51"/>
        <v/>
      </c>
      <c r="BF37" s="28" t="str">
        <f t="shared" ca="1" si="2"/>
        <v>R</v>
      </c>
      <c r="BG37" s="35">
        <f ca="1">COUNTIFS(BF$5:BF37,"L",$AO$5:$AO37,"U")</f>
        <v>12</v>
      </c>
      <c r="BH37" s="35">
        <f ca="1">COUNTIFS(BF$5:BF37,"R",$AO$5:$AO37,"U")</f>
        <v>10</v>
      </c>
      <c r="BI37" s="35"/>
      <c r="BJ37" s="35"/>
      <c r="BK37" s="35"/>
      <c r="BL37" s="35"/>
      <c r="BM37" s="35"/>
      <c r="BN37" s="28" t="str">
        <f t="shared" ca="1" si="3"/>
        <v>B</v>
      </c>
      <c r="BO37" s="35">
        <f ca="1">COUNTIFS(BN$5:BN37,"T",$AO$5:$AO37,"U")</f>
        <v>9</v>
      </c>
      <c r="BP37" s="35">
        <f ca="1">COUNTIFS(BN$5:BN37,"B",$AO$5:$AO37,"U")</f>
        <v>13</v>
      </c>
      <c r="BQ37" s="35"/>
      <c r="BR37" s="35"/>
      <c r="BS37" s="35"/>
      <c r="BT37" s="35"/>
      <c r="BU37" s="35"/>
      <c r="BV37" s="28" t="str">
        <f t="shared" ca="1" si="4"/>
        <v>B</v>
      </c>
      <c r="BW37" s="35">
        <f ca="1">COUNTIFS(BV$5:BV37,"R",$AO$5:$AO37,"U")</f>
        <v>12</v>
      </c>
      <c r="BX37" s="35">
        <f ca="1">COUNTIFS(BV$5:BV37,"B",$AO$5:$AO37,"U")</f>
        <v>10</v>
      </c>
      <c r="BY37" s="35"/>
      <c r="BZ37" s="35"/>
      <c r="CA37" s="35"/>
      <c r="CB37" s="35"/>
      <c r="CC37" s="35"/>
      <c r="CD37" s="28" t="str">
        <f t="shared" ca="1" si="5"/>
        <v>B</v>
      </c>
      <c r="CE37" s="35">
        <f ca="1">COUNTIFS(CD$5:CD37,"R",$AO$5:$AO37,"U")</f>
        <v>11</v>
      </c>
      <c r="CF37" s="35">
        <f ca="1">COUNTIFS(CD$5:CD37,"B",$AO$5:$AO37,"U")</f>
        <v>11</v>
      </c>
      <c r="CG37" s="35"/>
      <c r="CH37" s="35"/>
      <c r="CI37" s="35"/>
      <c r="CJ37" s="35"/>
      <c r="CK37" s="35"/>
      <c r="CL37" s="35"/>
      <c r="CM37" s="35" t="str">
        <f t="shared" ca="1" si="36"/>
        <v/>
      </c>
      <c r="CN37" s="35">
        <f t="shared" ca="1" si="37"/>
        <v>10</v>
      </c>
      <c r="CO37" s="35" t="str">
        <f t="shared" ca="1" si="38"/>
        <v/>
      </c>
      <c r="CP37" s="35">
        <f t="shared" ca="1" si="39"/>
        <v>10</v>
      </c>
      <c r="CQ37" s="35" t="str">
        <f t="shared" ca="1" si="6"/>
        <v/>
      </c>
      <c r="CR37" s="35">
        <f t="shared" ca="1" si="7"/>
        <v>10</v>
      </c>
      <c r="CS37" s="35" t="str">
        <f t="shared" ca="1" si="8"/>
        <v/>
      </c>
      <c r="CT37" s="35">
        <f t="shared" ca="1" si="9"/>
        <v>10</v>
      </c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6"/>
      <c r="DL37" s="9">
        <f t="shared" si="52"/>
        <v>32</v>
      </c>
      <c r="DM37" s="10" t="s">
        <v>19</v>
      </c>
      <c r="DN37" s="9">
        <f t="shared" si="66"/>
        <v>32</v>
      </c>
      <c r="DO37" s="10" t="s">
        <v>20</v>
      </c>
      <c r="DP37" s="9">
        <f t="shared" si="54"/>
        <v>32</v>
      </c>
      <c r="DQ37" s="10" t="s">
        <v>19</v>
      </c>
      <c r="DR37" s="9">
        <f t="shared" si="67"/>
        <v>32</v>
      </c>
      <c r="DS37" s="10" t="s">
        <v>25</v>
      </c>
      <c r="DT37" s="9">
        <f t="shared" si="67"/>
        <v>32</v>
      </c>
      <c r="DU37" s="10" t="s">
        <v>19</v>
      </c>
      <c r="DV37" s="10"/>
      <c r="DW37" s="10">
        <f t="shared" si="56"/>
        <v>33</v>
      </c>
      <c r="DX37" s="9">
        <f t="shared" ca="1" si="10"/>
        <v>33</v>
      </c>
      <c r="DY37" s="9">
        <f t="shared" ca="1" si="11"/>
        <v>33</v>
      </c>
      <c r="DZ37" s="9">
        <f t="shared" ca="1" si="40"/>
        <v>1</v>
      </c>
      <c r="EA37" s="9" t="str">
        <f t="shared" ca="1" si="12"/>
        <v/>
      </c>
      <c r="EB37" s="9">
        <f t="shared" ca="1" si="13"/>
        <v>0</v>
      </c>
      <c r="EC37" s="9">
        <f t="shared" ca="1" si="41"/>
        <v>0</v>
      </c>
      <c r="ED37" s="9" t="str">
        <f t="shared" ca="1" si="14"/>
        <v/>
      </c>
      <c r="EE37" s="9">
        <f t="shared" ca="1" si="15"/>
        <v>0</v>
      </c>
      <c r="EF37" s="9">
        <f t="shared" ca="1" si="42"/>
        <v>0</v>
      </c>
      <c r="EG37" s="9">
        <f t="shared" ca="1" si="16"/>
        <v>33</v>
      </c>
      <c r="EH37" s="9">
        <f t="shared" ca="1" si="17"/>
        <v>33</v>
      </c>
      <c r="EI37" s="9">
        <f t="shared" ca="1" si="43"/>
        <v>1</v>
      </c>
      <c r="EJ37" s="9" t="str">
        <f t="shared" ca="1" si="18"/>
        <v/>
      </c>
      <c r="EK37" s="9">
        <f t="shared" ca="1" si="19"/>
        <v>0</v>
      </c>
      <c r="EL37" s="9">
        <f t="shared" ca="1" si="44"/>
        <v>0</v>
      </c>
      <c r="EM37" s="9">
        <f t="shared" ca="1" si="20"/>
        <v>33</v>
      </c>
      <c r="EN37" s="9">
        <f t="shared" ca="1" si="21"/>
        <v>33</v>
      </c>
      <c r="EO37" s="9">
        <f t="shared" ca="1" si="45"/>
        <v>1</v>
      </c>
      <c r="EP37" s="9">
        <f t="shared" ca="1" si="22"/>
        <v>33</v>
      </c>
      <c r="EQ37" s="9">
        <f t="shared" ca="1" si="23"/>
        <v>33</v>
      </c>
      <c r="ER37" s="9">
        <f t="shared" ca="1" si="46"/>
        <v>1</v>
      </c>
      <c r="ES37" s="9" t="str">
        <f t="shared" ca="1" si="24"/>
        <v/>
      </c>
      <c r="ET37" s="9">
        <f t="shared" ca="1" si="25"/>
        <v>0</v>
      </c>
      <c r="EU37" s="9">
        <f t="shared" ca="1" si="47"/>
        <v>0</v>
      </c>
      <c r="EW37" s="10"/>
      <c r="EX37" s="10">
        <f ca="1">COUNTIF($EW$33:EW37,"R")</f>
        <v>3</v>
      </c>
      <c r="EY37" s="10">
        <f ca="1">COUNTIF($EW$33:EX37,"U")</f>
        <v>1</v>
      </c>
      <c r="EZ37" s="10">
        <f ca="1">BW42</f>
        <v>12</v>
      </c>
      <c r="FA37" s="10"/>
    </row>
    <row r="38" spans="1:265" s="9" customFormat="1" x14ac:dyDescent="0.2">
      <c r="A38" s="19">
        <f t="shared" ca="1" si="0"/>
        <v>2</v>
      </c>
      <c r="B38" s="17">
        <f ca="1">COUNTIF($A$5:A38,$B$5)</f>
        <v>1</v>
      </c>
      <c r="C38" s="17">
        <f ca="1">COUNTIF($A$5:$A38,$C$5)</f>
        <v>2</v>
      </c>
      <c r="D38" s="17">
        <f ca="1">COUNTIF($A$5:$A38,$D$5)</f>
        <v>2</v>
      </c>
      <c r="E38" s="17">
        <f ca="1">COUNTIF($A$5:$A38,$E$5)</f>
        <v>0</v>
      </c>
      <c r="F38" s="17">
        <f ca="1">COUNTIF($A$5:$A38,$F$5)</f>
        <v>2</v>
      </c>
      <c r="G38" s="17">
        <f ca="1">COUNTIF($A$5:$A38,$G$5)</f>
        <v>0</v>
      </c>
      <c r="H38" s="17">
        <f ca="1">COUNTIF($A$5:$A38,$H$5)</f>
        <v>0</v>
      </c>
      <c r="I38" s="17">
        <f ca="1">COUNTIF($A$5:$A38,$I$5)</f>
        <v>0</v>
      </c>
      <c r="J38" s="17">
        <f ca="1">COUNTIF($A$5:$A38,$J$5)</f>
        <v>0</v>
      </c>
      <c r="K38" s="17">
        <f ca="1">COUNTIF($A$5:$A38,$K$5)</f>
        <v>1</v>
      </c>
      <c r="L38" s="17">
        <f ca="1">COUNTIF($A$5:$A38,$L$5)</f>
        <v>2</v>
      </c>
      <c r="M38" s="17">
        <f ca="1">COUNTIF($A$5:$A38,$M$5)</f>
        <v>3</v>
      </c>
      <c r="N38" s="17">
        <f ca="1">COUNTIF($A$5:$A38,$N$5)</f>
        <v>0</v>
      </c>
      <c r="O38" s="17">
        <f ca="1">COUNTIF($A$5:$A38,$O$5)</f>
        <v>0</v>
      </c>
      <c r="P38" s="17">
        <f ca="1">COUNTIF($A$5:$A38,$P$5)</f>
        <v>0</v>
      </c>
      <c r="Q38" s="17">
        <f ca="1">COUNTIF($A$5:$A38,$Q$5)</f>
        <v>1</v>
      </c>
      <c r="R38" s="17">
        <f ca="1">COUNTIF($A$5:$A38,$R$5)</f>
        <v>1</v>
      </c>
      <c r="S38" s="17">
        <f ca="1">COUNTIF($A$5:$A38,$S$5)</f>
        <v>2</v>
      </c>
      <c r="T38" s="17">
        <f ca="1">COUNTIF($A$5:$A38,$T$5)</f>
        <v>0</v>
      </c>
      <c r="U38" s="17">
        <f ca="1">COUNTIF($A$5:$A38,$U$5)</f>
        <v>1</v>
      </c>
      <c r="V38" s="17">
        <f ca="1">COUNTIF($A$5:$A38,$V$5)</f>
        <v>0</v>
      </c>
      <c r="W38" s="17">
        <f ca="1">COUNTIF($A$5:$A38,$W$5)</f>
        <v>0</v>
      </c>
      <c r="X38" s="17">
        <f ca="1">COUNTIF($A$5:$A38,$X$5)</f>
        <v>1</v>
      </c>
      <c r="Y38" s="17">
        <f ca="1">COUNTIF($A$5:$A38,$Y$5)</f>
        <v>1</v>
      </c>
      <c r="Z38" s="17">
        <f ca="1">COUNTIF($A$5:$A38,$Z$5)</f>
        <v>1</v>
      </c>
      <c r="AA38" s="17">
        <f ca="1">COUNTIF($A$5:$A38,$AA$5)</f>
        <v>0</v>
      </c>
      <c r="AB38" s="17">
        <f ca="1">COUNTIF($A$5:$A38,$AB$5)</f>
        <v>3</v>
      </c>
      <c r="AC38" s="17">
        <f ca="1">COUNTIF($A$5:$A38,$AC$5)</f>
        <v>0</v>
      </c>
      <c r="AD38" s="17">
        <f ca="1">COUNTIF($A$5:$A38,$AD$5)</f>
        <v>1</v>
      </c>
      <c r="AE38" s="17">
        <f ca="1">COUNTIF($A$5:$A38,$AE$5)</f>
        <v>1</v>
      </c>
      <c r="AF38" s="17">
        <f ca="1">COUNTIF($A$5:$A38,$AF$5)</f>
        <v>1</v>
      </c>
      <c r="AG38" s="17">
        <f ca="1">COUNTIF($A$5:$A38,$AG$5)</f>
        <v>1</v>
      </c>
      <c r="AH38" s="17">
        <f ca="1">COUNTIF($A$5:$A38,$AH$5)</f>
        <v>2</v>
      </c>
      <c r="AI38" s="17">
        <f ca="1">COUNTIF($A$5:$A38,$AI$5)</f>
        <v>0</v>
      </c>
      <c r="AJ38" s="17">
        <f ca="1">COUNTIF($A$5:$A38,$AJ$5)</f>
        <v>2</v>
      </c>
      <c r="AK38" s="17">
        <f ca="1">COUNTIF($A$5:$A38,$AK$5)</f>
        <v>1</v>
      </c>
      <c r="AL38" s="17">
        <f ca="1">COUNTIF($A$5:$A38,$AL$5)</f>
        <v>1</v>
      </c>
      <c r="AM38" s="41">
        <f t="shared" si="48"/>
        <v>34</v>
      </c>
      <c r="AN38" s="42">
        <f t="shared" ca="1" si="49"/>
        <v>0</v>
      </c>
      <c r="AO38" s="44" t="str">
        <f ca="1">IF(COUNTIF($A$5:$A38,A38)&gt;1,"R","U")</f>
        <v>R</v>
      </c>
      <c r="AP38" s="42">
        <f t="shared" ca="1" si="26"/>
        <v>14</v>
      </c>
      <c r="AQ38" s="40">
        <f t="shared" ca="1" si="50"/>
        <v>23</v>
      </c>
      <c r="AR38" s="31">
        <f t="shared" si="27"/>
        <v>23</v>
      </c>
      <c r="AS38" s="32">
        <f t="shared" ca="1" si="1"/>
        <v>0</v>
      </c>
      <c r="AT38" s="33">
        <f t="shared" ca="1" si="28"/>
        <v>1.5714285714285714</v>
      </c>
      <c r="AU38" s="40">
        <f t="shared" ca="1" si="29"/>
        <v>9</v>
      </c>
      <c r="AV38" s="31">
        <f t="shared" ref="AV38" si="68">ROUND(0.33*$AM38,0)</f>
        <v>11</v>
      </c>
      <c r="AW38" s="32">
        <f t="shared" ca="1" si="31"/>
        <v>0</v>
      </c>
      <c r="AX38" s="33">
        <f t="shared" ca="1" si="32"/>
        <v>0.56521739130434778</v>
      </c>
      <c r="AY38" s="34" t="str">
        <f t="shared" ca="1" si="33"/>
        <v/>
      </c>
      <c r="AZ38" s="30">
        <f t="shared" ca="1" si="34"/>
        <v>0</v>
      </c>
      <c r="BA38" s="40">
        <f ca="1">COUNTIF(AZ5:AZ38,1)</f>
        <v>2</v>
      </c>
      <c r="BB38" s="31"/>
      <c r="BC38" s="32"/>
      <c r="BD38" s="33">
        <f t="shared" ca="1" si="35"/>
        <v>3.5</v>
      </c>
      <c r="BE38" s="34" t="str">
        <f t="shared" ca="1" si="51"/>
        <v/>
      </c>
      <c r="BF38" s="45" t="str">
        <f t="shared" ca="1" si="2"/>
        <v>R</v>
      </c>
      <c r="BG38" s="35">
        <f ca="1">COUNTIFS(BF$5:BF38,"L",$AO$5:$AO38,"U")</f>
        <v>12</v>
      </c>
      <c r="BH38" s="35">
        <f ca="1">COUNTIFS(BF$5:BF38,"R",$AO$5:$AO38,"U")</f>
        <v>10</v>
      </c>
      <c r="BI38" s="35">
        <f ca="1">IF(BG38-BH38&gt;1,1,)</f>
        <v>1</v>
      </c>
      <c r="BJ38" s="35">
        <f ca="1">IF(BH38-BG38&gt;1,1,)</f>
        <v>0</v>
      </c>
      <c r="BK38" s="35"/>
      <c r="BL38" s="35"/>
      <c r="BM38" s="35"/>
      <c r="BN38" s="45" t="str">
        <f t="shared" ca="1" si="3"/>
        <v>T</v>
      </c>
      <c r="BO38" s="35">
        <f ca="1">COUNTIFS(BN$5:BN38,"T",$AO$5:$AO38,"U")</f>
        <v>9</v>
      </c>
      <c r="BP38" s="35">
        <f ca="1">COUNTIFS(BN$5:BN38,"B",$AO$5:$AO38,"U")</f>
        <v>13</v>
      </c>
      <c r="BQ38" s="35">
        <f ca="1">IF(BO38-BP38&gt;1,1,)</f>
        <v>0</v>
      </c>
      <c r="BR38" s="35">
        <f ca="1">IF(BP38-BO38&gt;1,1,)</f>
        <v>1</v>
      </c>
      <c r="BS38" s="35"/>
      <c r="BT38" s="35"/>
      <c r="BU38" s="35"/>
      <c r="BV38" s="28" t="str">
        <f t="shared" ca="1" si="4"/>
        <v>B</v>
      </c>
      <c r="BW38" s="35">
        <f ca="1">COUNTIFS(BV$5:BV38,"R",$AO$5:$AO38,"U")</f>
        <v>12</v>
      </c>
      <c r="BX38" s="35">
        <f ca="1">COUNTIFS(BV$5:BV38,"B",$AO$5:$AO38,"U")</f>
        <v>10</v>
      </c>
      <c r="BY38" s="35">
        <f ca="1">IF(BW38-BX38&gt;1,1,)</f>
        <v>1</v>
      </c>
      <c r="BZ38" s="35">
        <f ca="1">IF(BX38-BW38&gt;1,1,)</f>
        <v>0</v>
      </c>
      <c r="CA38" s="35"/>
      <c r="CB38" s="35"/>
      <c r="CC38" s="35"/>
      <c r="CD38" s="28" t="str">
        <f t="shared" ca="1" si="5"/>
        <v>R</v>
      </c>
      <c r="CE38" s="35">
        <f ca="1">COUNTIFS(CD$5:CD38,"R",$AO$5:$AO38,"U")</f>
        <v>11</v>
      </c>
      <c r="CF38" s="35">
        <f ca="1">COUNTIFS(CD$5:CD38,"B",$AO$5:$AO38,"U")</f>
        <v>11</v>
      </c>
      <c r="CG38" s="35">
        <f ca="1">IF(CE38-CF38&gt;1,1,)</f>
        <v>0</v>
      </c>
      <c r="CH38" s="35">
        <f ca="1">IF(CF38-CE38&gt;1,1,)</f>
        <v>0</v>
      </c>
      <c r="CI38" s="35"/>
      <c r="CJ38" s="35"/>
      <c r="CK38" s="35"/>
      <c r="CL38" s="35"/>
      <c r="CM38" s="35" t="str">
        <f t="shared" ref="CM38:CM44" ca="1" si="69">IF(AND(BF38="L",$AO38="U"),$A38,"")</f>
        <v/>
      </c>
      <c r="CN38" s="35" t="str">
        <f t="shared" ref="CN38:CN44" ca="1" si="70">IF(AND(BF38="R",$AO38="U"),$A38,"")</f>
        <v/>
      </c>
      <c r="CO38" s="35" t="str">
        <f t="shared" ca="1" si="38"/>
        <v/>
      </c>
      <c r="CP38" s="35" t="str">
        <f t="shared" ca="1" si="39"/>
        <v/>
      </c>
      <c r="CQ38" s="35" t="str">
        <f t="shared" ca="1" si="6"/>
        <v/>
      </c>
      <c r="CR38" s="35" t="str">
        <f t="shared" ca="1" si="7"/>
        <v/>
      </c>
      <c r="CS38" s="35" t="str">
        <f t="shared" ca="1" si="8"/>
        <v/>
      </c>
      <c r="CT38" s="35" t="str">
        <f t="shared" ca="1" si="9"/>
        <v/>
      </c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6"/>
      <c r="DL38" s="9">
        <f t="shared" si="52"/>
        <v>33</v>
      </c>
      <c r="DM38" s="10" t="s">
        <v>17</v>
      </c>
      <c r="DN38" s="9">
        <f t="shared" si="66"/>
        <v>33</v>
      </c>
      <c r="DO38" s="10" t="s">
        <v>18</v>
      </c>
      <c r="DP38" s="9">
        <f t="shared" si="54"/>
        <v>33</v>
      </c>
      <c r="DQ38" s="10" t="s">
        <v>18</v>
      </c>
      <c r="DR38" s="9">
        <f t="shared" si="67"/>
        <v>33</v>
      </c>
      <c r="DS38" s="10" t="s">
        <v>25</v>
      </c>
      <c r="DT38" s="9">
        <f t="shared" si="67"/>
        <v>33</v>
      </c>
      <c r="DU38" s="10" t="s">
        <v>19</v>
      </c>
      <c r="DV38" s="10"/>
      <c r="DW38" s="10">
        <f t="shared" si="56"/>
        <v>34</v>
      </c>
      <c r="DX38" s="9" t="str">
        <f t="shared" ca="1" si="10"/>
        <v/>
      </c>
      <c r="DY38" s="9">
        <f t="shared" ca="1" si="11"/>
        <v>0</v>
      </c>
      <c r="DZ38" s="9">
        <f t="shared" ca="1" si="40"/>
        <v>0</v>
      </c>
      <c r="EA38" s="9" t="str">
        <f t="shared" ca="1" si="12"/>
        <v/>
      </c>
      <c r="EB38" s="9">
        <f t="shared" ca="1" si="13"/>
        <v>0</v>
      </c>
      <c r="EC38" s="9">
        <f t="shared" ca="1" si="41"/>
        <v>0</v>
      </c>
      <c r="ED38" s="9" t="str">
        <f t="shared" ca="1" si="14"/>
        <v/>
      </c>
      <c r="EE38" s="9">
        <f t="shared" ca="1" si="15"/>
        <v>0</v>
      </c>
      <c r="EF38" s="9">
        <f t="shared" ca="1" si="42"/>
        <v>0</v>
      </c>
      <c r="EG38" s="9" t="str">
        <f t="shared" ca="1" si="16"/>
        <v/>
      </c>
      <c r="EH38" s="9">
        <f t="shared" ca="1" si="17"/>
        <v>0</v>
      </c>
      <c r="EI38" s="9">
        <f t="shared" ca="1" si="43"/>
        <v>0</v>
      </c>
      <c r="EJ38" s="9" t="str">
        <f t="shared" ca="1" si="18"/>
        <v/>
      </c>
      <c r="EK38" s="9">
        <f t="shared" ca="1" si="19"/>
        <v>0</v>
      </c>
      <c r="EL38" s="9">
        <f t="shared" ca="1" si="44"/>
        <v>0</v>
      </c>
      <c r="EM38" s="9" t="str">
        <f t="shared" ca="1" si="20"/>
        <v/>
      </c>
      <c r="EN38" s="9">
        <f t="shared" ca="1" si="21"/>
        <v>0</v>
      </c>
      <c r="EO38" s="9">
        <f t="shared" ca="1" si="45"/>
        <v>0</v>
      </c>
      <c r="EP38" s="9" t="str">
        <f t="shared" ca="1" si="22"/>
        <v/>
      </c>
      <c r="EQ38" s="9">
        <f t="shared" ca="1" si="23"/>
        <v>0</v>
      </c>
      <c r="ER38" s="9">
        <f t="shared" ca="1" si="46"/>
        <v>0</v>
      </c>
      <c r="ES38" s="9" t="str">
        <f t="shared" ca="1" si="24"/>
        <v/>
      </c>
      <c r="ET38" s="9">
        <f t="shared" ca="1" si="25"/>
        <v>0</v>
      </c>
      <c r="EU38" s="9">
        <f t="shared" ca="1" si="47"/>
        <v>0</v>
      </c>
      <c r="EW38" s="10"/>
      <c r="EX38" s="10"/>
      <c r="EY38" s="10"/>
      <c r="EZ38" s="10">
        <f ca="1">BX42</f>
        <v>11</v>
      </c>
      <c r="FA38" s="10"/>
    </row>
    <row r="39" spans="1:265" s="9" customFormat="1" ht="12" customHeight="1" x14ac:dyDescent="0.2">
      <c r="A39" s="19">
        <f t="shared" ca="1" si="0"/>
        <v>10</v>
      </c>
      <c r="B39" s="17">
        <f ca="1">COUNTIF($A$5:A39,$B$5)</f>
        <v>1</v>
      </c>
      <c r="C39" s="17">
        <f ca="1">COUNTIF($A$5:$A39,$C$5)</f>
        <v>2</v>
      </c>
      <c r="D39" s="17">
        <f ca="1">COUNTIF($A$5:$A39,$D$5)</f>
        <v>2</v>
      </c>
      <c r="E39" s="17">
        <f ca="1">COUNTIF($A$5:$A39,$E$5)</f>
        <v>0</v>
      </c>
      <c r="F39" s="17">
        <f ca="1">COUNTIF($A$5:$A39,$F$5)</f>
        <v>2</v>
      </c>
      <c r="G39" s="17">
        <f ca="1">COUNTIF($A$5:$A39,$G$5)</f>
        <v>0</v>
      </c>
      <c r="H39" s="17">
        <f ca="1">COUNTIF($A$5:$A39,$H$5)</f>
        <v>0</v>
      </c>
      <c r="I39" s="17">
        <f ca="1">COUNTIF($A$5:$A39,$I$5)</f>
        <v>0</v>
      </c>
      <c r="J39" s="17">
        <f ca="1">COUNTIF($A$5:$A39,$J$5)</f>
        <v>0</v>
      </c>
      <c r="K39" s="17">
        <f ca="1">COUNTIF($A$5:$A39,$K$5)</f>
        <v>2</v>
      </c>
      <c r="L39" s="17">
        <f ca="1">COUNTIF($A$5:$A39,$L$5)</f>
        <v>2</v>
      </c>
      <c r="M39" s="17">
        <f ca="1">COUNTIF($A$5:$A39,$M$5)</f>
        <v>3</v>
      </c>
      <c r="N39" s="17">
        <f ca="1">COUNTIF($A$5:$A39,$N$5)</f>
        <v>0</v>
      </c>
      <c r="O39" s="17">
        <f ca="1">COUNTIF($A$5:$A39,$O$5)</f>
        <v>0</v>
      </c>
      <c r="P39" s="17">
        <f ca="1">COUNTIF($A$5:$A39,$P$5)</f>
        <v>0</v>
      </c>
      <c r="Q39" s="17">
        <f ca="1">COUNTIF($A$5:$A39,$Q$5)</f>
        <v>1</v>
      </c>
      <c r="R39" s="17">
        <f ca="1">COUNTIF($A$5:$A39,$R$5)</f>
        <v>1</v>
      </c>
      <c r="S39" s="17">
        <f ca="1">COUNTIF($A$5:$A39,$S$5)</f>
        <v>2</v>
      </c>
      <c r="T39" s="17">
        <f ca="1">COUNTIF($A$5:$A39,$T$5)</f>
        <v>0</v>
      </c>
      <c r="U39" s="17">
        <f ca="1">COUNTIF($A$5:$A39,$U$5)</f>
        <v>1</v>
      </c>
      <c r="V39" s="17">
        <f ca="1">COUNTIF($A$5:$A39,$V$5)</f>
        <v>0</v>
      </c>
      <c r="W39" s="17">
        <f ca="1">COUNTIF($A$5:$A39,$W$5)</f>
        <v>0</v>
      </c>
      <c r="X39" s="17">
        <f ca="1">COUNTIF($A$5:$A39,$X$5)</f>
        <v>1</v>
      </c>
      <c r="Y39" s="17">
        <f ca="1">COUNTIF($A$5:$A39,$Y$5)</f>
        <v>1</v>
      </c>
      <c r="Z39" s="17">
        <f ca="1">COUNTIF($A$5:$A39,$Z$5)</f>
        <v>1</v>
      </c>
      <c r="AA39" s="17">
        <f ca="1">COUNTIF($A$5:$A39,$AA$5)</f>
        <v>0</v>
      </c>
      <c r="AB39" s="17">
        <f ca="1">COUNTIF($A$5:$A39,$AB$5)</f>
        <v>3</v>
      </c>
      <c r="AC39" s="17">
        <f ca="1">COUNTIF($A$5:$A39,$AC$5)</f>
        <v>0</v>
      </c>
      <c r="AD39" s="17">
        <f ca="1">COUNTIF($A$5:$A39,$AD$5)</f>
        <v>1</v>
      </c>
      <c r="AE39" s="17">
        <f ca="1">COUNTIF($A$5:$A39,$AE$5)</f>
        <v>1</v>
      </c>
      <c r="AF39" s="17">
        <f ca="1">COUNTIF($A$5:$A39,$AF$5)</f>
        <v>1</v>
      </c>
      <c r="AG39" s="17">
        <f ca="1">COUNTIF($A$5:$A39,$AG$5)</f>
        <v>1</v>
      </c>
      <c r="AH39" s="17">
        <f ca="1">COUNTIF($A$5:$A39,$AH$5)</f>
        <v>2</v>
      </c>
      <c r="AI39" s="17">
        <f ca="1">COUNTIF($A$5:$A39,$AI$5)</f>
        <v>0</v>
      </c>
      <c r="AJ39" s="17">
        <f ca="1">COUNTIF($A$5:$A39,$AJ$5)</f>
        <v>2</v>
      </c>
      <c r="AK39" s="17">
        <f ca="1">COUNTIF($A$5:$A39,$AK$5)</f>
        <v>1</v>
      </c>
      <c r="AL39" s="17">
        <f ca="1">COUNTIF($A$5:$A39,$AL$5)</f>
        <v>1</v>
      </c>
      <c r="AM39" s="41">
        <f t="shared" si="48"/>
        <v>35</v>
      </c>
      <c r="AN39" s="42">
        <f t="shared" ca="1" si="49"/>
        <v>0</v>
      </c>
      <c r="AO39" s="44" t="str">
        <f ca="1">IF(COUNTIF($A$5:$A39,A39)&gt;1,"R","U")</f>
        <v>R</v>
      </c>
      <c r="AP39" s="42">
        <f t="shared" ca="1" si="26"/>
        <v>14</v>
      </c>
      <c r="AQ39" s="40">
        <f t="shared" ca="1" si="50"/>
        <v>23</v>
      </c>
      <c r="AR39" s="31">
        <f t="shared" si="27"/>
        <v>23</v>
      </c>
      <c r="AS39" s="32">
        <f t="shared" ca="1" si="1"/>
        <v>0</v>
      </c>
      <c r="AT39" s="33">
        <f t="shared" ca="1" si="28"/>
        <v>1.5714285714285714</v>
      </c>
      <c r="AU39" s="40">
        <f t="shared" ca="1" si="29"/>
        <v>10</v>
      </c>
      <c r="AV39" s="31">
        <f>ROUND(0.35*$AM39,0)</f>
        <v>12</v>
      </c>
      <c r="AW39" s="32">
        <f t="shared" ca="1" si="31"/>
        <v>0</v>
      </c>
      <c r="AX39" s="33">
        <f t="shared" ca="1" si="32"/>
        <v>0.56521739130434778</v>
      </c>
      <c r="AY39" s="34" t="str">
        <f t="shared" ca="1" si="33"/>
        <v/>
      </c>
      <c r="AZ39" s="30">
        <f t="shared" ca="1" si="34"/>
        <v>0</v>
      </c>
      <c r="BA39" s="40">
        <f ca="1">COUNTIF(AZ5:AZ39,1)</f>
        <v>2</v>
      </c>
      <c r="BB39" s="31"/>
      <c r="BC39" s="32"/>
      <c r="BD39" s="33">
        <f t="shared" ca="1" si="35"/>
        <v>3</v>
      </c>
      <c r="BE39" s="34" t="str">
        <f t="shared" ca="1" si="51"/>
        <v/>
      </c>
      <c r="BF39" s="45" t="str">
        <f t="shared" ca="1" si="2"/>
        <v>R</v>
      </c>
      <c r="BG39" s="35">
        <f ca="1">COUNTIFS(BF$5:BF39,"L",$AO$5:$AO39,"U")</f>
        <v>12</v>
      </c>
      <c r="BH39" s="35">
        <f ca="1">COUNTIFS(BF$5:BF39,"R",$AO$5:$AO39,"U")</f>
        <v>10</v>
      </c>
      <c r="BI39" s="35">
        <f ca="1">IF(AND(SUM(BG$38-BH$38)&gt;1,$AO39="R",BF39="L"),1,)</f>
        <v>0</v>
      </c>
      <c r="BJ39" s="35">
        <f ca="1">IF(AND(SUM(BH$38-BG$38)&gt;1,$AO39="R",BF39="R"),1,)</f>
        <v>0</v>
      </c>
      <c r="BK39" s="35">
        <f ca="1">BJ39+BI39</f>
        <v>0</v>
      </c>
      <c r="BL39" s="35"/>
      <c r="BM39" s="35"/>
      <c r="BN39" s="45" t="str">
        <f t="shared" ca="1" si="3"/>
        <v>B</v>
      </c>
      <c r="BO39" s="35">
        <f ca="1">COUNTIFS(BN$5:BN39,"T",$AO$5:$AO39,"U")</f>
        <v>9</v>
      </c>
      <c r="BP39" s="35">
        <f ca="1">COUNTIFS(BN$5:BN39,"B",$AO$5:$AO39,"U")</f>
        <v>13</v>
      </c>
      <c r="BQ39" s="35">
        <f ca="1">IF(AND(SUM(BO$38-BP$38)&gt;1,$AO39="R",BN39="T"),1,)</f>
        <v>0</v>
      </c>
      <c r="BR39" s="35">
        <f ca="1">IF(AND(SUM(BP$38-BO$38)&gt;1,$AO39="R",BN39="B"),1,)</f>
        <v>1</v>
      </c>
      <c r="BS39" s="35">
        <f ca="1">BR39+BQ39</f>
        <v>1</v>
      </c>
      <c r="BT39" s="35"/>
      <c r="BU39" s="35"/>
      <c r="BV39" s="45" t="str">
        <f t="shared" ca="1" si="4"/>
        <v>B</v>
      </c>
      <c r="BW39" s="35">
        <f ca="1">COUNTIFS(BV$5:BV39,"R",$AO$5:$AO39,"U")</f>
        <v>12</v>
      </c>
      <c r="BX39" s="35">
        <f ca="1">COUNTIFS(BV$5:BV39,"B",$AO$5:$AO39,"U")</f>
        <v>10</v>
      </c>
      <c r="BY39" s="35">
        <f ca="1">IF(AND(SUM(BW$38-BX$38)&gt;1,$AO39="R",BV39="R"),1,)</f>
        <v>0</v>
      </c>
      <c r="BZ39" s="35">
        <f ca="1">IF(AND(SUM(BX$38-BW$38)&gt;1,$AO39="R",BV39="B"),1,)</f>
        <v>0</v>
      </c>
      <c r="CA39" s="35">
        <f ca="1">BZ39+BY39</f>
        <v>0</v>
      </c>
      <c r="CB39" s="35"/>
      <c r="CC39" s="35"/>
      <c r="CD39" s="45" t="str">
        <f t="shared" ca="1" si="5"/>
        <v>B</v>
      </c>
      <c r="CE39" s="35">
        <f ca="1">COUNTIFS(CD$5:CD39,"R",$AO$5:$AO39,"U")</f>
        <v>11</v>
      </c>
      <c r="CF39" s="35">
        <f ca="1">COUNTIFS(CD$5:CD39,"B",$AO$5:$AO39,"U")</f>
        <v>11</v>
      </c>
      <c r="CG39" s="35">
        <f ca="1">IF(AND(SUM(CE$38-CF$38)&gt;1,$AO39="R",CD39="R"),1,)</f>
        <v>0</v>
      </c>
      <c r="CH39" s="35">
        <f ca="1">IF(AND(SUM(CF$38-CE$38)&gt;1,$AO39="R",CD39="B"),1,)</f>
        <v>0</v>
      </c>
      <c r="CI39" s="35">
        <f ca="1">CH39+CG39</f>
        <v>0</v>
      </c>
      <c r="CJ39" s="35"/>
      <c r="CK39" s="35"/>
      <c r="CL39" s="35"/>
      <c r="CM39" s="35" t="str">
        <f t="shared" ca="1" si="69"/>
        <v/>
      </c>
      <c r="CN39" s="35" t="str">
        <f t="shared" ca="1" si="70"/>
        <v/>
      </c>
      <c r="CO39" s="35" t="str">
        <f t="shared" ca="1" si="38"/>
        <v/>
      </c>
      <c r="CP39" s="35" t="str">
        <f t="shared" ca="1" si="39"/>
        <v/>
      </c>
      <c r="CQ39" s="35" t="str">
        <f t="shared" ca="1" si="6"/>
        <v/>
      </c>
      <c r="CR39" s="35" t="str">
        <f t="shared" ca="1" si="7"/>
        <v/>
      </c>
      <c r="CS39" s="35" t="str">
        <f t="shared" ca="1" si="8"/>
        <v/>
      </c>
      <c r="CT39" s="35" t="str">
        <f t="shared" ca="1" si="9"/>
        <v/>
      </c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6"/>
      <c r="DL39" s="9">
        <f t="shared" si="52"/>
        <v>34</v>
      </c>
      <c r="DM39" s="10" t="s">
        <v>19</v>
      </c>
      <c r="DN39" s="9">
        <f t="shared" si="66"/>
        <v>34</v>
      </c>
      <c r="DO39" s="10" t="s">
        <v>20</v>
      </c>
      <c r="DP39" s="9">
        <f t="shared" si="54"/>
        <v>34</v>
      </c>
      <c r="DQ39" s="10" t="s">
        <v>19</v>
      </c>
      <c r="DR39" s="9">
        <f t="shared" si="67"/>
        <v>34</v>
      </c>
      <c r="DS39" s="10" t="s">
        <v>25</v>
      </c>
      <c r="DT39" s="9">
        <f t="shared" si="67"/>
        <v>34</v>
      </c>
      <c r="DU39" s="10" t="s">
        <v>19</v>
      </c>
      <c r="DV39" s="10"/>
      <c r="DW39" s="10">
        <f t="shared" si="56"/>
        <v>35</v>
      </c>
      <c r="DX39" s="9">
        <f t="shared" ca="1" si="10"/>
        <v>35</v>
      </c>
      <c r="DY39" s="9">
        <f t="shared" ca="1" si="11"/>
        <v>35</v>
      </c>
      <c r="DZ39" s="9">
        <f t="shared" ca="1" si="40"/>
        <v>1</v>
      </c>
      <c r="EA39" s="9" t="str">
        <f t="shared" ca="1" si="12"/>
        <v/>
      </c>
      <c r="EB39" s="9">
        <f t="shared" ca="1" si="13"/>
        <v>0</v>
      </c>
      <c r="EC39" s="9">
        <f t="shared" ca="1" si="41"/>
        <v>0</v>
      </c>
      <c r="ED39" s="9">
        <f t="shared" ca="1" si="14"/>
        <v>35</v>
      </c>
      <c r="EE39" s="9">
        <f t="shared" ca="1" si="15"/>
        <v>35</v>
      </c>
      <c r="EF39" s="9">
        <f t="shared" ca="1" si="42"/>
        <v>1</v>
      </c>
      <c r="EG39" s="9" t="str">
        <f t="shared" ca="1" si="16"/>
        <v/>
      </c>
      <c r="EH39" s="9">
        <f t="shared" ca="1" si="17"/>
        <v>0</v>
      </c>
      <c r="EI39" s="9">
        <f t="shared" ca="1" si="43"/>
        <v>0</v>
      </c>
      <c r="EJ39" s="9" t="str">
        <f t="shared" ca="1" si="18"/>
        <v/>
      </c>
      <c r="EK39" s="9">
        <f t="shared" ca="1" si="19"/>
        <v>0</v>
      </c>
      <c r="EL39" s="9">
        <f t="shared" ca="1" si="44"/>
        <v>0</v>
      </c>
      <c r="EM39" s="9">
        <f t="shared" ca="1" si="20"/>
        <v>35</v>
      </c>
      <c r="EN39" s="9">
        <f t="shared" ca="1" si="21"/>
        <v>35</v>
      </c>
      <c r="EO39" s="9">
        <f t="shared" ca="1" si="45"/>
        <v>1</v>
      </c>
      <c r="EP39" s="9" t="str">
        <f t="shared" ca="1" si="22"/>
        <v/>
      </c>
      <c r="EQ39" s="9">
        <f t="shared" ca="1" si="23"/>
        <v>0</v>
      </c>
      <c r="ER39" s="9">
        <f t="shared" ca="1" si="46"/>
        <v>0</v>
      </c>
      <c r="ES39" s="9">
        <f t="shared" ca="1" si="24"/>
        <v>35</v>
      </c>
      <c r="ET39" s="9">
        <f t="shared" ca="1" si="25"/>
        <v>35</v>
      </c>
      <c r="EU39" s="9">
        <f t="shared" ca="1" si="47"/>
        <v>1</v>
      </c>
      <c r="EW39" s="10"/>
      <c r="EX39" s="10"/>
      <c r="EY39" s="10"/>
      <c r="EZ39" s="10">
        <f ca="1">CE42</f>
        <v>11</v>
      </c>
      <c r="FA39" s="10"/>
    </row>
    <row r="40" spans="1:265" s="9" customFormat="1" x14ac:dyDescent="0.2">
      <c r="A40" s="19">
        <f t="shared" ca="1" si="0"/>
        <v>27</v>
      </c>
      <c r="B40" s="17">
        <f ca="1">COUNTIF($A$5:A40,$B$5)</f>
        <v>1</v>
      </c>
      <c r="C40" s="17">
        <f ca="1">COUNTIF($A$5:$A40,$C$5)</f>
        <v>2</v>
      </c>
      <c r="D40" s="17">
        <f ca="1">COUNTIF($A$5:$A40,$D$5)</f>
        <v>2</v>
      </c>
      <c r="E40" s="17">
        <f ca="1">COUNTIF($A$5:$A40,$E$5)</f>
        <v>0</v>
      </c>
      <c r="F40" s="17">
        <f ca="1">COUNTIF($A$5:$A40,$F$5)</f>
        <v>2</v>
      </c>
      <c r="G40" s="17">
        <f ca="1">COUNTIF($A$5:$A40,$G$5)</f>
        <v>0</v>
      </c>
      <c r="H40" s="17">
        <f ca="1">COUNTIF($A$5:$A40,$H$5)</f>
        <v>0</v>
      </c>
      <c r="I40" s="17">
        <f ca="1">COUNTIF($A$5:$A40,$I$5)</f>
        <v>0</v>
      </c>
      <c r="J40" s="17">
        <f ca="1">COUNTIF($A$5:$A40,$J$5)</f>
        <v>0</v>
      </c>
      <c r="K40" s="17">
        <f ca="1">COUNTIF($A$5:$A40,$K$5)</f>
        <v>2</v>
      </c>
      <c r="L40" s="17">
        <f ca="1">COUNTIF($A$5:$A40,$L$5)</f>
        <v>2</v>
      </c>
      <c r="M40" s="17">
        <f ca="1">COUNTIF($A$5:$A40,$M$5)</f>
        <v>3</v>
      </c>
      <c r="N40" s="17">
        <f ca="1">COUNTIF($A$5:$A40,$N$5)</f>
        <v>0</v>
      </c>
      <c r="O40" s="17">
        <f ca="1">COUNTIF($A$5:$A40,$O$5)</f>
        <v>0</v>
      </c>
      <c r="P40" s="17">
        <f ca="1">COUNTIF($A$5:$A40,$P$5)</f>
        <v>0</v>
      </c>
      <c r="Q40" s="17">
        <f ca="1">COUNTIF($A$5:$A40,$Q$5)</f>
        <v>1</v>
      </c>
      <c r="R40" s="17">
        <f ca="1">COUNTIF($A$5:$A40,$R$5)</f>
        <v>1</v>
      </c>
      <c r="S40" s="17">
        <f ca="1">COUNTIF($A$5:$A40,$S$5)</f>
        <v>2</v>
      </c>
      <c r="T40" s="17">
        <f ca="1">COUNTIF($A$5:$A40,$T$5)</f>
        <v>0</v>
      </c>
      <c r="U40" s="17">
        <f ca="1">COUNTIF($A$5:$A40,$U$5)</f>
        <v>1</v>
      </c>
      <c r="V40" s="17">
        <f ca="1">COUNTIF($A$5:$A40,$V$5)</f>
        <v>0</v>
      </c>
      <c r="W40" s="17">
        <f ca="1">COUNTIF($A$5:$A40,$W$5)</f>
        <v>0</v>
      </c>
      <c r="X40" s="17">
        <f ca="1">COUNTIF($A$5:$A40,$X$5)</f>
        <v>1</v>
      </c>
      <c r="Y40" s="17">
        <f ca="1">COUNTIF($A$5:$A40,$Y$5)</f>
        <v>1</v>
      </c>
      <c r="Z40" s="17">
        <f ca="1">COUNTIF($A$5:$A40,$Z$5)</f>
        <v>1</v>
      </c>
      <c r="AA40" s="17">
        <f ca="1">COUNTIF($A$5:$A40,$AA$5)</f>
        <v>0</v>
      </c>
      <c r="AB40" s="17">
        <f ca="1">COUNTIF($A$5:$A40,$AB$5)</f>
        <v>4</v>
      </c>
      <c r="AC40" s="17">
        <f ca="1">COUNTIF($A$5:$A40,$AC$5)</f>
        <v>0</v>
      </c>
      <c r="AD40" s="17">
        <f ca="1">COUNTIF($A$5:$A40,$AD$5)</f>
        <v>1</v>
      </c>
      <c r="AE40" s="17">
        <f ca="1">COUNTIF($A$5:$A40,$AE$5)</f>
        <v>1</v>
      </c>
      <c r="AF40" s="17">
        <f ca="1">COUNTIF($A$5:$A40,$AF$5)</f>
        <v>1</v>
      </c>
      <c r="AG40" s="17">
        <f ca="1">COUNTIF($A$5:$A40,$AG$5)</f>
        <v>1</v>
      </c>
      <c r="AH40" s="17">
        <f ca="1">COUNTIF($A$5:$A40,$AH$5)</f>
        <v>2</v>
      </c>
      <c r="AI40" s="17">
        <f ca="1">COUNTIF($A$5:$A40,$AI$5)</f>
        <v>0</v>
      </c>
      <c r="AJ40" s="17">
        <f ca="1">COUNTIF($A$5:$A40,$AJ$5)</f>
        <v>2</v>
      </c>
      <c r="AK40" s="17">
        <f ca="1">COUNTIF($A$5:$A40,$AK$5)</f>
        <v>1</v>
      </c>
      <c r="AL40" s="17">
        <f ca="1">COUNTIF($A$5:$A40,$AL$5)</f>
        <v>1</v>
      </c>
      <c r="AM40" s="41">
        <f t="shared" si="48"/>
        <v>36</v>
      </c>
      <c r="AN40" s="42">
        <f t="shared" ca="1" si="49"/>
        <v>0</v>
      </c>
      <c r="AO40" s="44" t="str">
        <f ca="1">IF(COUNTIF($A$5:$A40,A40)&gt;1,"R","U")</f>
        <v>R</v>
      </c>
      <c r="AP40" s="42">
        <f t="shared" ca="1" si="26"/>
        <v>14</v>
      </c>
      <c r="AQ40" s="40">
        <f t="shared" ca="1" si="50"/>
        <v>23</v>
      </c>
      <c r="AR40" s="31">
        <f t="shared" si="27"/>
        <v>23</v>
      </c>
      <c r="AS40" s="32">
        <f t="shared" ca="1" si="1"/>
        <v>0</v>
      </c>
      <c r="AT40" s="33">
        <f t="shared" ca="1" si="28"/>
        <v>1.5714285714285714</v>
      </c>
      <c r="AU40" s="40">
        <f t="shared" ca="1" si="29"/>
        <v>10</v>
      </c>
      <c r="AV40" s="31">
        <f t="shared" ref="AV40:AV44" si="71">ROUND(0.35*$AM40,0)</f>
        <v>13</v>
      </c>
      <c r="AW40" s="32">
        <f t="shared" ca="1" si="31"/>
        <v>0</v>
      </c>
      <c r="AX40" s="33">
        <f t="shared" ca="1" si="32"/>
        <v>0.56521739130434778</v>
      </c>
      <c r="AY40" s="34" t="str">
        <f t="shared" ca="1" si="33"/>
        <v/>
      </c>
      <c r="AZ40" s="30">
        <f t="shared" ca="1" si="34"/>
        <v>1</v>
      </c>
      <c r="BA40" s="40">
        <f ca="1">COUNTIF(AZ5:AZ40,1)</f>
        <v>3</v>
      </c>
      <c r="BB40" s="31"/>
      <c r="BC40" s="32"/>
      <c r="BD40" s="33">
        <f t="shared" ca="1" si="35"/>
        <v>2.6</v>
      </c>
      <c r="BE40" s="34" t="str">
        <f t="shared" ca="1" si="51"/>
        <v/>
      </c>
      <c r="BF40" s="45" t="str">
        <f t="shared" ca="1" si="2"/>
        <v>R</v>
      </c>
      <c r="BG40" s="35">
        <f ca="1">COUNTIFS(BF$5:BF40,"L",$AO$5:$AO40,"U")</f>
        <v>12</v>
      </c>
      <c r="BH40" s="35">
        <f ca="1">COUNTIFS(BF$5:BF40,"R",$AO$5:$AO40,"U")</f>
        <v>10</v>
      </c>
      <c r="BI40" s="35">
        <f ca="1">IF(AND(SUM(BG$38-BH$38)&gt;1,$AO40="R",BF40="L"),1,)</f>
        <v>0</v>
      </c>
      <c r="BJ40" s="35">
        <f ca="1">IF(AND(SUM(BH$38-BG$38)&gt;1,$AO40="R",BF40="R"),1,)</f>
        <v>0</v>
      </c>
      <c r="BK40" s="35">
        <f t="shared" ref="BK40:BK42" ca="1" si="72">BJ40+BI40</f>
        <v>0</v>
      </c>
      <c r="BL40" s="35"/>
      <c r="BM40" s="35"/>
      <c r="BN40" s="45" t="str">
        <f t="shared" ca="1" si="3"/>
        <v>B</v>
      </c>
      <c r="BO40" s="35">
        <f ca="1">COUNTIFS(BN$5:BN40,"T",$AO$5:$AO40,"U")</f>
        <v>9</v>
      </c>
      <c r="BP40" s="35">
        <f ca="1">COUNTIFS(BN$5:BN40,"B",$AO$5:$AO40,"U")</f>
        <v>13</v>
      </c>
      <c r="BQ40" s="35">
        <f t="shared" ref="BQ40:BQ42" ca="1" si="73">IF(AND(SUM(BO$38-BP$38)&gt;1,$AO40="R",BN40="T"),1,)</f>
        <v>0</v>
      </c>
      <c r="BR40" s="35">
        <f t="shared" ref="BR40:BR42" ca="1" si="74">IF(AND(SUM(BP$38-BO$38)&gt;1,$AO40="R",BN40="B"),1,)</f>
        <v>1</v>
      </c>
      <c r="BS40" s="35">
        <f t="shared" ref="BS40:BS42" ca="1" si="75">BR40+BQ40</f>
        <v>1</v>
      </c>
      <c r="BT40" s="35"/>
      <c r="BU40" s="35"/>
      <c r="BV40" s="45" t="str">
        <f t="shared" ca="1" si="4"/>
        <v>R</v>
      </c>
      <c r="BW40" s="35">
        <f ca="1">COUNTIFS(BV$5:BV40,"R",$AO$5:$AO40,"U")</f>
        <v>12</v>
      </c>
      <c r="BX40" s="35">
        <f ca="1">COUNTIFS(BV$5:BV40,"B",$AO$5:$AO40,"U")</f>
        <v>10</v>
      </c>
      <c r="BY40" s="35">
        <f t="shared" ref="BY40:BY42" ca="1" si="76">IF(AND(SUM(BW$38-BX$38)&gt;1,$AO40="R",BV40="R"),1,)</f>
        <v>1</v>
      </c>
      <c r="BZ40" s="35">
        <f t="shared" ref="BZ40:BZ42" ca="1" si="77">IF(AND(SUM(BX$38-BW$38)&gt;1,$AO40="R",BV40="B"),1,)</f>
        <v>0</v>
      </c>
      <c r="CA40" s="35">
        <f t="shared" ref="CA40:CA42" ca="1" si="78">BZ40+BY40</f>
        <v>1</v>
      </c>
      <c r="CB40" s="35"/>
      <c r="CC40" s="35"/>
      <c r="CD40" s="45" t="str">
        <f t="shared" ca="1" si="5"/>
        <v>B</v>
      </c>
      <c r="CE40" s="35">
        <f ca="1">COUNTIFS(CD$5:CD40,"R",$AO$5:$AO40,"U")</f>
        <v>11</v>
      </c>
      <c r="CF40" s="35">
        <f ca="1">COUNTIFS(CD$5:CD40,"B",$AO$5:$AO40,"U")</f>
        <v>11</v>
      </c>
      <c r="CG40" s="35">
        <f t="shared" ref="CG40:CG42" ca="1" si="79">IF(AND(SUM(CE$38-CF$38)&gt;1,$AO40="R",CD40="R"),1,)</f>
        <v>0</v>
      </c>
      <c r="CH40" s="35">
        <f t="shared" ref="CH40:CH42" ca="1" si="80">IF(AND(SUM(CF$38-CE$38)&gt;1,$AO40="R",CD40="B"),1,)</f>
        <v>0</v>
      </c>
      <c r="CI40" s="35">
        <f t="shared" ref="CI40:CI42" ca="1" si="81">CH40+CG40</f>
        <v>0</v>
      </c>
      <c r="CJ40" s="35"/>
      <c r="CK40" s="35"/>
      <c r="CL40" s="35"/>
      <c r="CM40" s="35" t="str">
        <f t="shared" ca="1" si="69"/>
        <v/>
      </c>
      <c r="CN40" s="35" t="str">
        <f t="shared" ca="1" si="70"/>
        <v/>
      </c>
      <c r="CO40" s="35" t="str">
        <f t="shared" ca="1" si="38"/>
        <v/>
      </c>
      <c r="CP40" s="35" t="str">
        <f t="shared" ca="1" si="39"/>
        <v/>
      </c>
      <c r="CQ40" s="35" t="str">
        <f t="shared" ca="1" si="6"/>
        <v/>
      </c>
      <c r="CR40" s="35" t="str">
        <f t="shared" ca="1" si="7"/>
        <v/>
      </c>
      <c r="CS40" s="35" t="str">
        <f t="shared" ca="1" si="8"/>
        <v/>
      </c>
      <c r="CT40" s="35" t="str">
        <f t="shared" ca="1" si="9"/>
        <v/>
      </c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6"/>
      <c r="DL40" s="9">
        <f t="shared" si="52"/>
        <v>35</v>
      </c>
      <c r="DM40" s="10" t="s">
        <v>17</v>
      </c>
      <c r="DN40" s="9">
        <f t="shared" si="66"/>
        <v>35</v>
      </c>
      <c r="DO40" s="10" t="s">
        <v>20</v>
      </c>
      <c r="DP40" s="9">
        <f t="shared" si="54"/>
        <v>35</v>
      </c>
      <c r="DQ40" s="10" t="s">
        <v>18</v>
      </c>
      <c r="DR40" s="9">
        <f t="shared" si="67"/>
        <v>35</v>
      </c>
      <c r="DS40" s="10" t="s">
        <v>25</v>
      </c>
      <c r="DT40" s="9">
        <f t="shared" si="67"/>
        <v>35</v>
      </c>
      <c r="DU40" s="10" t="s">
        <v>18</v>
      </c>
      <c r="DV40" s="10"/>
      <c r="DW40" s="10">
        <f t="shared" si="56"/>
        <v>36</v>
      </c>
      <c r="DX40" s="9" t="str">
        <f t="shared" ca="1" si="10"/>
        <v/>
      </c>
      <c r="DY40" s="9">
        <f t="shared" ca="1" si="11"/>
        <v>0</v>
      </c>
      <c r="DZ40" s="9">
        <f t="shared" ca="1" si="40"/>
        <v>0</v>
      </c>
      <c r="EA40" s="9">
        <f t="shared" ca="1" si="12"/>
        <v>36</v>
      </c>
      <c r="EB40" s="9">
        <f t="shared" ca="1" si="13"/>
        <v>36</v>
      </c>
      <c r="EC40" s="9">
        <f t="shared" ca="1" si="41"/>
        <v>1</v>
      </c>
      <c r="ED40" s="9" t="str">
        <f t="shared" ca="1" si="14"/>
        <v/>
      </c>
      <c r="EE40" s="9">
        <f t="shared" ca="1" si="15"/>
        <v>0</v>
      </c>
      <c r="EF40" s="9">
        <f t="shared" ca="1" si="42"/>
        <v>0</v>
      </c>
      <c r="EG40" s="9">
        <f t="shared" ca="1" si="16"/>
        <v>36</v>
      </c>
      <c r="EH40" s="9">
        <f t="shared" ca="1" si="17"/>
        <v>36</v>
      </c>
      <c r="EI40" s="9">
        <f t="shared" ca="1" si="43"/>
        <v>1</v>
      </c>
      <c r="EJ40" s="9">
        <f t="shared" ca="1" si="18"/>
        <v>36</v>
      </c>
      <c r="EK40" s="9">
        <f t="shared" ca="1" si="19"/>
        <v>36</v>
      </c>
      <c r="EL40" s="9">
        <f t="shared" ca="1" si="44"/>
        <v>1</v>
      </c>
      <c r="EM40" s="9" t="str">
        <f t="shared" ca="1" si="20"/>
        <v/>
      </c>
      <c r="EN40" s="9">
        <f t="shared" ca="1" si="21"/>
        <v>0</v>
      </c>
      <c r="EO40" s="9">
        <f t="shared" ca="1" si="45"/>
        <v>0</v>
      </c>
      <c r="EP40" s="9" t="str">
        <f t="shared" ca="1" si="22"/>
        <v/>
      </c>
      <c r="EQ40" s="9">
        <f t="shared" ca="1" si="23"/>
        <v>0</v>
      </c>
      <c r="ER40" s="9">
        <f t="shared" ca="1" si="46"/>
        <v>0</v>
      </c>
      <c r="ES40" s="9">
        <f t="shared" ca="1" si="24"/>
        <v>36</v>
      </c>
      <c r="ET40" s="9">
        <f t="shared" ca="1" si="25"/>
        <v>36</v>
      </c>
      <c r="EU40" s="9">
        <f t="shared" ca="1" si="47"/>
        <v>1</v>
      </c>
      <c r="EW40" s="10"/>
      <c r="EX40" s="10"/>
      <c r="EY40" s="10"/>
      <c r="EZ40" s="10">
        <f ca="1">CF42</f>
        <v>12</v>
      </c>
      <c r="FA40" s="10"/>
    </row>
    <row r="41" spans="1:265" s="9" customFormat="1" x14ac:dyDescent="0.2">
      <c r="A41" s="19">
        <f t="shared" ca="1" si="0"/>
        <v>8</v>
      </c>
      <c r="B41" s="17">
        <f ca="1">COUNTIF($A$5:A41,$B$5)</f>
        <v>1</v>
      </c>
      <c r="C41" s="17">
        <f ca="1">COUNTIF($A$5:$A41,$C$5)</f>
        <v>2</v>
      </c>
      <c r="D41" s="17">
        <f ca="1">COUNTIF($A$5:$A41,$D$5)</f>
        <v>2</v>
      </c>
      <c r="E41" s="17">
        <f ca="1">COUNTIF($A$5:$A41,$E$5)</f>
        <v>0</v>
      </c>
      <c r="F41" s="17">
        <f ca="1">COUNTIF($A$5:$A41,$F$5)</f>
        <v>2</v>
      </c>
      <c r="G41" s="17">
        <f ca="1">COUNTIF($A$5:$A41,$G$5)</f>
        <v>0</v>
      </c>
      <c r="H41" s="17">
        <f ca="1">COUNTIF($A$5:$A41,$H$5)</f>
        <v>0</v>
      </c>
      <c r="I41" s="17">
        <f ca="1">COUNTIF($A$5:$A41,$I$5)</f>
        <v>1</v>
      </c>
      <c r="J41" s="17">
        <f ca="1">COUNTIF($A$5:$A41,$J$5)</f>
        <v>0</v>
      </c>
      <c r="K41" s="17">
        <f ca="1">COUNTIF($A$5:$A41,$K$5)</f>
        <v>2</v>
      </c>
      <c r="L41" s="17">
        <f ca="1">COUNTIF($A$5:$A41,$L$5)</f>
        <v>2</v>
      </c>
      <c r="M41" s="17">
        <f ca="1">COUNTIF($A$5:$A41,$M$5)</f>
        <v>3</v>
      </c>
      <c r="N41" s="17">
        <f ca="1">COUNTIF($A$5:$A41,$N$5)</f>
        <v>0</v>
      </c>
      <c r="O41" s="17">
        <f ca="1">COUNTIF($A$5:$A41,$O$5)</f>
        <v>0</v>
      </c>
      <c r="P41" s="17">
        <f ca="1">COUNTIF($A$5:$A41,$P$5)</f>
        <v>0</v>
      </c>
      <c r="Q41" s="17">
        <f ca="1">COUNTIF($A$5:$A41,$Q$5)</f>
        <v>1</v>
      </c>
      <c r="R41" s="17">
        <f ca="1">COUNTIF($A$5:$A41,$R$5)</f>
        <v>1</v>
      </c>
      <c r="S41" s="17">
        <f ca="1">COUNTIF($A$5:$A41,$S$5)</f>
        <v>2</v>
      </c>
      <c r="T41" s="17">
        <f ca="1">COUNTIF($A$5:$A41,$T$5)</f>
        <v>0</v>
      </c>
      <c r="U41" s="17">
        <f ca="1">COUNTIF($A$5:$A41,$U$5)</f>
        <v>1</v>
      </c>
      <c r="V41" s="17">
        <f ca="1">COUNTIF($A$5:$A41,$V$5)</f>
        <v>0</v>
      </c>
      <c r="W41" s="17">
        <f ca="1">COUNTIF($A$5:$A41,$W$5)</f>
        <v>0</v>
      </c>
      <c r="X41" s="17">
        <f ca="1">COUNTIF($A$5:$A41,$X$5)</f>
        <v>1</v>
      </c>
      <c r="Y41" s="17">
        <f ca="1">COUNTIF($A$5:$A41,$Y$5)</f>
        <v>1</v>
      </c>
      <c r="Z41" s="17">
        <f ca="1">COUNTIF($A$5:$A41,$Z$5)</f>
        <v>1</v>
      </c>
      <c r="AA41" s="17">
        <f ca="1">COUNTIF($A$5:$A41,$AA$5)</f>
        <v>0</v>
      </c>
      <c r="AB41" s="17">
        <f ca="1">COUNTIF($A$5:$A41,$AB$5)</f>
        <v>4</v>
      </c>
      <c r="AC41" s="17">
        <f ca="1">COUNTIF($A$5:$A41,$AC$5)</f>
        <v>0</v>
      </c>
      <c r="AD41" s="17">
        <f ca="1">COUNTIF($A$5:$A41,$AD$5)</f>
        <v>1</v>
      </c>
      <c r="AE41" s="17">
        <f ca="1">COUNTIF($A$5:$A41,$AE$5)</f>
        <v>1</v>
      </c>
      <c r="AF41" s="17">
        <f ca="1">COUNTIF($A$5:$A41,$AF$5)</f>
        <v>1</v>
      </c>
      <c r="AG41" s="17">
        <f ca="1">COUNTIF($A$5:$A41,$AG$5)</f>
        <v>1</v>
      </c>
      <c r="AH41" s="17">
        <f ca="1">COUNTIF($A$5:$A41,$AH$5)</f>
        <v>2</v>
      </c>
      <c r="AI41" s="17">
        <f ca="1">COUNTIF($A$5:$A41,$AI$5)</f>
        <v>0</v>
      </c>
      <c r="AJ41" s="17">
        <f ca="1">COUNTIF($A$5:$A41,$AJ$5)</f>
        <v>2</v>
      </c>
      <c r="AK41" s="17">
        <f ca="1">COUNTIF($A$5:$A41,$AK$5)</f>
        <v>1</v>
      </c>
      <c r="AL41" s="17">
        <f ca="1">COUNTIF($A$5:$A41,$AL$5)</f>
        <v>1</v>
      </c>
      <c r="AM41" s="41">
        <f t="shared" si="48"/>
        <v>37</v>
      </c>
      <c r="AN41" s="42">
        <f t="shared" ca="1" si="49"/>
        <v>0</v>
      </c>
      <c r="AO41" s="44" t="str">
        <f ca="1">IF(COUNTIF($A$5:$A41,A41)&gt;1,"R","U")</f>
        <v>U</v>
      </c>
      <c r="AP41" s="42">
        <f t="shared" ca="1" si="26"/>
        <v>13</v>
      </c>
      <c r="AQ41" s="40">
        <f t="shared" ca="1" si="50"/>
        <v>24</v>
      </c>
      <c r="AR41" s="31">
        <f t="shared" si="27"/>
        <v>24</v>
      </c>
      <c r="AS41" s="32">
        <f t="shared" ca="1" si="1"/>
        <v>0</v>
      </c>
      <c r="AT41" s="33">
        <f t="shared" ca="1" si="28"/>
        <v>1.5714285714285714</v>
      </c>
      <c r="AU41" s="40">
        <f t="shared" ca="1" si="29"/>
        <v>10</v>
      </c>
      <c r="AV41" s="31">
        <f t="shared" si="71"/>
        <v>13</v>
      </c>
      <c r="AW41" s="32">
        <f t="shared" ca="1" si="31"/>
        <v>0</v>
      </c>
      <c r="AX41" s="33">
        <f t="shared" ca="1" si="32"/>
        <v>0.56521739130434778</v>
      </c>
      <c r="AY41" s="34" t="str">
        <f t="shared" ca="1" si="33"/>
        <v/>
      </c>
      <c r="AZ41" s="30">
        <f t="shared" ca="1" si="34"/>
        <v>0</v>
      </c>
      <c r="BA41" s="40">
        <f ca="1">COUNTIF(AZ5:AZ41,1)</f>
        <v>3</v>
      </c>
      <c r="BB41" s="31">
        <v>3</v>
      </c>
      <c r="BC41" s="32">
        <f ca="1">BA41-BB41</f>
        <v>0</v>
      </c>
      <c r="BD41" s="33">
        <f t="shared" ca="1" si="35"/>
        <v>2.6</v>
      </c>
      <c r="BE41" s="34" t="str">
        <f t="shared" ca="1" si="51"/>
        <v/>
      </c>
      <c r="BF41" s="45" t="str">
        <f t="shared" ca="1" si="2"/>
        <v>R</v>
      </c>
      <c r="BG41" s="35">
        <f ca="1">COUNTIFS(BF$5:BF41,"L",$AO$5:$AO41,"U")</f>
        <v>12</v>
      </c>
      <c r="BH41" s="35">
        <f ca="1">COUNTIFS(BF$5:BF41,"R",$AO$5:$AO41,"U")</f>
        <v>11</v>
      </c>
      <c r="BI41" s="35">
        <f ca="1">IF(AND(SUM(BG$38-BH$38)&gt;1,$AO41="R",BF41="L"),1,)</f>
        <v>0</v>
      </c>
      <c r="BJ41" s="35">
        <f ca="1">IF(AND(SUM(BH$38-BG$38)&gt;1,$AO41="R",BF41="R"),1,)</f>
        <v>0</v>
      </c>
      <c r="BK41" s="35">
        <f t="shared" ca="1" si="72"/>
        <v>0</v>
      </c>
      <c r="BL41" s="35">
        <f ca="1">IF(AND(BI$38=1,SUM(BK39:BK41)=0,BG41&lt;15,BG41-BH41&gt;1),1,0)</f>
        <v>0</v>
      </c>
      <c r="BM41" s="35">
        <f ca="1">IF(AND(BJ$38=1,SUM(BK39:BK41)=0,BH41&lt;15,BH41-BG41&gt;1),1,0)</f>
        <v>0</v>
      </c>
      <c r="BN41" s="45" t="str">
        <f t="shared" ca="1" si="3"/>
        <v>B</v>
      </c>
      <c r="BO41" s="35">
        <f ca="1">COUNTIFS(BN$5:BN41,"T",$AO$5:$AO41,"U")</f>
        <v>9</v>
      </c>
      <c r="BP41" s="35">
        <f ca="1">COUNTIFS(BN$5:BN41,"B",$AO$5:$AO41,"U")</f>
        <v>14</v>
      </c>
      <c r="BQ41" s="35">
        <f t="shared" ca="1" si="73"/>
        <v>0</v>
      </c>
      <c r="BR41" s="35">
        <f t="shared" ca="1" si="74"/>
        <v>0</v>
      </c>
      <c r="BS41" s="35">
        <f t="shared" ca="1" si="75"/>
        <v>0</v>
      </c>
      <c r="BT41" s="35">
        <f ca="1">IF(AND(BQ$38=1,SUM(BS39:BS41)=0,BO41&lt;15,BO41-BP41&gt;1),1,0)</f>
        <v>0</v>
      </c>
      <c r="BU41" s="35">
        <f ca="1">IF(AND(BR$38=1,SUM(BS39:BS41)=0,BP41&lt;15,BP41-BO41&gt;1),1,0)</f>
        <v>0</v>
      </c>
      <c r="BV41" s="45" t="str">
        <f t="shared" ca="1" si="4"/>
        <v>B</v>
      </c>
      <c r="BW41" s="35">
        <f ca="1">COUNTIFS(BV$5:BV41,"R",$AO$5:$AO41,"U")</f>
        <v>12</v>
      </c>
      <c r="BX41" s="35">
        <f ca="1">COUNTIFS(BV$5:BV41,"B",$AO$5:$AO41,"U")</f>
        <v>11</v>
      </c>
      <c r="BY41" s="35">
        <f t="shared" ca="1" si="76"/>
        <v>0</v>
      </c>
      <c r="BZ41" s="35">
        <f t="shared" ca="1" si="77"/>
        <v>0</v>
      </c>
      <c r="CA41" s="35">
        <f t="shared" ca="1" si="78"/>
        <v>0</v>
      </c>
      <c r="CB41" s="35">
        <f ca="1">IF(AND(BY$38=1,SUM(CA39:CA41)=0,BW41&lt;15,BW41-BX41&gt;1),1,0)</f>
        <v>0</v>
      </c>
      <c r="CC41" s="35">
        <f ca="1">IF(AND(BZ$38=1,SUM(CA39:CA41)=0,BX41&lt;15,BX41-BW41&gt;1),1,0)</f>
        <v>0</v>
      </c>
      <c r="CD41" s="45" t="str">
        <f t="shared" ca="1" si="5"/>
        <v>B</v>
      </c>
      <c r="CE41" s="35">
        <f ca="1">COUNTIFS(CD$5:CD41,"R",$AO$5:$AO41,"U")</f>
        <v>11</v>
      </c>
      <c r="CF41" s="35">
        <f ca="1">COUNTIFS(CD$5:CD41,"B",$AO$5:$AO41,"U")</f>
        <v>12</v>
      </c>
      <c r="CG41" s="35">
        <f t="shared" ca="1" si="79"/>
        <v>0</v>
      </c>
      <c r="CH41" s="35">
        <f t="shared" ca="1" si="80"/>
        <v>0</v>
      </c>
      <c r="CI41" s="35">
        <f t="shared" ca="1" si="81"/>
        <v>0</v>
      </c>
      <c r="CJ41" s="35">
        <f ca="1">IF(AND(CG$38=1,SUM(CI39:CI41)=0,CE41&lt;15,CE41-CF41&gt;1),1,0)</f>
        <v>0</v>
      </c>
      <c r="CK41" s="35">
        <f ca="1">IF(AND(CH$38=1,SUM(CI38:CI41)=0,CF41&lt;15,CF41-CE41&gt;1),1,0)</f>
        <v>0</v>
      </c>
      <c r="CL41" s="35"/>
      <c r="CM41" s="35" t="str">
        <f t="shared" ca="1" si="69"/>
        <v/>
      </c>
      <c r="CN41" s="35">
        <f t="shared" ca="1" si="70"/>
        <v>8</v>
      </c>
      <c r="CO41" s="35" t="str">
        <f t="shared" ca="1" si="38"/>
        <v/>
      </c>
      <c r="CP41" s="35">
        <f t="shared" ca="1" si="39"/>
        <v>8</v>
      </c>
      <c r="CQ41" s="35" t="str">
        <f t="shared" ca="1" si="6"/>
        <v/>
      </c>
      <c r="CR41" s="35">
        <f t="shared" ca="1" si="7"/>
        <v>8</v>
      </c>
      <c r="CS41" s="35" t="str">
        <f t="shared" ca="1" si="8"/>
        <v/>
      </c>
      <c r="CT41" s="35">
        <f t="shared" ca="1" si="9"/>
        <v>8</v>
      </c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6"/>
      <c r="DL41" s="9">
        <f t="shared" si="52"/>
        <v>36</v>
      </c>
      <c r="DM41" s="10" t="s">
        <v>19</v>
      </c>
      <c r="DN41" s="9">
        <f t="shared" si="66"/>
        <v>36</v>
      </c>
      <c r="DO41" s="10" t="s">
        <v>18</v>
      </c>
      <c r="DP41" s="9">
        <f t="shared" si="54"/>
        <v>36</v>
      </c>
      <c r="DQ41" s="10" t="s">
        <v>19</v>
      </c>
      <c r="DR41" s="9">
        <f t="shared" si="67"/>
        <v>36</v>
      </c>
      <c r="DS41" s="10" t="s">
        <v>25</v>
      </c>
      <c r="DT41" s="9">
        <f t="shared" si="67"/>
        <v>36</v>
      </c>
      <c r="DU41" s="10" t="s">
        <v>18</v>
      </c>
      <c r="DV41" s="10"/>
      <c r="DW41" s="10"/>
      <c r="DX41" s="9">
        <f ca="1">COUNTIF(DZ5:DZ40,1)</f>
        <v>12</v>
      </c>
      <c r="EA41" s="9">
        <f ca="1">COUNTIF(EC5:EC40,1)</f>
        <v>12</v>
      </c>
      <c r="ED41" s="9">
        <f ca="1">COUNTIF(EF5:EF40,1)</f>
        <v>10</v>
      </c>
      <c r="EG41" s="9">
        <f ca="1">COUNTIF(EI5:EI40,1)</f>
        <v>14</v>
      </c>
      <c r="EJ41" s="9">
        <f ca="1">COUNTIF(EL5:EL40,1)</f>
        <v>12</v>
      </c>
      <c r="EM41" s="9">
        <f ca="1">COUNTIF(EO5:EO40,1)</f>
        <v>12</v>
      </c>
      <c r="EP41" s="9">
        <f ca="1">COUNTIF(ER5:ER40,1)</f>
        <v>12</v>
      </c>
      <c r="ES41" s="9">
        <f ca="1">COUNTIF(EU5:EU40,1)</f>
        <v>12</v>
      </c>
      <c r="EW41" s="10"/>
      <c r="EX41" s="10"/>
      <c r="EY41" s="10"/>
      <c r="EZ41" s="10"/>
      <c r="FA41" s="10">
        <f ca="1">COUNTIF($EZ$33:EZ40,FA32)</f>
        <v>1</v>
      </c>
      <c r="FB41" s="10">
        <f ca="1">COUNTIF($EZ$33:EZ40,FB32)</f>
        <v>0</v>
      </c>
      <c r="FC41" s="9">
        <f ca="1">SUM(FA41:FB41)</f>
        <v>1</v>
      </c>
    </row>
    <row r="42" spans="1:265" s="9" customFormat="1" x14ac:dyDescent="0.2">
      <c r="A42" s="19">
        <f t="shared" ca="1" si="0"/>
        <v>12</v>
      </c>
      <c r="B42" s="17">
        <f ca="1">COUNTIF($A$5:A42,$B$5)</f>
        <v>1</v>
      </c>
      <c r="C42" s="17">
        <f ca="1">COUNTIF($A$5:$A42,$C$5)</f>
        <v>2</v>
      </c>
      <c r="D42" s="17">
        <f ca="1">COUNTIF($A$5:$A42,$D$5)</f>
        <v>2</v>
      </c>
      <c r="E42" s="17">
        <f ca="1">COUNTIF($A$5:$A42,$E$5)</f>
        <v>0</v>
      </c>
      <c r="F42" s="17">
        <f ca="1">COUNTIF($A$5:$A42,$F$5)</f>
        <v>2</v>
      </c>
      <c r="G42" s="17">
        <f ca="1">COUNTIF($A$5:$A42,$G$5)</f>
        <v>0</v>
      </c>
      <c r="H42" s="17">
        <f ca="1">COUNTIF($A$5:$A42,$H$5)</f>
        <v>0</v>
      </c>
      <c r="I42" s="17">
        <f ca="1">COUNTIF($A$5:$A42,$I$5)</f>
        <v>1</v>
      </c>
      <c r="J42" s="17">
        <f ca="1">COUNTIF($A$5:$A42,$J$5)</f>
        <v>0</v>
      </c>
      <c r="K42" s="17">
        <f ca="1">COUNTIF($A$5:$A42,$K$5)</f>
        <v>2</v>
      </c>
      <c r="L42" s="17">
        <f ca="1">COUNTIF($A$5:$A42,$L$5)</f>
        <v>2</v>
      </c>
      <c r="M42" s="17">
        <f ca="1">COUNTIF($A$5:$A42,$M$5)</f>
        <v>4</v>
      </c>
      <c r="N42" s="17">
        <f ca="1">COUNTIF($A$5:$A42,$N$5)</f>
        <v>0</v>
      </c>
      <c r="O42" s="17">
        <f ca="1">COUNTIF($A$5:$A42,$O$5)</f>
        <v>0</v>
      </c>
      <c r="P42" s="17">
        <f ca="1">COUNTIF($A$5:$A42,$P$5)</f>
        <v>0</v>
      </c>
      <c r="Q42" s="17">
        <f ca="1">COUNTIF($A$5:$A42,$Q$5)</f>
        <v>1</v>
      </c>
      <c r="R42" s="17">
        <f ca="1">COUNTIF($A$5:$A42,$R$5)</f>
        <v>1</v>
      </c>
      <c r="S42" s="17">
        <f ca="1">COUNTIF($A$5:$A42,$S$5)</f>
        <v>2</v>
      </c>
      <c r="T42" s="17">
        <f ca="1">COUNTIF($A$5:$A42,$T$5)</f>
        <v>0</v>
      </c>
      <c r="U42" s="17">
        <f ca="1">COUNTIF($A$5:$A42,$U$5)</f>
        <v>1</v>
      </c>
      <c r="V42" s="17">
        <f ca="1">COUNTIF($A$5:$A42,$V$5)</f>
        <v>0</v>
      </c>
      <c r="W42" s="17">
        <f ca="1">COUNTIF($A$5:$A42,$W$5)</f>
        <v>0</v>
      </c>
      <c r="X42" s="17">
        <f ca="1">COUNTIF($A$5:$A42,$X$5)</f>
        <v>1</v>
      </c>
      <c r="Y42" s="17">
        <f ca="1">COUNTIF($A$5:$A42,$Y$5)</f>
        <v>1</v>
      </c>
      <c r="Z42" s="17">
        <f ca="1">COUNTIF($A$5:$A42,$Z$5)</f>
        <v>1</v>
      </c>
      <c r="AA42" s="17">
        <f ca="1">COUNTIF($A$5:$A42,$AA$5)</f>
        <v>0</v>
      </c>
      <c r="AB42" s="17">
        <f ca="1">COUNTIF($A$5:$A42,$AB$5)</f>
        <v>4</v>
      </c>
      <c r="AC42" s="17">
        <f ca="1">COUNTIF($A$5:$A42,$AC$5)</f>
        <v>0</v>
      </c>
      <c r="AD42" s="17">
        <f ca="1">COUNTIF($A$5:$A42,$AD$5)</f>
        <v>1</v>
      </c>
      <c r="AE42" s="17">
        <f ca="1">COUNTIF($A$5:$A42,$AE$5)</f>
        <v>1</v>
      </c>
      <c r="AF42" s="17">
        <f ca="1">COUNTIF($A$5:$A42,$AF$5)</f>
        <v>1</v>
      </c>
      <c r="AG42" s="17">
        <f ca="1">COUNTIF($A$5:$A42,$AG$5)</f>
        <v>1</v>
      </c>
      <c r="AH42" s="17">
        <f ca="1">COUNTIF($A$5:$A42,$AH$5)</f>
        <v>2</v>
      </c>
      <c r="AI42" s="17">
        <f ca="1">COUNTIF($A$5:$A42,$AI$5)</f>
        <v>0</v>
      </c>
      <c r="AJ42" s="17">
        <f ca="1">COUNTIF($A$5:$A42,$AJ$5)</f>
        <v>2</v>
      </c>
      <c r="AK42" s="17">
        <f ca="1">COUNTIF($A$5:$A42,$AK$5)</f>
        <v>1</v>
      </c>
      <c r="AL42" s="17">
        <f ca="1">COUNTIF($A$5:$A42,$AL$5)</f>
        <v>1</v>
      </c>
      <c r="AM42" s="41">
        <f t="shared" si="48"/>
        <v>38</v>
      </c>
      <c r="AN42" s="42">
        <f t="shared" ref="AN42:AN44" ca="1" si="82">IF(AQ42=0,AM42,0)</f>
        <v>0</v>
      </c>
      <c r="AO42" s="44" t="str">
        <f ca="1">IF(COUNTIF($A$5:$A42,A42)&gt;1,"R","U")</f>
        <v>R</v>
      </c>
      <c r="AP42" s="42">
        <f t="shared" ref="AP42:AP44" ca="1" si="83">COUNTIF(B42:AL42,"0")</f>
        <v>13</v>
      </c>
      <c r="AQ42" s="40">
        <f t="shared" ref="AQ42:AQ44" ca="1" si="84">COUNTIF(B42:AL42,"&gt;0")</f>
        <v>24</v>
      </c>
      <c r="AR42" s="31">
        <f t="shared" si="27"/>
        <v>25</v>
      </c>
      <c r="AS42" s="32">
        <f t="shared" ca="1" si="1"/>
        <v>-1</v>
      </c>
      <c r="AT42" s="33">
        <f t="shared" ca="1" si="28"/>
        <v>1.7692307692307692</v>
      </c>
      <c r="AU42" s="40">
        <f t="shared" ca="1" si="29"/>
        <v>10</v>
      </c>
      <c r="AV42" s="31">
        <f t="shared" si="71"/>
        <v>13</v>
      </c>
      <c r="AW42" s="32">
        <f t="shared" ca="1" si="31"/>
        <v>1</v>
      </c>
      <c r="AX42" s="33">
        <f t="shared" ca="1" si="32"/>
        <v>0.5</v>
      </c>
      <c r="AY42" s="34" t="str">
        <f t="shared" ca="1" si="33"/>
        <v/>
      </c>
      <c r="AZ42" s="30">
        <f t="shared" ca="1" si="34"/>
        <v>1</v>
      </c>
      <c r="BA42" s="40">
        <f ca="1">COUNTIF(AZ5:AZ42,1)</f>
        <v>4</v>
      </c>
      <c r="BB42" s="31"/>
      <c r="BC42" s="32"/>
      <c r="BD42" s="33">
        <f t="shared" ca="1" si="35"/>
        <v>2.6</v>
      </c>
      <c r="BE42" s="34" t="str">
        <f t="shared" ca="1" si="51"/>
        <v/>
      </c>
      <c r="BF42" s="45" t="str">
        <f t="shared" ca="1" si="2"/>
        <v>L</v>
      </c>
      <c r="BG42" s="35">
        <f ca="1">COUNTIFS(BF$5:BF42,"L",$AO$5:$AO42,"U")</f>
        <v>12</v>
      </c>
      <c r="BH42" s="35">
        <f ca="1">COUNTIFS(BF$5:BF42,"R",$AO$5:$AO42,"U")</f>
        <v>11</v>
      </c>
      <c r="BI42" s="35">
        <f ca="1">IF(AND(SUM(BG$38-BH$38)&gt;1,$AO42="R",BF42="L"),1,)</f>
        <v>1</v>
      </c>
      <c r="BJ42" s="35">
        <f ca="1">IF(AND(SUM(BH$38-BG$38)&gt;1,$AO42="R",BF42="R"),1,)</f>
        <v>0</v>
      </c>
      <c r="BK42" s="35">
        <f t="shared" ca="1" si="72"/>
        <v>1</v>
      </c>
      <c r="BL42" s="35">
        <f ca="1">IF(AND(BI$38=1,SUM(BK39:BK42)=0,BG42&lt;16,BG42-BH42&gt;-1),1,0)</f>
        <v>0</v>
      </c>
      <c r="BM42" s="35">
        <f ca="1">IF(AND(BJ$38=1,SUM(BK39:BK42)=0,BH42&lt;16,BH42-BG42&gt;-1),1,0)</f>
        <v>0</v>
      </c>
      <c r="BN42" s="45" t="str">
        <f t="shared" ca="1" si="3"/>
        <v>T</v>
      </c>
      <c r="BO42" s="35">
        <f ca="1">COUNTIFS(BN$5:BN42,"T",$AO$5:$AO42,"U")</f>
        <v>9</v>
      </c>
      <c r="BP42" s="35">
        <f ca="1">COUNTIFS(BN$5:BN42,"B",$AO$5:$AO42,"U")</f>
        <v>14</v>
      </c>
      <c r="BQ42" s="35">
        <f t="shared" ca="1" si="73"/>
        <v>0</v>
      </c>
      <c r="BR42" s="35">
        <f t="shared" ca="1" si="74"/>
        <v>0</v>
      </c>
      <c r="BS42" s="35">
        <f t="shared" ca="1" si="75"/>
        <v>0</v>
      </c>
      <c r="BT42" s="35">
        <f ca="1">IF(AND(BQ$38=1,SUM(BS39:BS42)=0,BO42&lt;16,BO42-BP42&gt;-1),1,0)</f>
        <v>0</v>
      </c>
      <c r="BU42" s="35">
        <f ca="1">IF(AND(BR$38=1,SUM(BS39:BS42)=0,BP42&lt;16,BP42-BO42&gt;-1),1,0)</f>
        <v>0</v>
      </c>
      <c r="BV42" s="45" t="str">
        <f t="shared" ca="1" si="4"/>
        <v>R</v>
      </c>
      <c r="BW42" s="35">
        <f ca="1">COUNTIFS(BV$5:BV42,"R",$AO$5:$AO42,"U")</f>
        <v>12</v>
      </c>
      <c r="BX42" s="35">
        <f ca="1">COUNTIFS(BV$5:BV42,"B",$AO$5:$AO42,"U")</f>
        <v>11</v>
      </c>
      <c r="BY42" s="35">
        <f t="shared" ca="1" si="76"/>
        <v>1</v>
      </c>
      <c r="BZ42" s="35">
        <f t="shared" ca="1" si="77"/>
        <v>0</v>
      </c>
      <c r="CA42" s="35">
        <f t="shared" ca="1" si="78"/>
        <v>1</v>
      </c>
      <c r="CB42" s="35">
        <f ca="1">IF(AND(BY$38=1,SUM(CA39:CA42)=0,BW42&lt;16,BW42-BX42&gt;-1),1,0)</f>
        <v>0</v>
      </c>
      <c r="CC42" s="35">
        <f ca="1">IF(AND(BZ$38=1,SUM(CA39:CA42)=0,BX42&lt;16,BX42-BW42&gt;-1),1,0)</f>
        <v>0</v>
      </c>
      <c r="CD42" s="45" t="str">
        <f t="shared" ca="1" si="5"/>
        <v>B</v>
      </c>
      <c r="CE42" s="35">
        <f ca="1">COUNTIFS(CD$5:CD42,"R",$AO$5:$AO42,"U")</f>
        <v>11</v>
      </c>
      <c r="CF42" s="35">
        <f ca="1">COUNTIFS(CD$5:CD42,"B",$AO$5:$AO42,"U")</f>
        <v>12</v>
      </c>
      <c r="CG42" s="35">
        <f t="shared" ca="1" si="79"/>
        <v>0</v>
      </c>
      <c r="CH42" s="35">
        <f t="shared" ca="1" si="80"/>
        <v>0</v>
      </c>
      <c r="CI42" s="35">
        <f t="shared" ca="1" si="81"/>
        <v>0</v>
      </c>
      <c r="CJ42" s="35">
        <f ca="1">IF(AND(CG$38=1,SUM(CI39:CI42)=0,CE42&lt;16,CE42-CF42&gt;-1),1,0)</f>
        <v>0</v>
      </c>
      <c r="CK42" s="35">
        <f ca="1">IF(AND(CH$38=1,SUM(CI39:CI42)=0,CF42&lt;16,CF42-CE42&gt;-1),1,0)</f>
        <v>0</v>
      </c>
      <c r="CL42" s="35"/>
      <c r="CM42" s="35" t="str">
        <f t="shared" ca="1" si="69"/>
        <v/>
      </c>
      <c r="CN42" s="35" t="str">
        <f t="shared" ca="1" si="70"/>
        <v/>
      </c>
      <c r="CO42" s="35" t="str">
        <f t="shared" ca="1" si="38"/>
        <v/>
      </c>
      <c r="CP42" s="35" t="str">
        <f t="shared" ca="1" si="39"/>
        <v/>
      </c>
      <c r="CQ42" s="35" t="str">
        <f t="shared" ca="1" si="6"/>
        <v/>
      </c>
      <c r="CR42" s="35" t="str">
        <f t="shared" ca="1" si="7"/>
        <v/>
      </c>
      <c r="CS42" s="35" t="str">
        <f t="shared" ca="1" si="8"/>
        <v/>
      </c>
      <c r="CT42" s="35" t="str">
        <f t="shared" ca="1" si="9"/>
        <v/>
      </c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6"/>
      <c r="DM42" s="10"/>
      <c r="DO42" s="10"/>
      <c r="DQ42" s="10"/>
      <c r="DS42" s="10"/>
      <c r="DU42" s="10"/>
      <c r="DV42" s="10"/>
      <c r="DW42" s="10"/>
      <c r="EG42" s="10"/>
      <c r="EH42" s="10"/>
      <c r="EM42" s="10"/>
      <c r="EN42" s="10"/>
      <c r="EW42" s="10"/>
      <c r="EX42" s="10"/>
      <c r="EY42" s="10"/>
      <c r="EZ42" s="10"/>
      <c r="FA42" s="10"/>
    </row>
    <row r="43" spans="1:265" s="9" customFormat="1" x14ac:dyDescent="0.2">
      <c r="A43" s="19">
        <f t="shared" ca="1" si="0"/>
        <v>18</v>
      </c>
      <c r="B43" s="17">
        <f ca="1">COUNTIF($A$5:A43,$B$5)</f>
        <v>1</v>
      </c>
      <c r="C43" s="17">
        <f ca="1">COUNTIF($A$5:$A43,$C$5)</f>
        <v>2</v>
      </c>
      <c r="D43" s="17">
        <f ca="1">COUNTIF($A$5:$A43,$D$5)</f>
        <v>2</v>
      </c>
      <c r="E43" s="17">
        <f ca="1">COUNTIF($A$5:$A43,$E$5)</f>
        <v>0</v>
      </c>
      <c r="F43" s="17">
        <f ca="1">COUNTIF($A$5:$A43,$F$5)</f>
        <v>2</v>
      </c>
      <c r="G43" s="17">
        <f ca="1">COUNTIF($A$5:$A43,$G$5)</f>
        <v>0</v>
      </c>
      <c r="H43" s="17">
        <f ca="1">COUNTIF($A$5:$A43,$H$5)</f>
        <v>0</v>
      </c>
      <c r="I43" s="17">
        <f ca="1">COUNTIF($A$5:$A43,$I$5)</f>
        <v>1</v>
      </c>
      <c r="J43" s="17">
        <f ca="1">COUNTIF($A$5:$A43,$J$5)</f>
        <v>0</v>
      </c>
      <c r="K43" s="17">
        <f ca="1">COUNTIF($A$5:$A43,$K$5)</f>
        <v>2</v>
      </c>
      <c r="L43" s="17">
        <f ca="1">COUNTIF($A$5:$A43,$L$5)</f>
        <v>2</v>
      </c>
      <c r="M43" s="17">
        <f ca="1">COUNTIF($A$5:$A43,$M$5)</f>
        <v>4</v>
      </c>
      <c r="N43" s="17">
        <f ca="1">COUNTIF($A$5:$A43,$N$5)</f>
        <v>0</v>
      </c>
      <c r="O43" s="17">
        <f ca="1">COUNTIF($A$5:$A43,$O$5)</f>
        <v>0</v>
      </c>
      <c r="P43" s="17">
        <f ca="1">COUNTIF($A$5:$A43,$P$5)</f>
        <v>0</v>
      </c>
      <c r="Q43" s="17">
        <f ca="1">COUNTIF($A$5:$A43,$Q$5)</f>
        <v>1</v>
      </c>
      <c r="R43" s="17">
        <f ca="1">COUNTIF($A$5:$A43,$R$5)</f>
        <v>1</v>
      </c>
      <c r="S43" s="17">
        <f ca="1">COUNTIF($A$5:$A43,$S$5)</f>
        <v>3</v>
      </c>
      <c r="T43" s="17">
        <f ca="1">COUNTIF($A$5:$A43,$T$5)</f>
        <v>0</v>
      </c>
      <c r="U43" s="17">
        <f ca="1">COUNTIF($A$5:$A43,$U$5)</f>
        <v>1</v>
      </c>
      <c r="V43" s="17">
        <f ca="1">COUNTIF($A$5:$A43,$V$5)</f>
        <v>0</v>
      </c>
      <c r="W43" s="17">
        <f ca="1">COUNTIF($A$5:$A43,$W$5)</f>
        <v>0</v>
      </c>
      <c r="X43" s="17">
        <f ca="1">COUNTIF($A$5:$A43,$X$5)</f>
        <v>1</v>
      </c>
      <c r="Y43" s="17">
        <f ca="1">COUNTIF($A$5:$A43,$Y$5)</f>
        <v>1</v>
      </c>
      <c r="Z43" s="17">
        <f ca="1">COUNTIF($A$5:$A43,$Z$5)</f>
        <v>1</v>
      </c>
      <c r="AA43" s="17">
        <f ca="1">COUNTIF($A$5:$A43,$AA$5)</f>
        <v>0</v>
      </c>
      <c r="AB43" s="17">
        <f ca="1">COUNTIF($A$5:$A43,$AB$5)</f>
        <v>4</v>
      </c>
      <c r="AC43" s="17">
        <f ca="1">COUNTIF($A$5:$A43,$AC$5)</f>
        <v>0</v>
      </c>
      <c r="AD43" s="17">
        <f ca="1">COUNTIF($A$5:$A43,$AD$5)</f>
        <v>1</v>
      </c>
      <c r="AE43" s="17">
        <f ca="1">COUNTIF($A$5:$A43,$AE$5)</f>
        <v>1</v>
      </c>
      <c r="AF43" s="17">
        <f ca="1">COUNTIF($A$5:$A43,$AF$5)</f>
        <v>1</v>
      </c>
      <c r="AG43" s="17">
        <f ca="1">COUNTIF($A$5:$A43,$AG$5)</f>
        <v>1</v>
      </c>
      <c r="AH43" s="17">
        <f ca="1">COUNTIF($A$5:$A43,$AH$5)</f>
        <v>2</v>
      </c>
      <c r="AI43" s="17">
        <f ca="1">COUNTIF($A$5:$A43,$AI$5)</f>
        <v>0</v>
      </c>
      <c r="AJ43" s="17">
        <f ca="1">COUNTIF($A$5:$A43,$AJ$5)</f>
        <v>2</v>
      </c>
      <c r="AK43" s="17">
        <f ca="1">COUNTIF($A$5:$A43,$AK$5)</f>
        <v>1</v>
      </c>
      <c r="AL43" s="17">
        <f ca="1">COUNTIF($A$5:$A43,$AL$5)</f>
        <v>1</v>
      </c>
      <c r="AM43" s="41">
        <f t="shared" si="48"/>
        <v>39</v>
      </c>
      <c r="AN43" s="42">
        <f t="shared" ca="1" si="82"/>
        <v>0</v>
      </c>
      <c r="AO43" s="43" t="str">
        <f ca="1">IF(COUNTIF($A$5:$A43,A43)&gt;1,"R","U")</f>
        <v>R</v>
      </c>
      <c r="AP43" s="42">
        <f t="shared" ca="1" si="83"/>
        <v>13</v>
      </c>
      <c r="AQ43" s="40">
        <f t="shared" ca="1" si="84"/>
        <v>24</v>
      </c>
      <c r="AR43" s="31">
        <f t="shared" si="27"/>
        <v>25</v>
      </c>
      <c r="AS43" s="32">
        <f t="shared" ca="1" si="1"/>
        <v>-1</v>
      </c>
      <c r="AT43" s="33">
        <f t="shared" ca="1" si="28"/>
        <v>1.7692307692307692</v>
      </c>
      <c r="AU43" s="40">
        <f t="shared" ca="1" si="29"/>
        <v>10</v>
      </c>
      <c r="AV43" s="31">
        <f t="shared" si="71"/>
        <v>14</v>
      </c>
      <c r="AW43" s="32">
        <f t="shared" ca="1" si="31"/>
        <v>1</v>
      </c>
      <c r="AX43" s="33">
        <f t="shared" ca="1" si="32"/>
        <v>0.5</v>
      </c>
      <c r="AY43" s="34" t="str">
        <f t="shared" ca="1" si="33"/>
        <v/>
      </c>
      <c r="AZ43" s="30">
        <f t="shared" ca="1" si="34"/>
        <v>1</v>
      </c>
      <c r="BA43" s="40">
        <f ca="1">COUNTIF(AZ5:AZ43,1)</f>
        <v>5</v>
      </c>
      <c r="BB43" s="31"/>
      <c r="BC43" s="32"/>
      <c r="BD43" s="33">
        <f t="shared" ca="1" si="35"/>
        <v>2.6</v>
      </c>
      <c r="BE43" s="34" t="str">
        <f t="shared" ca="1" si="51"/>
        <v/>
      </c>
      <c r="BF43" s="28" t="str">
        <f t="shared" ca="1" si="2"/>
        <v>L</v>
      </c>
      <c r="BG43" s="35">
        <f ca="1">COUNTIFS(BF$5:BF43,"L",$AO$5:$AO43,"U")</f>
        <v>12</v>
      </c>
      <c r="BH43" s="35">
        <f ca="1">COUNTIFS(BF$5:BF43,"R",$AO$5:$AO43,"U")</f>
        <v>11</v>
      </c>
      <c r="BI43" s="35"/>
      <c r="BJ43" s="35"/>
      <c r="BK43" s="35"/>
      <c r="BL43" s="35">
        <f ca="1">IF(AND(BI$38=1,SUM(BK39:BK42)=0,BG42&lt;16,BG43&lt;16,BG39-BH39&gt;1,BG40-BH40&gt;1,BG41-BH41&gt;1,BG42-BH42&gt;1,BG43-BH43&gt;1,EX37&lt;3,EY37&lt;3,FC41&lt;2),1,0)</f>
        <v>0</v>
      </c>
      <c r="BM43" s="35">
        <f ca="1">IF(AND(BJ$38=1,SUM(BK39:BK42)=0,BH42&lt;16,BH43&lt;16,BH39-BG39&gt;1,BH40-BG40&gt;1,BH41-BG41&gt;1,BH42-BG42&gt;1,BH43-BG43&gt;1,EX37&lt;3,EY37&lt;3,FC41&lt;2),1,0)</f>
        <v>0</v>
      </c>
      <c r="BN43" s="28" t="str">
        <f t="shared" ca="1" si="3"/>
        <v>T</v>
      </c>
      <c r="BO43" s="35">
        <f ca="1">COUNTIFS(BN$5:BN43,"T",$AO$5:$AO43,"U")</f>
        <v>9</v>
      </c>
      <c r="BP43" s="35">
        <f ca="1">COUNTIFS(BN$5:BN43,"B",$AO$5:$AO43,"U")</f>
        <v>14</v>
      </c>
      <c r="BQ43" s="35"/>
      <c r="BR43" s="35"/>
      <c r="BS43" s="35"/>
      <c r="BT43" s="35">
        <f ca="1">IF(AND(BQ$38=1,SUM(BS39:BS42)=0,BO42&lt;16,BO43&lt;16,BO39-BP39&gt;1,BO40-BP40&gt;1,BO41-BP41&gt;1,BO42-BP42&gt;1,BO43-BP43&gt;1,EX37&lt;3,EY37&lt;3,FC41&lt;2),1,0)</f>
        <v>0</v>
      </c>
      <c r="BU43" s="35">
        <f ca="1">IF(AND(BR$38=1,SUM(BS39:BS42)=0,BP42&lt;16,BP43&lt;16,BP39-BO39&gt;1,BP40-BO40&gt;1,BP41-BO41&gt;1,BP42-BO42&gt;1,BP43-BO43&gt;1,EX37&lt;3,EY37&lt;3,FC41&lt;2),1,0)</f>
        <v>0</v>
      </c>
      <c r="BV43" s="28" t="str">
        <f t="shared" ca="1" si="4"/>
        <v>R</v>
      </c>
      <c r="BW43" s="35">
        <f ca="1">COUNTIFS(BV$5:BV43,"R",$AO$5:$AO43,"U")</f>
        <v>12</v>
      </c>
      <c r="BX43" s="35">
        <f ca="1">COUNTIFS(BV$5:BV43,"B",$AO$5:$AO43,"U")</f>
        <v>11</v>
      </c>
      <c r="BY43" s="35"/>
      <c r="BZ43" s="35"/>
      <c r="CA43" s="35"/>
      <c r="CB43" s="35">
        <f ca="1">IF(AND(BY$38=1,SUM(CA39:CA42)=0,BW42&lt;16,BW43&lt;16,BW39-BX39&gt;1,BW40-BX40&gt;1,BW41-BX41&gt;1,BW42-BX42&gt;1,BW43-BX43&gt;1,EX37&lt;3,EY37&lt;3,FC41&lt;2),1,0)</f>
        <v>0</v>
      </c>
      <c r="CC43" s="35">
        <f ca="1">IF(AND(BZ$38=1,SUM(CA39:CA42)=0,BX42&lt;16,BX43&lt;16,BX39-BW39&gt;1,BX40-BW40&gt;1,BX41-BW41&gt;1,BX42-BW42&gt;1,BX43-BW43&gt;1,EX37&lt;3,EY37&lt;3,FC41&lt;2),1,0)</f>
        <v>0</v>
      </c>
      <c r="CD43" s="28" t="str">
        <f t="shared" ca="1" si="5"/>
        <v>B</v>
      </c>
      <c r="CE43" s="35">
        <f ca="1">COUNTIFS(CD$5:CD43,"R",$AO$5:$AO43,"U")</f>
        <v>11</v>
      </c>
      <c r="CF43" s="35">
        <f ca="1">COUNTIFS(CD$5:CD43,"B",$AO$5:$AO43,"U")</f>
        <v>12</v>
      </c>
      <c r="CG43" s="35"/>
      <c r="CH43" s="35"/>
      <c r="CI43" s="35"/>
      <c r="CJ43" s="35">
        <f ca="1">IF(AND(CG$38=1,SUM(CI39:CI42)=0,CE42&lt;16,CE43&lt;16,CE39-CF39&gt;1,CE40-CF40&gt;1,CE41-CF41&gt;1,CE42-CF42&gt;1,CE43-CF43&gt;1,EX37&lt;3,EY37&lt;3,FC41&lt;2),1,0)</f>
        <v>0</v>
      </c>
      <c r="CK43" s="35">
        <f ca="1">IF(AND(CH$38=1,SUM(CI39:CI42)=0,CF42&lt;16,CF43&lt;16,CF39-CE39&gt;1,CF40-CE40&gt;1,CF41-CE41&gt;1,CF42-CE42&gt;1,CF43-CE43&gt;1,EX37&lt;3,EY37&lt;3,FC41&lt;2),1,0)</f>
        <v>0</v>
      </c>
      <c r="CL43" s="35"/>
      <c r="CM43" s="35" t="str">
        <f t="shared" ca="1" si="69"/>
        <v/>
      </c>
      <c r="CN43" s="35" t="str">
        <f t="shared" ca="1" si="70"/>
        <v/>
      </c>
      <c r="CO43" s="35" t="str">
        <f t="shared" ca="1" si="38"/>
        <v/>
      </c>
      <c r="CP43" s="35" t="str">
        <f t="shared" ca="1" si="39"/>
        <v/>
      </c>
      <c r="CQ43" s="35" t="str">
        <f t="shared" ca="1" si="6"/>
        <v/>
      </c>
      <c r="CR43" s="35" t="str">
        <f t="shared" ca="1" si="7"/>
        <v/>
      </c>
      <c r="CS43" s="35" t="str">
        <f t="shared" ca="1" si="8"/>
        <v/>
      </c>
      <c r="CT43" s="35" t="str">
        <f t="shared" ca="1" si="9"/>
        <v/>
      </c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6"/>
      <c r="DM43" s="10"/>
      <c r="DO43" s="10"/>
      <c r="DQ43" s="10"/>
      <c r="DS43" s="10"/>
      <c r="DU43" s="10"/>
      <c r="DV43" s="10"/>
      <c r="DW43" s="10"/>
      <c r="EG43" s="10"/>
      <c r="EH43" s="10"/>
      <c r="EM43" s="10"/>
      <c r="EN43" s="10"/>
      <c r="EW43" s="10"/>
      <c r="EX43" s="10"/>
      <c r="EY43" s="10"/>
      <c r="EZ43" s="10"/>
      <c r="FA43" s="10"/>
    </row>
    <row r="44" spans="1:265" x14ac:dyDescent="0.2">
      <c r="A44" s="19">
        <f t="shared" ca="1" si="0"/>
        <v>4</v>
      </c>
      <c r="B44" s="37">
        <f ca="1">COUNTIF($A$5:A44,$B$5)</f>
        <v>1</v>
      </c>
      <c r="C44" s="37">
        <f ca="1">COUNTIF($A$5:$A44,$C$5)</f>
        <v>2</v>
      </c>
      <c r="D44" s="37">
        <f ca="1">COUNTIF($A$5:$A44,$D$5)</f>
        <v>2</v>
      </c>
      <c r="E44" s="37">
        <f ca="1">COUNTIF($A$5:$A44,$E$5)</f>
        <v>1</v>
      </c>
      <c r="F44" s="37">
        <f ca="1">COUNTIF($A$5:$A44,$F$5)</f>
        <v>2</v>
      </c>
      <c r="G44" s="37">
        <f ca="1">COUNTIF($A$5:$A44,$G$5)</f>
        <v>0</v>
      </c>
      <c r="H44" s="37">
        <f ca="1">COUNTIF($A$5:$A44,$H$5)</f>
        <v>0</v>
      </c>
      <c r="I44" s="37">
        <f ca="1">COUNTIF($A$5:$A44,$I$5)</f>
        <v>1</v>
      </c>
      <c r="J44" s="37">
        <f ca="1">COUNTIF($A$5:$A44,$J$5)</f>
        <v>0</v>
      </c>
      <c r="K44" s="37">
        <f ca="1">COUNTIF($A$5:$A44,$K$5)</f>
        <v>2</v>
      </c>
      <c r="L44" s="37">
        <f ca="1">COUNTIF($A$5:$A44,$L$5)</f>
        <v>2</v>
      </c>
      <c r="M44" s="37">
        <f ca="1">COUNTIF($A$5:$A44,$M$5)</f>
        <v>4</v>
      </c>
      <c r="N44" s="37">
        <f ca="1">COUNTIF($A$5:$A44,$N$5)</f>
        <v>0</v>
      </c>
      <c r="O44" s="37">
        <f ca="1">COUNTIF($A$5:$A44,$O$5)</f>
        <v>0</v>
      </c>
      <c r="P44" s="37">
        <f ca="1">COUNTIF($A$5:$A44,$P$5)</f>
        <v>0</v>
      </c>
      <c r="Q44" s="37">
        <f ca="1">COUNTIF($A$5:$A44,$Q$5)</f>
        <v>1</v>
      </c>
      <c r="R44" s="37">
        <f ca="1">COUNTIF($A$5:$A44,$R$5)</f>
        <v>1</v>
      </c>
      <c r="S44" s="37">
        <f ca="1">COUNTIF($A$5:$A44,$S$5)</f>
        <v>3</v>
      </c>
      <c r="T44" s="37">
        <f ca="1">COUNTIF($A$5:$A44,$T$5)</f>
        <v>0</v>
      </c>
      <c r="U44" s="37">
        <f ca="1">COUNTIF($A$5:$A44,$U$5)</f>
        <v>1</v>
      </c>
      <c r="V44" s="37">
        <f ca="1">COUNTIF($A$5:$A44,$V$5)</f>
        <v>0</v>
      </c>
      <c r="W44" s="37">
        <f ca="1">COUNTIF($A$5:$A44,$W$5)</f>
        <v>0</v>
      </c>
      <c r="X44" s="37">
        <f ca="1">COUNTIF($A$5:$A44,$X$5)</f>
        <v>1</v>
      </c>
      <c r="Y44" s="37">
        <f ca="1">COUNTIF($A$5:$A44,$Y$5)</f>
        <v>1</v>
      </c>
      <c r="Z44" s="37">
        <f ca="1">COUNTIF($A$5:$A44,$Z$5)</f>
        <v>1</v>
      </c>
      <c r="AA44" s="37">
        <f ca="1">COUNTIF($A$5:$A44,$AA$5)</f>
        <v>0</v>
      </c>
      <c r="AB44" s="37">
        <f ca="1">COUNTIF($A$5:$A44,$AB$5)</f>
        <v>4</v>
      </c>
      <c r="AC44" s="37">
        <f ca="1">COUNTIF($A$5:$A44,$AC$5)</f>
        <v>0</v>
      </c>
      <c r="AD44" s="37">
        <f ca="1">COUNTIF($A$5:$A44,$AD$5)</f>
        <v>1</v>
      </c>
      <c r="AE44" s="37">
        <f ca="1">COUNTIF($A$5:$A44,$AE$5)</f>
        <v>1</v>
      </c>
      <c r="AF44" s="37">
        <f ca="1">COUNTIF($A$5:$A44,$AF$5)</f>
        <v>1</v>
      </c>
      <c r="AG44" s="37">
        <f ca="1">COUNTIF($A$5:$A44,$AG$5)</f>
        <v>1</v>
      </c>
      <c r="AH44" s="37">
        <f ca="1">COUNTIF($A$5:$A44,$AH$5)</f>
        <v>2</v>
      </c>
      <c r="AI44" s="37">
        <f ca="1">COUNTIF($A$5:$A44,$AI$5)</f>
        <v>0</v>
      </c>
      <c r="AJ44" s="37">
        <f ca="1">COUNTIF($A$5:$A44,$AJ$5)</f>
        <v>2</v>
      </c>
      <c r="AK44" s="37">
        <f ca="1">COUNTIF($A$5:$A44,$AK$5)</f>
        <v>1</v>
      </c>
      <c r="AL44" s="37">
        <f ca="1">COUNTIF($A$5:$A44,$AL$5)</f>
        <v>1</v>
      </c>
      <c r="AM44" s="38">
        <f t="shared" si="48"/>
        <v>40</v>
      </c>
      <c r="AN44" s="39">
        <f t="shared" ca="1" si="82"/>
        <v>0</v>
      </c>
      <c r="AO44" s="40" t="str">
        <f ca="1">IF(COUNTIF($A$5:$A44,A44)&gt;1,"R","U")</f>
        <v>U</v>
      </c>
      <c r="AP44" s="40">
        <f t="shared" ca="1" si="83"/>
        <v>12</v>
      </c>
      <c r="AQ44" s="40">
        <f t="shared" ca="1" si="84"/>
        <v>25</v>
      </c>
      <c r="AR44" s="31">
        <f t="shared" si="27"/>
        <v>26</v>
      </c>
      <c r="AS44" s="32">
        <f t="shared" ca="1" si="1"/>
        <v>-1</v>
      </c>
      <c r="AT44" s="33">
        <f t="shared" ca="1" si="28"/>
        <v>1.7692307692307692</v>
      </c>
      <c r="AU44" s="40">
        <f t="shared" ca="1" si="29"/>
        <v>10</v>
      </c>
      <c r="AV44" s="31">
        <f t="shared" si="71"/>
        <v>14</v>
      </c>
      <c r="AW44" s="32">
        <f t="shared" ca="1" si="31"/>
        <v>1</v>
      </c>
      <c r="AX44" s="33">
        <f t="shared" ca="1" si="32"/>
        <v>0.5</v>
      </c>
      <c r="AY44" s="34" t="str">
        <f t="shared" ca="1" si="33"/>
        <v/>
      </c>
      <c r="AZ44" s="30">
        <f t="shared" ca="1" si="34"/>
        <v>0</v>
      </c>
      <c r="BA44" s="40">
        <f ca="1">COUNTIF(AZ5:AZ44,1)</f>
        <v>5</v>
      </c>
      <c r="BB44" s="31"/>
      <c r="BC44" s="32"/>
      <c r="BD44" s="33">
        <f t="shared" ca="1" si="35"/>
        <v>2.6</v>
      </c>
      <c r="BE44" s="34" t="str">
        <f t="shared" ca="1" si="51"/>
        <v/>
      </c>
      <c r="BF44" s="28" t="str">
        <f t="shared" ca="1" si="2"/>
        <v>R</v>
      </c>
      <c r="BG44" s="35">
        <f ca="1">COUNTIFS(BF$5:BF44,"L",$AO$5:$AO44,"U")</f>
        <v>12</v>
      </c>
      <c r="BH44" s="35">
        <f ca="1">COUNTIFS(BF$5:BF44,"R",$AO$5:$AO44,"U")</f>
        <v>12</v>
      </c>
      <c r="BI44" s="35"/>
      <c r="BJ44" s="35"/>
      <c r="BK44" s="35"/>
      <c r="BL44" s="35">
        <f ca="1">IF(AND(BI$38=1,SUM(BK39:BK42)=0,BG42&lt;16,BG43&lt;16,BG44&lt;16,BG39-BH39&gt;1,BG40-BH40&gt;1,BG41-BH41&gt;1,BG42-BH42&gt;1,BG43-BH43&gt;1,EX37&lt;3,EY37&lt;3,FC41&lt;2),1,0)</f>
        <v>0</v>
      </c>
      <c r="BM44" s="35">
        <f ca="1">IF(AND(BJ$38=1,SUM(BK39:BK42)=0,BH42&lt;16,BH43&lt;16,BH44&lt;16,BH39-BG39&gt;1,BH40-BG40&gt;1,BH41-BG41&gt;1,BH42-BG42&gt;1,BH43-BG43&gt;1,BH44-BG44&gt;1,EX37&lt;3,EY37&lt;3,FC41&lt;2),1,0)</f>
        <v>0</v>
      </c>
      <c r="BN44" s="28" t="str">
        <f t="shared" ca="1" si="3"/>
        <v>T</v>
      </c>
      <c r="BO44" s="35">
        <f ca="1">COUNTIFS(BN$5:BN44,"T",$AO$5:$AO44,"U")</f>
        <v>10</v>
      </c>
      <c r="BP44" s="35">
        <f ca="1">COUNTIFS(BN$5:BN44,"B",$AO$5:$AO44,"U")</f>
        <v>14</v>
      </c>
      <c r="BQ44" s="35"/>
      <c r="BR44" s="35"/>
      <c r="BS44" s="35"/>
      <c r="BT44" s="35">
        <f ca="1">IF(AND(BQ$38=1,SUM(BS39:BS42)=0,BO42&lt;16,BO43&lt;16,BO44&lt;16,BO39-BP39&gt;1,BO40-BP40&gt;1,BO41-BP41&gt;1,BO42-BP42&gt;1,BO43-BP43&gt;1,EX37&lt;3,EY37&lt;3,FC41&lt;2),1,0)</f>
        <v>0</v>
      </c>
      <c r="BU44" s="35">
        <f ca="1">IF(AND(BR$38=1,SUM(BS39:BS42)=0,BP42&lt;16,BP43&lt;16,BP44&lt;16,BP39-BO39&gt;1,BP40-BO40&gt;1,BP41-BO41&gt;1,BP42-BO42&gt;1,BP43-BO43&gt;1,BP44-BO44&gt;1,EX37&lt;3,EY37&lt;3,FC41&lt;2),1,0)</f>
        <v>0</v>
      </c>
      <c r="BV44" s="28" t="str">
        <f t="shared" ca="1" si="4"/>
        <v>B</v>
      </c>
      <c r="BW44" s="35">
        <f ca="1">COUNTIFS(BV$5:BV44,"R",$AO$5:$AO44,"U")</f>
        <v>12</v>
      </c>
      <c r="BX44" s="35">
        <f ca="1">COUNTIFS(BV$5:BV44,"B",$AO$5:$AO44,"U")</f>
        <v>12</v>
      </c>
      <c r="BY44" s="35"/>
      <c r="BZ44" s="35"/>
      <c r="CA44" s="35"/>
      <c r="CB44" s="35">
        <f ca="1">IF(AND(BY$38=1,SUM(CA39:CA42)=0,BW42&lt;16,BW43&lt;16,BW44&lt;16,BW39-BX39&gt;1,BW40-BX40&gt;1,BW41-BX41&gt;1,BW42-BX42&gt;1,BW43-BX43&gt;1,EX37&lt;3,EY37&lt;3,FC41&lt;2),1,0)</f>
        <v>0</v>
      </c>
      <c r="CC44" s="35">
        <f ca="1">IF(AND(BZ$38=1,SUM(CA39:CA42)=0,BX42&lt;16,BX43&lt;16,BX44&lt;16,BX39-BW39&gt;1,BX40-BW40&gt;1,BX41-BW41&gt;1,BX42-BW42&gt;1,BX43-BW43&gt;1,BX44-BW44&gt;1,EX37&lt;3,EY37&lt;3,FC41&lt;2),1,0)</f>
        <v>0</v>
      </c>
      <c r="CD44" s="28" t="str">
        <f t="shared" ca="1" si="5"/>
        <v>R</v>
      </c>
      <c r="CE44" s="35">
        <f ca="1">COUNTIFS(CD$5:CD44,"R",$AO$5:$AO44,"U")</f>
        <v>12</v>
      </c>
      <c r="CF44" s="35">
        <f ca="1">COUNTIFS(CD$5:CD44,"B",$AO$5:$AO44,"U")</f>
        <v>12</v>
      </c>
      <c r="CG44" s="35"/>
      <c r="CH44" s="35"/>
      <c r="CI44" s="35"/>
      <c r="CJ44" s="35">
        <f ca="1">IF(AND(CG$38=1,SUM(CI39:CI42)=0,CE42&lt;16,CE43&lt;16,CE44&lt;16,CE39-CF39&gt;1,CE40-CF40&gt;1,CE41-CF41&gt;1,CE42-CF42&gt;1,CE43-CF43&gt;1,EX37&lt;3,EY37&lt;3,FC41&lt;2),1,0)</f>
        <v>0</v>
      </c>
      <c r="CK44" s="35">
        <f ca="1">IF(AND(CH$38=1,SUM(CI39:CI42)=0,CF42&lt;16,CF43&lt;16,CF44&lt;16,CF39-CE39&gt;1,CF40-CE40&gt;1,CF41-CE41&gt;1,CF42-CE42&gt;1,CF43-CE43&gt;1,CF44-CE44&gt;1,EX37&lt;3,EY37&lt;3,FC41&lt;2),1,0)</f>
        <v>0</v>
      </c>
      <c r="CL44" s="35"/>
      <c r="CM44" s="35" t="str">
        <f t="shared" ca="1" si="69"/>
        <v/>
      </c>
      <c r="CN44" s="35">
        <f t="shared" ca="1" si="70"/>
        <v>4</v>
      </c>
      <c r="CO44" s="35">
        <f t="shared" ca="1" si="38"/>
        <v>4</v>
      </c>
      <c r="CP44" s="35" t="str">
        <f t="shared" ca="1" si="39"/>
        <v/>
      </c>
      <c r="CQ44" s="35" t="str">
        <f t="shared" ca="1" si="6"/>
        <v/>
      </c>
      <c r="CR44" s="35">
        <f t="shared" ca="1" si="7"/>
        <v>4</v>
      </c>
      <c r="CS44" s="35">
        <f t="shared" ca="1" si="8"/>
        <v>4</v>
      </c>
      <c r="CT44" s="35" t="str">
        <f t="shared" ca="1" si="9"/>
        <v/>
      </c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6"/>
      <c r="DL44" s="9"/>
      <c r="DM44" s="10"/>
      <c r="DN44" s="9"/>
      <c r="DO44" s="10"/>
      <c r="DP44" s="9"/>
      <c r="DQ44" s="10"/>
      <c r="DR44" s="9"/>
      <c r="DS44" s="10"/>
      <c r="DT44" s="9"/>
      <c r="DW44" s="10"/>
      <c r="EF44" s="9"/>
      <c r="EH44" s="10"/>
      <c r="EL44" s="9"/>
      <c r="EN44" s="10"/>
      <c r="EV44" s="9"/>
      <c r="FA44" s="10"/>
      <c r="JE44" s="9"/>
    </row>
    <row r="45" spans="1:265" s="60" customFormat="1" x14ac:dyDescent="0.2">
      <c r="A45" s="19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46"/>
      <c r="AN45" s="40"/>
      <c r="AO45" s="40"/>
      <c r="AP45" s="40"/>
      <c r="AQ45" s="40"/>
      <c r="AR45" s="31"/>
      <c r="AS45" s="32"/>
      <c r="AT45" s="33"/>
      <c r="AU45" s="40"/>
      <c r="AV45" s="31"/>
      <c r="AW45" s="32"/>
      <c r="AX45" s="33"/>
      <c r="AY45" s="34"/>
      <c r="AZ45" s="30"/>
      <c r="BA45" s="40"/>
      <c r="BB45" s="31"/>
      <c r="BC45" s="32"/>
      <c r="BD45" s="33"/>
      <c r="BE45" s="34"/>
      <c r="BF45" s="28"/>
      <c r="BG45" s="35"/>
      <c r="BH45" s="35"/>
      <c r="BI45" s="35"/>
      <c r="BJ45" s="35"/>
      <c r="BK45" s="35"/>
      <c r="BL45" s="35"/>
      <c r="BM45" s="35"/>
      <c r="BN45" s="28"/>
      <c r="BO45" s="35"/>
      <c r="BP45" s="35"/>
      <c r="BQ45" s="35"/>
      <c r="BR45" s="35"/>
      <c r="BS45" s="35"/>
      <c r="BT45" s="35"/>
      <c r="BU45" s="35"/>
      <c r="BV45" s="28"/>
      <c r="BW45" s="35"/>
      <c r="BX45" s="35"/>
      <c r="BY45" s="35"/>
      <c r="BZ45" s="35"/>
      <c r="CA45" s="35"/>
      <c r="CB45" s="35"/>
      <c r="CC45" s="35"/>
      <c r="CD45" s="28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M45" s="66"/>
      <c r="DO45" s="66"/>
      <c r="DQ45" s="66"/>
      <c r="DS45" s="66"/>
      <c r="DU45" s="66"/>
      <c r="DV45" s="66"/>
      <c r="DW45" s="66"/>
      <c r="EG45" s="66"/>
      <c r="EH45" s="66"/>
      <c r="EM45" s="66"/>
      <c r="EN45" s="66"/>
      <c r="EW45" s="66"/>
      <c r="EX45" s="66"/>
      <c r="EY45" s="66"/>
      <c r="EZ45" s="66"/>
      <c r="FA45" s="66"/>
    </row>
    <row r="46" spans="1:265" x14ac:dyDescent="0.2">
      <c r="A46" s="19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9"/>
      <c r="AO46" s="40"/>
      <c r="AP46" s="40"/>
      <c r="AQ46" s="40"/>
      <c r="AR46" s="31"/>
      <c r="AS46" s="32"/>
      <c r="AT46" s="33"/>
      <c r="AU46" s="40"/>
      <c r="AV46" s="31"/>
      <c r="AW46" s="32"/>
      <c r="AX46" s="33"/>
      <c r="AY46" s="34"/>
      <c r="AZ46" s="30"/>
      <c r="BA46" s="40"/>
      <c r="BB46" s="31"/>
      <c r="BC46" s="32"/>
      <c r="BD46" s="33"/>
      <c r="BE46" s="34"/>
      <c r="BF46" s="28"/>
      <c r="BG46" s="35"/>
      <c r="BH46" s="35"/>
      <c r="BI46" s="35"/>
      <c r="BJ46" s="35"/>
      <c r="BK46" s="35"/>
      <c r="BL46" s="35"/>
      <c r="BM46" s="35"/>
      <c r="BN46" s="28"/>
      <c r="BO46" s="35"/>
      <c r="BP46" s="35"/>
      <c r="BQ46" s="35"/>
      <c r="BR46" s="35"/>
      <c r="BS46" s="35"/>
      <c r="BT46" s="35"/>
      <c r="BU46" s="35"/>
      <c r="BV46" s="28"/>
      <c r="BW46" s="35"/>
      <c r="BX46" s="35"/>
      <c r="BY46" s="35"/>
      <c r="BZ46" s="35"/>
      <c r="CA46" s="35"/>
      <c r="CB46" s="35"/>
      <c r="CC46" s="35"/>
      <c r="CD46" s="28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</row>
    <row r="47" spans="1:265" ht="14.25" hidden="1" customHeight="1" x14ac:dyDescent="0.2">
      <c r="A47" s="19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46">
        <v>1</v>
      </c>
      <c r="AN47" s="46"/>
      <c r="AO47" s="46">
        <v>2</v>
      </c>
      <c r="AP47" s="46"/>
      <c r="AQ47" s="46">
        <v>3</v>
      </c>
      <c r="AR47" s="46">
        <v>4</v>
      </c>
      <c r="AS47" s="46">
        <v>5</v>
      </c>
      <c r="AT47" s="46"/>
      <c r="AU47" s="46">
        <v>6</v>
      </c>
      <c r="AV47" s="46">
        <v>7</v>
      </c>
      <c r="AW47" s="46">
        <v>8</v>
      </c>
      <c r="AX47" s="46"/>
      <c r="AY47" s="46"/>
      <c r="AZ47" s="46"/>
      <c r="BA47" s="46">
        <v>9</v>
      </c>
      <c r="BB47" s="46">
        <v>10</v>
      </c>
      <c r="BC47" s="46">
        <v>11</v>
      </c>
      <c r="BD47" s="46"/>
      <c r="BE47" s="46"/>
      <c r="BF47" s="46">
        <v>12</v>
      </c>
      <c r="BG47" s="46">
        <v>13</v>
      </c>
      <c r="BH47" s="46">
        <v>14</v>
      </c>
      <c r="BI47" s="46"/>
      <c r="BJ47" s="46"/>
      <c r="BK47" s="46"/>
      <c r="BL47" s="46"/>
      <c r="BM47" s="46"/>
      <c r="BN47" s="46">
        <v>15</v>
      </c>
      <c r="BO47" s="46">
        <v>16</v>
      </c>
      <c r="BP47" s="46">
        <v>17</v>
      </c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>
        <v>18</v>
      </c>
      <c r="CM47" s="46">
        <v>19</v>
      </c>
      <c r="CN47" s="46">
        <v>20</v>
      </c>
      <c r="CO47" s="46">
        <v>21</v>
      </c>
      <c r="CP47" s="46">
        <v>22</v>
      </c>
      <c r="CQ47" s="46"/>
      <c r="CR47" s="46"/>
      <c r="CS47" s="46"/>
      <c r="CT47" s="46"/>
      <c r="CU47" s="46">
        <v>23</v>
      </c>
      <c r="CV47" s="46">
        <v>24</v>
      </c>
      <c r="CW47" s="46">
        <v>25</v>
      </c>
      <c r="CX47" s="46">
        <v>26</v>
      </c>
      <c r="CY47" s="46">
        <v>27</v>
      </c>
      <c r="CZ47" s="46">
        <v>28</v>
      </c>
      <c r="DA47" s="46">
        <v>29</v>
      </c>
      <c r="DB47" s="46">
        <v>30</v>
      </c>
      <c r="DC47" s="46">
        <v>31</v>
      </c>
      <c r="DD47" s="46">
        <v>32</v>
      </c>
      <c r="DE47" s="46">
        <v>33</v>
      </c>
      <c r="DF47" s="46">
        <v>34</v>
      </c>
      <c r="DG47" s="46">
        <v>35</v>
      </c>
      <c r="DH47" s="46">
        <v>36</v>
      </c>
      <c r="DI47" s="35"/>
    </row>
    <row r="48" spans="1:265" x14ac:dyDescent="0.2">
      <c r="A48" s="40" t="s">
        <v>17</v>
      </c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46">
        <f ca="1">$DX5</f>
        <v>1</v>
      </c>
      <c r="AN48" s="46">
        <f ca="1">$DX5</f>
        <v>1</v>
      </c>
      <c r="AO48" s="46" t="str">
        <f ca="1">$DX6</f>
        <v/>
      </c>
      <c r="AP48" s="46">
        <f ca="1">$DX5</f>
        <v>1</v>
      </c>
      <c r="AQ48" s="46">
        <f ca="1">$DX7</f>
        <v>3</v>
      </c>
      <c r="AR48" s="46" t="str">
        <f ca="1">$DX8</f>
        <v/>
      </c>
      <c r="AS48" s="46">
        <f ca="1">$DX9</f>
        <v>5</v>
      </c>
      <c r="AT48" s="46">
        <f ca="1">$DX5</f>
        <v>1</v>
      </c>
      <c r="AU48" s="46" t="str">
        <f ca="1">$DX10</f>
        <v/>
      </c>
      <c r="AV48" s="46" t="str">
        <f ca="1">$DX11</f>
        <v/>
      </c>
      <c r="AW48" s="46" t="str">
        <f ca="1">$DX12</f>
        <v/>
      </c>
      <c r="AX48" s="46"/>
      <c r="AY48" s="46"/>
      <c r="AZ48" s="46"/>
      <c r="BA48" s="46" t="str">
        <f ca="1">$DX13</f>
        <v/>
      </c>
      <c r="BB48" s="46" t="str">
        <f ca="1">$DX14</f>
        <v/>
      </c>
      <c r="BC48" s="46" t="str">
        <f ca="1">$DX15</f>
        <v/>
      </c>
      <c r="BD48" s="46">
        <f ca="1">$DX5</f>
        <v>1</v>
      </c>
      <c r="BE48" s="46">
        <f ca="1">$DX5</f>
        <v>1</v>
      </c>
      <c r="BF48" s="46">
        <f ca="1">$DX16</f>
        <v>12</v>
      </c>
      <c r="BG48" s="46" t="str">
        <f ca="1">$DX17</f>
        <v/>
      </c>
      <c r="BH48" s="46" t="str">
        <f ca="1">$DX18</f>
        <v/>
      </c>
      <c r="BI48" s="46"/>
      <c r="BJ48" s="46"/>
      <c r="BK48" s="46"/>
      <c r="BL48" s="46"/>
      <c r="BM48" s="46"/>
      <c r="BN48" s="46" t="str">
        <f ca="1">$DX19</f>
        <v/>
      </c>
      <c r="BO48" s="46">
        <f ca="1">$DX20</f>
        <v>16</v>
      </c>
      <c r="BP48" s="46" t="str">
        <f ca="1">$DX21</f>
        <v/>
      </c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>
        <f ca="1">$DX22</f>
        <v>18</v>
      </c>
      <c r="CM48" s="46" t="str">
        <f ca="1">$DX23</f>
        <v/>
      </c>
      <c r="CN48" s="46">
        <f ca="1">$DX24</f>
        <v>20</v>
      </c>
      <c r="CO48" s="46" t="str">
        <f ca="1">$DX25</f>
        <v/>
      </c>
      <c r="CP48" s="46" t="str">
        <f ca="1">$DX26</f>
        <v/>
      </c>
      <c r="CQ48" s="46"/>
      <c r="CR48" s="46"/>
      <c r="CS48" s="46"/>
      <c r="CT48" s="46"/>
      <c r="CU48" s="46" t="str">
        <f ca="1">$DX27</f>
        <v/>
      </c>
      <c r="CV48" s="46">
        <f ca="1">$DX28</f>
        <v>24</v>
      </c>
      <c r="CW48" s="46" t="str">
        <f ca="1">$DX29</f>
        <v/>
      </c>
      <c r="CX48" s="46" t="str">
        <f ca="1">$DX30</f>
        <v/>
      </c>
      <c r="CY48" s="46" t="str">
        <f ca="1">$DX31</f>
        <v/>
      </c>
      <c r="CZ48" s="46" t="str">
        <f ca="1">$DX32</f>
        <v/>
      </c>
      <c r="DA48" s="46">
        <f ca="1">$DX33</f>
        <v>29</v>
      </c>
      <c r="DB48" s="46" t="str">
        <f ca="1">$DX34</f>
        <v/>
      </c>
      <c r="DC48" s="46">
        <f ca="1">$DX35</f>
        <v>31</v>
      </c>
      <c r="DD48" s="46" t="str">
        <f ca="1">$DX36</f>
        <v/>
      </c>
      <c r="DE48" s="46">
        <f ca="1">$DX37</f>
        <v>33</v>
      </c>
      <c r="DF48" s="46" t="str">
        <f ca="1">$DX38</f>
        <v/>
      </c>
      <c r="DG48" s="46">
        <f ca="1">$DX39</f>
        <v>35</v>
      </c>
      <c r="DH48" s="46" t="str">
        <f ca="1">$DX40</f>
        <v/>
      </c>
      <c r="DI48" s="47">
        <f ca="1">DX41</f>
        <v>12</v>
      </c>
    </row>
    <row r="49" spans="1:113" hidden="1" x14ac:dyDescent="0.2">
      <c r="A49" s="40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46">
        <f ca="1">$DY5</f>
        <v>1</v>
      </c>
      <c r="AN49" s="46">
        <f ca="1">$DY5</f>
        <v>1</v>
      </c>
      <c r="AO49" s="46">
        <f ca="1">$DY6</f>
        <v>0</v>
      </c>
      <c r="AP49" s="46">
        <f ca="1">$DY5</f>
        <v>1</v>
      </c>
      <c r="AQ49" s="46">
        <f ca="1">$DY7</f>
        <v>3</v>
      </c>
      <c r="AR49" s="46">
        <f ca="1">$DY8</f>
        <v>0</v>
      </c>
      <c r="AS49" s="46">
        <f ca="1">$DY9</f>
        <v>5</v>
      </c>
      <c r="AT49" s="46">
        <f ca="1">$DY5</f>
        <v>1</v>
      </c>
      <c r="AU49" s="46">
        <f ca="1">$DY10</f>
        <v>0</v>
      </c>
      <c r="AV49" s="46">
        <f ca="1">$DY11</f>
        <v>0</v>
      </c>
      <c r="AW49" s="46">
        <f ca="1">$DY12</f>
        <v>0</v>
      </c>
      <c r="AX49" s="46"/>
      <c r="AY49" s="46"/>
      <c r="AZ49" s="46"/>
      <c r="BA49" s="46">
        <f ca="1">$DY13</f>
        <v>0</v>
      </c>
      <c r="BB49" s="46">
        <f ca="1">$DY14</f>
        <v>0</v>
      </c>
      <c r="BC49" s="46">
        <f ca="1">$DY15</f>
        <v>0</v>
      </c>
      <c r="BD49" s="46">
        <f ca="1">$DY5</f>
        <v>1</v>
      </c>
      <c r="BE49" s="46">
        <f ca="1">$DY5</f>
        <v>1</v>
      </c>
      <c r="BF49" s="46">
        <f ca="1">$DY16</f>
        <v>12</v>
      </c>
      <c r="BG49" s="46">
        <f ca="1">$DY17</f>
        <v>0</v>
      </c>
      <c r="BH49" s="46">
        <f ca="1">$DY18</f>
        <v>0</v>
      </c>
      <c r="BI49" s="46"/>
      <c r="BJ49" s="46"/>
      <c r="BK49" s="46"/>
      <c r="BL49" s="46"/>
      <c r="BM49" s="46"/>
      <c r="BN49" s="46">
        <f ca="1">$DY19</f>
        <v>0</v>
      </c>
      <c r="BO49" s="46">
        <f ca="1">$DY20</f>
        <v>16</v>
      </c>
      <c r="BP49" s="46">
        <f ca="1">$DY21</f>
        <v>0</v>
      </c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  <c r="CB49" s="46"/>
      <c r="CC49" s="46"/>
      <c r="CD49" s="46"/>
      <c r="CE49" s="46"/>
      <c r="CF49" s="46"/>
      <c r="CG49" s="46"/>
      <c r="CH49" s="46"/>
      <c r="CI49" s="46"/>
      <c r="CJ49" s="46"/>
      <c r="CK49" s="46"/>
      <c r="CL49" s="46">
        <f ca="1">$DY22</f>
        <v>18</v>
      </c>
      <c r="CM49" s="46">
        <f ca="1">$DY23</f>
        <v>0</v>
      </c>
      <c r="CN49" s="46">
        <f ca="1">$DY24</f>
        <v>20</v>
      </c>
      <c r="CO49" s="46">
        <f ca="1">$DY25</f>
        <v>0</v>
      </c>
      <c r="CP49" s="46">
        <f ca="1">$DY26</f>
        <v>0</v>
      </c>
      <c r="CQ49" s="46"/>
      <c r="CR49" s="46"/>
      <c r="CS49" s="46"/>
      <c r="CT49" s="46"/>
      <c r="CU49" s="46">
        <f ca="1">$DY27</f>
        <v>0</v>
      </c>
      <c r="CV49" s="46">
        <f ca="1">$DY28</f>
        <v>24</v>
      </c>
      <c r="CW49" s="46">
        <f ca="1">$DY29</f>
        <v>0</v>
      </c>
      <c r="CX49" s="46">
        <f ca="1">$DY30</f>
        <v>0</v>
      </c>
      <c r="CY49" s="46">
        <f ca="1">$DY31</f>
        <v>0</v>
      </c>
      <c r="CZ49" s="46">
        <f ca="1">$DY32</f>
        <v>0</v>
      </c>
      <c r="DA49" s="46">
        <f ca="1">$DY33</f>
        <v>29</v>
      </c>
      <c r="DB49" s="46">
        <f ca="1">$DY34</f>
        <v>0</v>
      </c>
      <c r="DC49" s="46">
        <f ca="1">$DY35</f>
        <v>31</v>
      </c>
      <c r="DD49" s="46">
        <f ca="1">$DY36</f>
        <v>0</v>
      </c>
      <c r="DE49" s="46">
        <f ca="1">$DY37</f>
        <v>33</v>
      </c>
      <c r="DF49" s="46">
        <f ca="1">$DY38</f>
        <v>0</v>
      </c>
      <c r="DG49" s="46">
        <f ca="1">$DY39</f>
        <v>35</v>
      </c>
      <c r="DH49" s="46">
        <f ca="1">$DY40</f>
        <v>0</v>
      </c>
      <c r="DI49" s="35"/>
    </row>
    <row r="50" spans="1:113" x14ac:dyDescent="0.2">
      <c r="A50" s="40" t="s">
        <v>19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46" t="str">
        <f ca="1">$EA5</f>
        <v/>
      </c>
      <c r="AN50" s="46" t="str">
        <f ca="1">$EA5</f>
        <v/>
      </c>
      <c r="AO50" s="46">
        <f ca="1">$EA6</f>
        <v>2</v>
      </c>
      <c r="AP50" s="46" t="str">
        <f ca="1">$EA5</f>
        <v/>
      </c>
      <c r="AQ50" s="46" t="str">
        <f ca="1">$EA7</f>
        <v/>
      </c>
      <c r="AR50" s="46">
        <f ca="1">$EA8</f>
        <v>4</v>
      </c>
      <c r="AS50" s="46" t="str">
        <f ca="1">$EA9</f>
        <v/>
      </c>
      <c r="AT50" s="46" t="str">
        <f ca="1">$EA5</f>
        <v/>
      </c>
      <c r="AU50" s="46" t="str">
        <f ca="1">$EA10</f>
        <v/>
      </c>
      <c r="AV50" s="46" t="str">
        <f ca="1">$EA11</f>
        <v/>
      </c>
      <c r="AW50" s="46">
        <f ca="1">$EA12</f>
        <v>8</v>
      </c>
      <c r="AX50" s="46"/>
      <c r="AY50" s="46"/>
      <c r="AZ50" s="46"/>
      <c r="BA50" s="46" t="str">
        <f ca="1">$EA13</f>
        <v/>
      </c>
      <c r="BB50" s="46">
        <f ca="1">$EA14</f>
        <v>10</v>
      </c>
      <c r="BC50" s="46">
        <f ca="1">$EA15</f>
        <v>11</v>
      </c>
      <c r="BD50" s="46" t="str">
        <f ca="1">$EA5</f>
        <v/>
      </c>
      <c r="BE50" s="46" t="str">
        <f ca="1">$EA5</f>
        <v/>
      </c>
      <c r="BF50" s="46" t="str">
        <f ca="1">$EA16</f>
        <v/>
      </c>
      <c r="BG50" s="46" t="str">
        <f ca="1">$EA17</f>
        <v/>
      </c>
      <c r="BH50" s="46" t="str">
        <f ca="1">$EA18</f>
        <v/>
      </c>
      <c r="BI50" s="46"/>
      <c r="BJ50" s="46"/>
      <c r="BK50" s="46"/>
      <c r="BL50" s="46"/>
      <c r="BM50" s="46"/>
      <c r="BN50" s="46" t="str">
        <f ca="1">$EA19</f>
        <v/>
      </c>
      <c r="BO50" s="46" t="str">
        <f ca="1">$EA20</f>
        <v/>
      </c>
      <c r="BP50" s="46">
        <f ca="1">$EA21</f>
        <v>17</v>
      </c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 t="str">
        <f ca="1">$EA22</f>
        <v/>
      </c>
      <c r="CM50" s="46" t="str">
        <f ca="1">$EA23</f>
        <v/>
      </c>
      <c r="CN50" s="46" t="str">
        <f ca="1">$EA24</f>
        <v/>
      </c>
      <c r="CO50" s="46" t="str">
        <f ca="1">$EA25</f>
        <v/>
      </c>
      <c r="CP50" s="46" t="str">
        <f ca="1">$EA26</f>
        <v/>
      </c>
      <c r="CQ50" s="46"/>
      <c r="CR50" s="46"/>
      <c r="CS50" s="46"/>
      <c r="CT50" s="46"/>
      <c r="CU50" s="46">
        <f ca="1">$EA27</f>
        <v>23</v>
      </c>
      <c r="CV50" s="46" t="str">
        <f ca="1">$EA28</f>
        <v/>
      </c>
      <c r="CW50" s="46">
        <f ca="1">$EA29</f>
        <v>25</v>
      </c>
      <c r="CX50" s="46" t="str">
        <f ca="1">$EA30</f>
        <v/>
      </c>
      <c r="CY50" s="46">
        <f ca="1">$EA31</f>
        <v>27</v>
      </c>
      <c r="CZ50" s="46" t="str">
        <f ca="1">$EA32</f>
        <v/>
      </c>
      <c r="DA50" s="46" t="str">
        <f ca="1">$EA33</f>
        <v/>
      </c>
      <c r="DB50" s="46" t="str">
        <f ca="1">$EA34</f>
        <v/>
      </c>
      <c r="DC50" s="46" t="str">
        <f ca="1">$EA35</f>
        <v/>
      </c>
      <c r="DD50" s="46">
        <f ca="1">$EA36</f>
        <v>32</v>
      </c>
      <c r="DE50" s="46" t="str">
        <f ca="1">$EA37</f>
        <v/>
      </c>
      <c r="DF50" s="46" t="str">
        <f ca="1">$EA38</f>
        <v/>
      </c>
      <c r="DG50" s="46" t="str">
        <f ca="1">$EA39</f>
        <v/>
      </c>
      <c r="DH50" s="46">
        <f ca="1">$EA40</f>
        <v>36</v>
      </c>
      <c r="DI50" s="47">
        <f ca="1">EA41</f>
        <v>12</v>
      </c>
    </row>
    <row r="51" spans="1:113" hidden="1" x14ac:dyDescent="0.2">
      <c r="A51" s="40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46">
        <f t="shared" ref="AM51" ca="1" si="85">$EA6</f>
        <v>2</v>
      </c>
      <c r="AN51" s="46">
        <f ca="1">$EB5</f>
        <v>0</v>
      </c>
      <c r="AO51" s="46">
        <f ca="1">$EB6</f>
        <v>2</v>
      </c>
      <c r="AP51" s="46">
        <f ca="1">$EB5</f>
        <v>0</v>
      </c>
      <c r="AQ51" s="46">
        <f ca="1">$EB7</f>
        <v>0</v>
      </c>
      <c r="AR51" s="46">
        <f ca="1">$EB8</f>
        <v>4</v>
      </c>
      <c r="AS51" s="46">
        <f ca="1">$EB9</f>
        <v>0</v>
      </c>
      <c r="AT51" s="46">
        <f ca="1">$EB5</f>
        <v>0</v>
      </c>
      <c r="AU51" s="46">
        <f ca="1">$EB10</f>
        <v>0</v>
      </c>
      <c r="AV51" s="46">
        <f ca="1">$EB11</f>
        <v>0</v>
      </c>
      <c r="AW51" s="46">
        <f ca="1">$EB12</f>
        <v>8</v>
      </c>
      <c r="AX51" s="46"/>
      <c r="AY51" s="46"/>
      <c r="AZ51" s="46"/>
      <c r="BA51" s="46">
        <f ca="1">$EB13</f>
        <v>0</v>
      </c>
      <c r="BB51" s="46">
        <f ca="1">$EB14</f>
        <v>10</v>
      </c>
      <c r="BC51" s="46">
        <f ca="1">$EB15</f>
        <v>11</v>
      </c>
      <c r="BD51" s="46">
        <f ca="1">$EB5</f>
        <v>0</v>
      </c>
      <c r="BE51" s="46">
        <f ca="1">$EB5</f>
        <v>0</v>
      </c>
      <c r="BF51" s="46">
        <f ca="1">$EB16</f>
        <v>0</v>
      </c>
      <c r="BG51" s="46">
        <f ca="1">$EB17</f>
        <v>0</v>
      </c>
      <c r="BH51" s="46">
        <f ca="1">$EB18</f>
        <v>0</v>
      </c>
      <c r="BI51" s="46"/>
      <c r="BJ51" s="46"/>
      <c r="BK51" s="46"/>
      <c r="BL51" s="46"/>
      <c r="BM51" s="46"/>
      <c r="BN51" s="46">
        <f ca="1">$EB19</f>
        <v>0</v>
      </c>
      <c r="BO51" s="46">
        <f ca="1">$EB20</f>
        <v>0</v>
      </c>
      <c r="BP51" s="46">
        <f ca="1">$EB21</f>
        <v>17</v>
      </c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6">
        <f ca="1">$EB22</f>
        <v>0</v>
      </c>
      <c r="CM51" s="46">
        <f ca="1">$EB23</f>
        <v>0</v>
      </c>
      <c r="CN51" s="46">
        <f ca="1">$EB24</f>
        <v>0</v>
      </c>
      <c r="CO51" s="46">
        <f ca="1">$EB25</f>
        <v>0</v>
      </c>
      <c r="CP51" s="46">
        <f ca="1">$EB26</f>
        <v>0</v>
      </c>
      <c r="CQ51" s="46"/>
      <c r="CR51" s="46"/>
      <c r="CS51" s="46"/>
      <c r="CT51" s="46"/>
      <c r="CU51" s="46">
        <f ca="1">$EB27</f>
        <v>23</v>
      </c>
      <c r="CV51" s="46">
        <f ca="1">$EB28</f>
        <v>0</v>
      </c>
      <c r="CW51" s="46">
        <f ca="1">$EB29</f>
        <v>25</v>
      </c>
      <c r="CX51" s="46">
        <f ca="1">$EB30</f>
        <v>0</v>
      </c>
      <c r="CY51" s="46">
        <f ca="1">$EB31</f>
        <v>27</v>
      </c>
      <c r="CZ51" s="46">
        <f ca="1">$EB32</f>
        <v>0</v>
      </c>
      <c r="DA51" s="46">
        <f ca="1">$EB33</f>
        <v>0</v>
      </c>
      <c r="DB51" s="46">
        <f ca="1">$EB34</f>
        <v>30</v>
      </c>
      <c r="DC51" s="46">
        <f ca="1">$EB35</f>
        <v>0</v>
      </c>
      <c r="DD51" s="46">
        <f ca="1">$EB36</f>
        <v>32</v>
      </c>
      <c r="DE51" s="46">
        <f ca="1">$EB37</f>
        <v>0</v>
      </c>
      <c r="DF51" s="46">
        <f ca="1">$EB38</f>
        <v>0</v>
      </c>
      <c r="DG51" s="46">
        <f ca="1">$EB39</f>
        <v>0</v>
      </c>
      <c r="DH51" s="46">
        <f ca="1">$EB40</f>
        <v>36</v>
      </c>
      <c r="DI51" s="35"/>
    </row>
    <row r="52" spans="1:113" x14ac:dyDescent="0.2">
      <c r="A52" s="40" t="s">
        <v>20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 t="str">
        <f ca="1">$ED5</f>
        <v/>
      </c>
      <c r="AN52" s="40" t="str">
        <f ca="1">$ED5</f>
        <v/>
      </c>
      <c r="AO52" s="40">
        <f ca="1">$ED6</f>
        <v>2</v>
      </c>
      <c r="AP52" s="40" t="str">
        <f ca="1">$ED5</f>
        <v/>
      </c>
      <c r="AQ52" s="40">
        <f ca="1">$ED7</f>
        <v>3</v>
      </c>
      <c r="AR52" s="40">
        <f ca="1">$ED8</f>
        <v>4</v>
      </c>
      <c r="AS52" s="40" t="str">
        <f ca="1">$ED9</f>
        <v/>
      </c>
      <c r="AT52" s="40" t="str">
        <f ca="1">$ED5</f>
        <v/>
      </c>
      <c r="AU52" s="40" t="str">
        <f ca="1">$ED10</f>
        <v/>
      </c>
      <c r="AV52" s="40" t="str">
        <f ca="1">$ED11</f>
        <v/>
      </c>
      <c r="AW52" s="40" t="str">
        <f ca="1">$ED12</f>
        <v/>
      </c>
      <c r="AX52" s="40"/>
      <c r="AY52" s="40"/>
      <c r="AZ52" s="40"/>
      <c r="BA52" s="40" t="str">
        <f ca="1">$ED13</f>
        <v/>
      </c>
      <c r="BB52" s="40" t="str">
        <f ca="1">$ED14</f>
        <v/>
      </c>
      <c r="BC52" s="40" t="str">
        <f ca="1">$ED15</f>
        <v/>
      </c>
      <c r="BD52" s="40" t="str">
        <f ca="1">$ED5</f>
        <v/>
      </c>
      <c r="BE52" s="40" t="str">
        <f ca="1">$ED5</f>
        <v/>
      </c>
      <c r="BF52" s="40">
        <f ca="1">$ED16</f>
        <v>12</v>
      </c>
      <c r="BG52" s="40" t="str">
        <f ca="1">$ED17</f>
        <v/>
      </c>
      <c r="BH52" s="40" t="str">
        <f ca="1">$ED18</f>
        <v/>
      </c>
      <c r="BI52" s="40" t="str">
        <f ca="1">$ED5</f>
        <v/>
      </c>
      <c r="BJ52" s="40" t="str">
        <f ca="1">$ED5</f>
        <v/>
      </c>
      <c r="BK52" s="40" t="str">
        <f ca="1">$ED5</f>
        <v/>
      </c>
      <c r="BL52" s="40" t="str">
        <f ca="1">$ED5</f>
        <v/>
      </c>
      <c r="BM52" s="40" t="str">
        <f ca="1">$ED5</f>
        <v/>
      </c>
      <c r="BN52" s="40" t="str">
        <f ca="1">$ED19</f>
        <v/>
      </c>
      <c r="BO52" s="40" t="str">
        <f ca="1">$ED20</f>
        <v/>
      </c>
      <c r="BP52" s="40">
        <f ca="1">$ED21</f>
        <v>17</v>
      </c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>
        <f ca="1">$ED22</f>
        <v>18</v>
      </c>
      <c r="CM52" s="40" t="str">
        <f ca="1">$ED23</f>
        <v/>
      </c>
      <c r="CN52" s="40" t="str">
        <f ca="1">$ED24</f>
        <v/>
      </c>
      <c r="CO52" s="40" t="str">
        <f ca="1">$ED25</f>
        <v/>
      </c>
      <c r="CP52" s="40" t="str">
        <f ca="1">$ED26</f>
        <v/>
      </c>
      <c r="CQ52" s="40"/>
      <c r="CR52" s="40"/>
      <c r="CS52" s="40"/>
      <c r="CT52" s="40"/>
      <c r="CU52" s="40" t="str">
        <f ca="1">$ED27</f>
        <v/>
      </c>
      <c r="CV52" s="40" t="str">
        <f ca="1">$ED28</f>
        <v/>
      </c>
      <c r="CW52" s="40">
        <f ca="1">$ED29</f>
        <v>25</v>
      </c>
      <c r="CX52" s="40" t="str">
        <f ca="1">$ED30</f>
        <v/>
      </c>
      <c r="CY52" s="40" t="str">
        <f ca="1">$ED31</f>
        <v/>
      </c>
      <c r="CZ52" s="40" t="str">
        <f ca="1">$ED32</f>
        <v/>
      </c>
      <c r="DA52" s="40">
        <f ca="1">$ED33</f>
        <v>29</v>
      </c>
      <c r="DB52" s="40" t="str">
        <f ca="1">$ED34</f>
        <v/>
      </c>
      <c r="DC52" s="40" t="str">
        <f ca="1">$ED35</f>
        <v/>
      </c>
      <c r="DD52" s="40">
        <f ca="1">$ED36</f>
        <v>32</v>
      </c>
      <c r="DE52" s="40" t="str">
        <f ca="1">$ED37</f>
        <v/>
      </c>
      <c r="DF52" s="40" t="str">
        <f ca="1">$ED38</f>
        <v/>
      </c>
      <c r="DG52" s="40">
        <f ca="1">$ED39</f>
        <v>35</v>
      </c>
      <c r="DH52" s="40" t="str">
        <f ca="1">$ED40</f>
        <v/>
      </c>
      <c r="DI52" s="47">
        <f ca="1">ED41</f>
        <v>10</v>
      </c>
    </row>
    <row r="53" spans="1:113" hidden="1" x14ac:dyDescent="0.2">
      <c r="A53" s="40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46">
        <f ca="1">$EE5</f>
        <v>0</v>
      </c>
      <c r="AN53" s="46">
        <f ca="1">$EE5</f>
        <v>0</v>
      </c>
      <c r="AO53" s="46">
        <f ca="1">$EE6</f>
        <v>2</v>
      </c>
      <c r="AP53" s="46">
        <f ca="1">$EE5</f>
        <v>0</v>
      </c>
      <c r="AQ53" s="46">
        <f ca="1">$EE7</f>
        <v>3</v>
      </c>
      <c r="AR53" s="46">
        <f ca="1">$EE8</f>
        <v>4</v>
      </c>
      <c r="AS53" s="46">
        <f ca="1">$EE9</f>
        <v>0</v>
      </c>
      <c r="AT53" s="46">
        <f ca="1">$EE5</f>
        <v>0</v>
      </c>
      <c r="AU53" s="46">
        <f ca="1">$EE10</f>
        <v>0</v>
      </c>
      <c r="AV53" s="46">
        <f ca="1">$EE11</f>
        <v>0</v>
      </c>
      <c r="AW53" s="46">
        <f ca="1">$EE12</f>
        <v>0</v>
      </c>
      <c r="AX53" s="46"/>
      <c r="AY53" s="46"/>
      <c r="AZ53" s="46"/>
      <c r="BA53" s="46">
        <f ca="1">$EE13</f>
        <v>0</v>
      </c>
      <c r="BB53" s="46">
        <f ca="1">$EE14</f>
        <v>0</v>
      </c>
      <c r="BC53" s="46">
        <f ca="1">$EE15</f>
        <v>0</v>
      </c>
      <c r="BD53" s="46">
        <f ca="1">$EE5</f>
        <v>0</v>
      </c>
      <c r="BE53" s="46">
        <f ca="1">$EE5</f>
        <v>0</v>
      </c>
      <c r="BF53" s="46">
        <f ca="1">$EE16</f>
        <v>12</v>
      </c>
      <c r="BG53" s="46">
        <f ca="1">$EE17</f>
        <v>0</v>
      </c>
      <c r="BH53" s="46">
        <f ca="1">$EE18</f>
        <v>0</v>
      </c>
      <c r="BI53" s="46"/>
      <c r="BJ53" s="46"/>
      <c r="BK53" s="46"/>
      <c r="BL53" s="46"/>
      <c r="BM53" s="46"/>
      <c r="BN53" s="46">
        <f ca="1">$EE19</f>
        <v>0</v>
      </c>
      <c r="BO53" s="46">
        <f ca="1">$EE20</f>
        <v>0</v>
      </c>
      <c r="BP53" s="46">
        <f ca="1">$EE21</f>
        <v>17</v>
      </c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>
        <f ca="1">$EE22</f>
        <v>18</v>
      </c>
      <c r="CM53" s="46">
        <f ca="1">$EE23</f>
        <v>0</v>
      </c>
      <c r="CN53" s="46">
        <f ca="1">$EE24</f>
        <v>0</v>
      </c>
      <c r="CO53" s="46">
        <f ca="1">$EE25</f>
        <v>0</v>
      </c>
      <c r="CP53" s="46">
        <f ca="1">$EE26</f>
        <v>0</v>
      </c>
      <c r="CQ53" s="46"/>
      <c r="CR53" s="46"/>
      <c r="CS53" s="46"/>
      <c r="CT53" s="46"/>
      <c r="CU53" s="46">
        <f ca="1">$EE27</f>
        <v>0</v>
      </c>
      <c r="CV53" s="46">
        <f ca="1">$EE28</f>
        <v>0</v>
      </c>
      <c r="CW53" s="46">
        <f ca="1">$EE29</f>
        <v>25</v>
      </c>
      <c r="CX53" s="46">
        <f ca="1">$EE30</f>
        <v>0</v>
      </c>
      <c r="CY53" s="46">
        <f ca="1">$EE31</f>
        <v>0</v>
      </c>
      <c r="CZ53" s="46">
        <f ca="1">$EE32</f>
        <v>0</v>
      </c>
      <c r="DA53" s="46">
        <f ca="1">$EE33</f>
        <v>29</v>
      </c>
      <c r="DB53" s="46">
        <f ca="1">$EE34</f>
        <v>0</v>
      </c>
      <c r="DC53" s="46">
        <f ca="1">$EE35</f>
        <v>0</v>
      </c>
      <c r="DD53" s="46">
        <f ca="1">$EE36</f>
        <v>32</v>
      </c>
      <c r="DE53" s="46">
        <f ca="1">$EE37</f>
        <v>0</v>
      </c>
      <c r="DF53" s="46">
        <f ca="1">$EE38</f>
        <v>0</v>
      </c>
      <c r="DG53" s="46">
        <f ca="1">$EE39</f>
        <v>35</v>
      </c>
      <c r="DH53" s="46">
        <f ca="1">$EE40</f>
        <v>0</v>
      </c>
      <c r="DI53" s="35"/>
    </row>
    <row r="54" spans="1:113" x14ac:dyDescent="0.2">
      <c r="A54" s="40" t="s">
        <v>18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46">
        <f ca="1">$EG5</f>
        <v>1</v>
      </c>
      <c r="AN54" s="46">
        <f ca="1">$EG5</f>
        <v>1</v>
      </c>
      <c r="AO54" s="46" t="str">
        <f ca="1">$EG6</f>
        <v/>
      </c>
      <c r="AP54" s="46">
        <f ca="1">$EG5</f>
        <v>1</v>
      </c>
      <c r="AQ54" s="46" t="str">
        <f ca="1">$EG7</f>
        <v/>
      </c>
      <c r="AR54" s="46" t="str">
        <f ca="1">$EG8</f>
        <v/>
      </c>
      <c r="AS54" s="46">
        <f ca="1">$EG9</f>
        <v>5</v>
      </c>
      <c r="AT54" s="46">
        <f ca="1">$EG5</f>
        <v>1</v>
      </c>
      <c r="AU54" s="46" t="str">
        <f ca="1">$EG10</f>
        <v/>
      </c>
      <c r="AV54" s="46" t="str">
        <f ca="1">$EG11</f>
        <v/>
      </c>
      <c r="AW54" s="46">
        <f ca="1">$EG12</f>
        <v>8</v>
      </c>
      <c r="AX54" s="46"/>
      <c r="AY54" s="46"/>
      <c r="AZ54" s="46"/>
      <c r="BA54" s="46" t="str">
        <f ca="1">$EG13</f>
        <v/>
      </c>
      <c r="BB54" s="46">
        <f ca="1">$EG14</f>
        <v>10</v>
      </c>
      <c r="BC54" s="46">
        <f ca="1">$EG15</f>
        <v>11</v>
      </c>
      <c r="BD54" s="46">
        <f ca="1">$EG5</f>
        <v>1</v>
      </c>
      <c r="BE54" s="46">
        <f ca="1">$EG5</f>
        <v>1</v>
      </c>
      <c r="BF54" s="46" t="str">
        <f ca="1">$EG16</f>
        <v/>
      </c>
      <c r="BG54" s="46" t="str">
        <f ca="1">$EG17</f>
        <v/>
      </c>
      <c r="BH54" s="46" t="str">
        <f ca="1">$EG18</f>
        <v/>
      </c>
      <c r="BI54" s="46"/>
      <c r="BJ54" s="46"/>
      <c r="BK54" s="46"/>
      <c r="BL54" s="46"/>
      <c r="BM54" s="46"/>
      <c r="BN54" s="46" t="str">
        <f ca="1">$EG19</f>
        <v/>
      </c>
      <c r="BO54" s="46">
        <f ca="1">$EG20</f>
        <v>16</v>
      </c>
      <c r="BP54" s="46" t="str">
        <f ca="1">$EG21</f>
        <v/>
      </c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 t="str">
        <f ca="1">$EG22</f>
        <v/>
      </c>
      <c r="CM54" s="46" t="str">
        <f ca="1">$EG23</f>
        <v/>
      </c>
      <c r="CN54" s="46">
        <f ca="1">$EG24</f>
        <v>20</v>
      </c>
      <c r="CO54" s="46" t="str">
        <f ca="1">$EG25</f>
        <v/>
      </c>
      <c r="CP54" s="46" t="str">
        <f ca="1">$EG26</f>
        <v/>
      </c>
      <c r="CQ54" s="46"/>
      <c r="CR54" s="46"/>
      <c r="CS54" s="46"/>
      <c r="CT54" s="46"/>
      <c r="CU54" s="46">
        <f ca="1">$EG27</f>
        <v>23</v>
      </c>
      <c r="CV54" s="46">
        <f ca="1">$EG28</f>
        <v>24</v>
      </c>
      <c r="CW54" s="46" t="str">
        <f ca="1">$EG29</f>
        <v/>
      </c>
      <c r="CX54" s="46" t="str">
        <f ca="1">$EG30</f>
        <v/>
      </c>
      <c r="CY54" s="46">
        <f ca="1">$EG31</f>
        <v>27</v>
      </c>
      <c r="CZ54" s="46" t="str">
        <f ca="1">$EG32</f>
        <v/>
      </c>
      <c r="DA54" s="46" t="str">
        <f ca="1">$EG33</f>
        <v/>
      </c>
      <c r="DB54" s="46">
        <f ca="1">$EG34</f>
        <v>30</v>
      </c>
      <c r="DC54" s="46">
        <f ca="1">$EG35</f>
        <v>31</v>
      </c>
      <c r="DD54" s="46" t="str">
        <f ca="1">$EG36</f>
        <v/>
      </c>
      <c r="DE54" s="46">
        <f ca="1">$EG37</f>
        <v>33</v>
      </c>
      <c r="DF54" s="46" t="str">
        <f ca="1">$EG38</f>
        <v/>
      </c>
      <c r="DG54" s="46" t="str">
        <f ca="1">$EG39</f>
        <v/>
      </c>
      <c r="DH54" s="46">
        <f ca="1">$EG40</f>
        <v>36</v>
      </c>
      <c r="DI54" s="47">
        <f ca="1">EG41</f>
        <v>14</v>
      </c>
    </row>
    <row r="55" spans="1:113" hidden="1" x14ac:dyDescent="0.2">
      <c r="A55" s="40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46">
        <f ca="1">$EH5</f>
        <v>1</v>
      </c>
      <c r="AN55" s="46">
        <f ca="1">$EH5</f>
        <v>1</v>
      </c>
      <c r="AO55" s="46">
        <f ca="1">$EH6</f>
        <v>0</v>
      </c>
      <c r="AP55" s="46">
        <f ca="1">$EH5</f>
        <v>1</v>
      </c>
      <c r="AQ55" s="46">
        <f ca="1">$EH5</f>
        <v>1</v>
      </c>
      <c r="AR55" s="46">
        <f ca="1">$EH7</f>
        <v>0</v>
      </c>
      <c r="AS55" s="46">
        <f ca="1">$EH8</f>
        <v>0</v>
      </c>
      <c r="AT55" s="46">
        <f t="shared" ref="AT55:BE55" ca="1" si="86">$EH5</f>
        <v>1</v>
      </c>
      <c r="AU55" s="46">
        <f t="shared" ca="1" si="86"/>
        <v>1</v>
      </c>
      <c r="AV55" s="46">
        <f t="shared" ca="1" si="86"/>
        <v>1</v>
      </c>
      <c r="AW55" s="46">
        <f t="shared" ca="1" si="86"/>
        <v>1</v>
      </c>
      <c r="AX55" s="46">
        <f t="shared" ca="1" si="86"/>
        <v>1</v>
      </c>
      <c r="AY55" s="46">
        <f t="shared" ca="1" si="86"/>
        <v>1</v>
      </c>
      <c r="AZ55" s="46">
        <f t="shared" ca="1" si="86"/>
        <v>1</v>
      </c>
      <c r="BA55" s="46">
        <f t="shared" ca="1" si="86"/>
        <v>1</v>
      </c>
      <c r="BB55" s="46">
        <f t="shared" ca="1" si="86"/>
        <v>1</v>
      </c>
      <c r="BC55" s="46">
        <f t="shared" ca="1" si="86"/>
        <v>1</v>
      </c>
      <c r="BD55" s="46">
        <f t="shared" ca="1" si="86"/>
        <v>1</v>
      </c>
      <c r="BE55" s="46">
        <f t="shared" ca="1" si="86"/>
        <v>1</v>
      </c>
      <c r="BF55" s="46">
        <f ca="1">$EH9</f>
        <v>5</v>
      </c>
      <c r="BG55" s="46">
        <f ca="1">$EH10</f>
        <v>0</v>
      </c>
      <c r="BH55" s="46">
        <f ca="1">$EH11</f>
        <v>0</v>
      </c>
      <c r="BI55" s="46"/>
      <c r="BJ55" s="46"/>
      <c r="BK55" s="46"/>
      <c r="BL55" s="46"/>
      <c r="BM55" s="46"/>
      <c r="BN55" s="46">
        <f ca="1">$EH12</f>
        <v>8</v>
      </c>
      <c r="BO55" s="46">
        <f ca="1">$EH13</f>
        <v>0</v>
      </c>
      <c r="BP55" s="46">
        <f ca="1">$EH14</f>
        <v>10</v>
      </c>
      <c r="BQ55" s="46"/>
      <c r="BR55" s="46"/>
      <c r="BS55" s="46"/>
      <c r="BT55" s="46"/>
      <c r="BU55" s="46"/>
      <c r="BV55" s="46">
        <f ca="1">$EH15</f>
        <v>11</v>
      </c>
      <c r="BW55" s="46">
        <f ca="1">$EH16</f>
        <v>0</v>
      </c>
      <c r="BX55" s="46">
        <f ca="1">$EH17</f>
        <v>0</v>
      </c>
      <c r="BY55" s="46"/>
      <c r="BZ55" s="46"/>
      <c r="CA55" s="46"/>
      <c r="CB55" s="46"/>
      <c r="CC55" s="46"/>
      <c r="CD55" s="46">
        <f ca="1">$EH18</f>
        <v>0</v>
      </c>
      <c r="CE55" s="46">
        <f ca="1">$EH19</f>
        <v>0</v>
      </c>
      <c r="CF55" s="46">
        <f ca="1">$EH20</f>
        <v>16</v>
      </c>
      <c r="CG55" s="46"/>
      <c r="CH55" s="46"/>
      <c r="CI55" s="46"/>
      <c r="CJ55" s="46"/>
      <c r="CK55" s="46"/>
      <c r="CL55" s="46">
        <f ca="1">$EH21</f>
        <v>0</v>
      </c>
      <c r="CM55" s="46">
        <f ca="1">$EH22</f>
        <v>0</v>
      </c>
      <c r="CN55" s="46">
        <f ca="1">$EH23</f>
        <v>0</v>
      </c>
      <c r="CO55" s="46">
        <f ca="1">$EH24</f>
        <v>20</v>
      </c>
      <c r="CP55" s="46">
        <f ca="1">$EH25</f>
        <v>0</v>
      </c>
      <c r="CQ55" s="46">
        <f ca="1">$EH26</f>
        <v>0</v>
      </c>
      <c r="CR55" s="46">
        <f ca="1">$EH27</f>
        <v>23</v>
      </c>
      <c r="CS55" s="46">
        <f ca="1">$EH28</f>
        <v>24</v>
      </c>
      <c r="CT55" s="46">
        <f ca="1">$EH29</f>
        <v>0</v>
      </c>
      <c r="CU55" s="46"/>
      <c r="CV55" s="46"/>
      <c r="CW55" s="46"/>
      <c r="CX55" s="46">
        <f ca="1">$EH30</f>
        <v>0</v>
      </c>
      <c r="CY55" s="46">
        <f ca="1">$EH31</f>
        <v>27</v>
      </c>
      <c r="CZ55" s="46">
        <f ca="1">$EH32</f>
        <v>0</v>
      </c>
      <c r="DA55" s="46">
        <f ca="1">$EH33</f>
        <v>0</v>
      </c>
      <c r="DB55" s="46">
        <f ca="1">$EH34</f>
        <v>30</v>
      </c>
      <c r="DC55" s="46">
        <f ca="1">$EH35</f>
        <v>31</v>
      </c>
      <c r="DD55" s="46">
        <f ca="1">$EH36</f>
        <v>0</v>
      </c>
      <c r="DE55" s="46">
        <f ca="1">$EH37</f>
        <v>33</v>
      </c>
      <c r="DF55" s="46">
        <f ca="1">$EH38</f>
        <v>0</v>
      </c>
      <c r="DG55" s="46">
        <f ca="1">$EH39</f>
        <v>0</v>
      </c>
      <c r="DH55" s="46">
        <f ca="1">$EH40</f>
        <v>36</v>
      </c>
      <c r="DI55" s="35"/>
    </row>
    <row r="56" spans="1:113" hidden="1" x14ac:dyDescent="0.2">
      <c r="A56" s="40" t="s">
        <v>19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46">
        <f ca="1">$EJ5</f>
        <v>1</v>
      </c>
      <c r="AN56" s="46">
        <f ca="1">$EJ5</f>
        <v>1</v>
      </c>
      <c r="AO56" s="46" t="str">
        <f ca="1">$EJ6</f>
        <v/>
      </c>
      <c r="AP56" s="46">
        <f ca="1">$EJ5</f>
        <v>1</v>
      </c>
      <c r="AQ56" s="46">
        <f ca="1">$EJ5</f>
        <v>1</v>
      </c>
      <c r="AR56" s="46">
        <f ca="1">$EJ7</f>
        <v>3</v>
      </c>
      <c r="AS56" s="46" t="str">
        <f ca="1">$EJ8</f>
        <v/>
      </c>
      <c r="AT56" s="46">
        <f t="shared" ref="AT56:BE56" ca="1" si="87">$EJ5</f>
        <v>1</v>
      </c>
      <c r="AU56" s="46">
        <f t="shared" ca="1" si="87"/>
        <v>1</v>
      </c>
      <c r="AV56" s="46">
        <f t="shared" ca="1" si="87"/>
        <v>1</v>
      </c>
      <c r="AW56" s="46">
        <f t="shared" ca="1" si="87"/>
        <v>1</v>
      </c>
      <c r="AX56" s="46">
        <f t="shared" ca="1" si="87"/>
        <v>1</v>
      </c>
      <c r="AY56" s="46">
        <f t="shared" ca="1" si="87"/>
        <v>1</v>
      </c>
      <c r="AZ56" s="46">
        <f t="shared" ca="1" si="87"/>
        <v>1</v>
      </c>
      <c r="BA56" s="46">
        <f t="shared" ca="1" si="87"/>
        <v>1</v>
      </c>
      <c r="BB56" s="46">
        <f t="shared" ca="1" si="87"/>
        <v>1</v>
      </c>
      <c r="BC56" s="46">
        <f t="shared" ca="1" si="87"/>
        <v>1</v>
      </c>
      <c r="BD56" s="46">
        <f t="shared" ca="1" si="87"/>
        <v>1</v>
      </c>
      <c r="BE56" s="46">
        <f t="shared" ca="1" si="87"/>
        <v>1</v>
      </c>
      <c r="BF56" s="46">
        <f ca="1">$EJ9</f>
        <v>5</v>
      </c>
      <c r="BG56" s="46" t="str">
        <f ca="1">$EJ10</f>
        <v/>
      </c>
      <c r="BH56" s="46" t="str">
        <f ca="1">$EJ11</f>
        <v/>
      </c>
      <c r="BI56" s="46"/>
      <c r="BJ56" s="46"/>
      <c r="BK56" s="46"/>
      <c r="BL56" s="46"/>
      <c r="BM56" s="46"/>
      <c r="BN56" s="46" t="str">
        <f ca="1">$EJ12</f>
        <v/>
      </c>
      <c r="BO56" s="46" t="str">
        <f ca="1">$EJ13</f>
        <v/>
      </c>
      <c r="BP56" s="46" t="str">
        <f ca="1">$EJ14</f>
        <v/>
      </c>
      <c r="BQ56" s="46"/>
      <c r="BR56" s="46"/>
      <c r="BS56" s="46"/>
      <c r="BT56" s="46"/>
      <c r="BU56" s="46"/>
      <c r="BV56" s="46" t="str">
        <f ca="1">$EJ15</f>
        <v/>
      </c>
      <c r="BW56" s="46">
        <f ca="1">$EJ16</f>
        <v>12</v>
      </c>
      <c r="BX56" s="46" t="str">
        <f ca="1">$EJ17</f>
        <v/>
      </c>
      <c r="BY56" s="46"/>
      <c r="BZ56" s="46"/>
      <c r="CA56" s="46"/>
      <c r="CB56" s="46"/>
      <c r="CC56" s="46"/>
      <c r="CD56" s="46" t="str">
        <f ca="1">$EJ18</f>
        <v/>
      </c>
      <c r="CE56" s="46" t="str">
        <f ca="1">$EJ19</f>
        <v/>
      </c>
      <c r="CF56" s="46">
        <f ca="1">$EJ20</f>
        <v>16</v>
      </c>
      <c r="CG56" s="46"/>
      <c r="CH56" s="46"/>
      <c r="CI56" s="46"/>
      <c r="CJ56" s="46"/>
      <c r="CK56" s="46"/>
      <c r="CL56" s="46" t="str">
        <f ca="1">$EJ21</f>
        <v/>
      </c>
      <c r="CM56" s="46">
        <f ca="1">$EJ22</f>
        <v>18</v>
      </c>
      <c r="CN56" s="46" t="str">
        <f ca="1">$EJ23</f>
        <v/>
      </c>
      <c r="CO56" s="46" t="str">
        <f ca="1">$EJ24</f>
        <v/>
      </c>
      <c r="CP56" s="46" t="str">
        <f ca="1">$EJ25</f>
        <v/>
      </c>
      <c r="CQ56" s="46" t="str">
        <f ca="1">$EJ26</f>
        <v/>
      </c>
      <c r="CR56" s="46">
        <f ca="1">$EJ27</f>
        <v>23</v>
      </c>
      <c r="CS56" s="46" t="str">
        <f ca="1">$EJ28</f>
        <v/>
      </c>
      <c r="CT56" s="46">
        <f ca="1">$EJ29</f>
        <v>25</v>
      </c>
      <c r="CU56" s="46"/>
      <c r="CV56" s="46"/>
      <c r="CW56" s="46"/>
      <c r="CX56" s="46" t="str">
        <f ca="1">$EJ30</f>
        <v/>
      </c>
      <c r="CY56" s="46">
        <f ca="1">$EJ31</f>
        <v>27</v>
      </c>
      <c r="CZ56" s="46" t="str">
        <f ca="1">$EJ32</f>
        <v/>
      </c>
      <c r="DA56" s="46" t="str">
        <f ca="1">$EJ33</f>
        <v/>
      </c>
      <c r="DB56" s="46">
        <f ca="1">$EJ34</f>
        <v>30</v>
      </c>
      <c r="DC56" s="46" t="str">
        <f ca="1">$EJ35</f>
        <v/>
      </c>
      <c r="DD56" s="46">
        <f ca="1">$EJ36</f>
        <v>32</v>
      </c>
      <c r="DE56" s="46" t="str">
        <f ca="1">$EJ37</f>
        <v/>
      </c>
      <c r="DF56" s="46" t="str">
        <f ca="1">$EJ38</f>
        <v/>
      </c>
      <c r="DG56" s="46" t="str">
        <f ca="1">$EJ39</f>
        <v/>
      </c>
      <c r="DH56" s="46">
        <f ca="1">$EJ40</f>
        <v>36</v>
      </c>
      <c r="DI56" s="47">
        <f ca="1">EJ41</f>
        <v>12</v>
      </c>
    </row>
    <row r="57" spans="1:113" hidden="1" x14ac:dyDescent="0.2">
      <c r="A57" s="40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46">
        <f ca="1">$EK5</f>
        <v>1</v>
      </c>
      <c r="AN57" s="46">
        <f ca="1">$EK5</f>
        <v>1</v>
      </c>
      <c r="AO57" s="46">
        <f ca="1">$EK6</f>
        <v>0</v>
      </c>
      <c r="AP57" s="46">
        <f ca="1">$EK5</f>
        <v>1</v>
      </c>
      <c r="AQ57" s="46">
        <f ca="1">$EK5</f>
        <v>1</v>
      </c>
      <c r="AR57" s="46">
        <f ca="1">$EK7</f>
        <v>3</v>
      </c>
      <c r="AS57" s="46">
        <f ca="1">$EK8</f>
        <v>0</v>
      </c>
      <c r="AT57" s="46">
        <f t="shared" ref="AT57:BE57" ca="1" si="88">$EK5</f>
        <v>1</v>
      </c>
      <c r="AU57" s="46">
        <f t="shared" ca="1" si="88"/>
        <v>1</v>
      </c>
      <c r="AV57" s="46">
        <f t="shared" ca="1" si="88"/>
        <v>1</v>
      </c>
      <c r="AW57" s="46">
        <f t="shared" ca="1" si="88"/>
        <v>1</v>
      </c>
      <c r="AX57" s="46">
        <f t="shared" ca="1" si="88"/>
        <v>1</v>
      </c>
      <c r="AY57" s="46">
        <f t="shared" ca="1" si="88"/>
        <v>1</v>
      </c>
      <c r="AZ57" s="46">
        <f t="shared" ca="1" si="88"/>
        <v>1</v>
      </c>
      <c r="BA57" s="46">
        <f t="shared" ca="1" si="88"/>
        <v>1</v>
      </c>
      <c r="BB57" s="46">
        <f t="shared" ca="1" si="88"/>
        <v>1</v>
      </c>
      <c r="BC57" s="46">
        <f t="shared" ca="1" si="88"/>
        <v>1</v>
      </c>
      <c r="BD57" s="46">
        <f t="shared" ca="1" si="88"/>
        <v>1</v>
      </c>
      <c r="BE57" s="46">
        <f t="shared" ca="1" si="88"/>
        <v>1</v>
      </c>
      <c r="BF57" s="46">
        <f ca="1">$EK9</f>
        <v>5</v>
      </c>
      <c r="BG57" s="46">
        <f ca="1">$EK10</f>
        <v>0</v>
      </c>
      <c r="BH57" s="46">
        <f ca="1">$EK11</f>
        <v>0</v>
      </c>
      <c r="BI57" s="46"/>
      <c r="BJ57" s="46"/>
      <c r="BK57" s="46"/>
      <c r="BL57" s="46"/>
      <c r="BM57" s="46"/>
      <c r="BN57" s="46">
        <f ca="1">$EK12</f>
        <v>0</v>
      </c>
      <c r="BO57" s="46">
        <f ca="1">$EK13</f>
        <v>0</v>
      </c>
      <c r="BP57" s="46">
        <f ca="1">$EK14</f>
        <v>0</v>
      </c>
      <c r="BQ57" s="46"/>
      <c r="BR57" s="46"/>
      <c r="BS57" s="46"/>
      <c r="BT57" s="46"/>
      <c r="BU57" s="46"/>
      <c r="BV57" s="46">
        <f ca="1">$EK15</f>
        <v>0</v>
      </c>
      <c r="BW57" s="46">
        <f ca="1">$EK16</f>
        <v>12</v>
      </c>
      <c r="BX57" s="46">
        <f ca="1">$EK17</f>
        <v>0</v>
      </c>
      <c r="BY57" s="46"/>
      <c r="BZ57" s="46"/>
      <c r="CA57" s="46"/>
      <c r="CB57" s="46"/>
      <c r="CC57" s="46"/>
      <c r="CD57" s="46">
        <f ca="1">$EK18</f>
        <v>0</v>
      </c>
      <c r="CE57" s="46">
        <f ca="1">$EK19</f>
        <v>0</v>
      </c>
      <c r="CF57" s="46">
        <f ca="1">$EK20</f>
        <v>16</v>
      </c>
      <c r="CG57" s="46"/>
      <c r="CH57" s="46"/>
      <c r="CI57" s="46"/>
      <c r="CJ57" s="46"/>
      <c r="CK57" s="46"/>
      <c r="CL57" s="46">
        <f ca="1">$EK21</f>
        <v>0</v>
      </c>
      <c r="CM57" s="46">
        <f ca="1">$EK22</f>
        <v>18</v>
      </c>
      <c r="CN57" s="46">
        <f ca="1">$EK23</f>
        <v>0</v>
      </c>
      <c r="CO57" s="46">
        <f ca="1">$EK24</f>
        <v>0</v>
      </c>
      <c r="CP57" s="46">
        <f ca="1">$EK25</f>
        <v>0</v>
      </c>
      <c r="CQ57" s="46">
        <f ca="1">$EK26</f>
        <v>0</v>
      </c>
      <c r="CR57" s="46">
        <f ca="1">$EK27</f>
        <v>23</v>
      </c>
      <c r="CS57" s="46">
        <f ca="1">$EK28</f>
        <v>0</v>
      </c>
      <c r="CT57" s="46">
        <f ca="1">$EK29</f>
        <v>25</v>
      </c>
      <c r="CU57" s="46"/>
      <c r="CV57" s="46"/>
      <c r="CW57" s="46"/>
      <c r="CX57" s="46">
        <f ca="1">$EK30</f>
        <v>0</v>
      </c>
      <c r="CY57" s="46">
        <f ca="1">$EK31</f>
        <v>27</v>
      </c>
      <c r="CZ57" s="46">
        <f ca="1">$EK32</f>
        <v>0</v>
      </c>
      <c r="DA57" s="46">
        <f ca="1">$EK33</f>
        <v>0</v>
      </c>
      <c r="DB57" s="46">
        <f ca="1">$EK34</f>
        <v>30</v>
      </c>
      <c r="DC57" s="46">
        <f ca="1">$EK35</f>
        <v>0</v>
      </c>
      <c r="DD57" s="46">
        <f ca="1">$EK36</f>
        <v>32</v>
      </c>
      <c r="DE57" s="46">
        <f ca="1">$EK37</f>
        <v>0</v>
      </c>
      <c r="DF57" s="46">
        <f ca="1">$EK38</f>
        <v>0</v>
      </c>
      <c r="DG57" s="46">
        <f ca="1">$EK39</f>
        <v>0</v>
      </c>
      <c r="DH57" s="46">
        <f ca="1">$EK40</f>
        <v>36</v>
      </c>
      <c r="DI57" s="35"/>
    </row>
    <row r="58" spans="1:113" hidden="1" x14ac:dyDescent="0.2">
      <c r="A58" s="40" t="s">
        <v>18</v>
      </c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46" t="str">
        <f ca="1">$EM5</f>
        <v/>
      </c>
      <c r="AN58" s="46" t="str">
        <f ca="1">$EM5</f>
        <v/>
      </c>
      <c r="AO58" s="46">
        <f ca="1">$EM6</f>
        <v>2</v>
      </c>
      <c r="AP58" s="46" t="str">
        <f ca="1">$EM5</f>
        <v/>
      </c>
      <c r="AQ58" s="46" t="str">
        <f ca="1">$EM5</f>
        <v/>
      </c>
      <c r="AR58" s="46" t="str">
        <f ca="1">$EM7</f>
        <v/>
      </c>
      <c r="AS58" s="46">
        <f ca="1">$EM8</f>
        <v>4</v>
      </c>
      <c r="AT58" s="46" t="str">
        <f t="shared" ref="AT58:BE58" ca="1" si="89">$EM5</f>
        <v/>
      </c>
      <c r="AU58" s="46" t="str">
        <f t="shared" ca="1" si="89"/>
        <v/>
      </c>
      <c r="AV58" s="46" t="str">
        <f t="shared" ca="1" si="89"/>
        <v/>
      </c>
      <c r="AW58" s="46" t="str">
        <f t="shared" ca="1" si="89"/>
        <v/>
      </c>
      <c r="AX58" s="46" t="str">
        <f t="shared" ca="1" si="89"/>
        <v/>
      </c>
      <c r="AY58" s="46" t="str">
        <f t="shared" ca="1" si="89"/>
        <v/>
      </c>
      <c r="AZ58" s="46" t="str">
        <f t="shared" ca="1" si="89"/>
        <v/>
      </c>
      <c r="BA58" s="46" t="str">
        <f t="shared" ca="1" si="89"/>
        <v/>
      </c>
      <c r="BB58" s="46" t="str">
        <f t="shared" ca="1" si="89"/>
        <v/>
      </c>
      <c r="BC58" s="46" t="str">
        <f t="shared" ca="1" si="89"/>
        <v/>
      </c>
      <c r="BD58" s="46" t="str">
        <f t="shared" ca="1" si="89"/>
        <v/>
      </c>
      <c r="BE58" s="46" t="str">
        <f t="shared" ca="1" si="89"/>
        <v/>
      </c>
      <c r="BF58" s="46" t="str">
        <f ca="1">$EM9</f>
        <v/>
      </c>
      <c r="BG58" s="46" t="str">
        <f ca="1">$EM10</f>
        <v/>
      </c>
      <c r="BH58" s="46" t="str">
        <f ca="1">$EM11</f>
        <v/>
      </c>
      <c r="BI58" s="46"/>
      <c r="BJ58" s="46"/>
      <c r="BK58" s="46"/>
      <c r="BL58" s="46"/>
      <c r="BM58" s="46"/>
      <c r="BN58" s="46">
        <f ca="1">$EM12</f>
        <v>8</v>
      </c>
      <c r="BO58" s="46" t="str">
        <f ca="1">$EM13</f>
        <v/>
      </c>
      <c r="BP58" s="46">
        <f ca="1">$EM14</f>
        <v>10</v>
      </c>
      <c r="BQ58" s="46"/>
      <c r="BR58" s="46"/>
      <c r="BS58" s="46"/>
      <c r="BT58" s="46"/>
      <c r="BU58" s="46"/>
      <c r="BV58" s="46">
        <f ca="1">$EM15</f>
        <v>11</v>
      </c>
      <c r="BW58" s="46" t="str">
        <f ca="1">$EM16</f>
        <v/>
      </c>
      <c r="BX58" s="46" t="str">
        <f ca="1">$EM17</f>
        <v/>
      </c>
      <c r="BY58" s="46"/>
      <c r="BZ58" s="46"/>
      <c r="CA58" s="46"/>
      <c r="CB58" s="46"/>
      <c r="CC58" s="46"/>
      <c r="CD58" s="46" t="str">
        <f ca="1">$EM18</f>
        <v/>
      </c>
      <c r="CE58" s="46" t="str">
        <f ca="1">$EM19</f>
        <v/>
      </c>
      <c r="CF58" s="46" t="str">
        <f ca="1">$EM20</f>
        <v/>
      </c>
      <c r="CG58" s="46"/>
      <c r="CH58" s="46"/>
      <c r="CI58" s="46"/>
      <c r="CJ58" s="46"/>
      <c r="CK58" s="46"/>
      <c r="CL58" s="46">
        <f ca="1">$EM21</f>
        <v>17</v>
      </c>
      <c r="CM58" s="46" t="str">
        <f ca="1">$EM22</f>
        <v/>
      </c>
      <c r="CN58" s="46" t="str">
        <f ca="1">$EM23</f>
        <v/>
      </c>
      <c r="CO58" s="46">
        <f ca="1">$EM24</f>
        <v>20</v>
      </c>
      <c r="CP58" s="46" t="str">
        <f ca="1">$EM25</f>
        <v/>
      </c>
      <c r="CQ58" s="46" t="str">
        <f ca="1">$EM26</f>
        <v/>
      </c>
      <c r="CR58" s="46" t="str">
        <f ca="1">$EM27</f>
        <v/>
      </c>
      <c r="CS58" s="46">
        <f ca="1">$EM28</f>
        <v>24</v>
      </c>
      <c r="CT58" s="46" t="str">
        <f ca="1">$EM29</f>
        <v/>
      </c>
      <c r="CU58" s="46"/>
      <c r="CV58" s="46"/>
      <c r="CW58" s="46"/>
      <c r="CX58" s="46" t="str">
        <f ca="1">$EM30</f>
        <v/>
      </c>
      <c r="CY58" s="46" t="str">
        <f ca="1">$EM31</f>
        <v/>
      </c>
      <c r="CZ58" s="46" t="str">
        <f ca="1">$EM32</f>
        <v/>
      </c>
      <c r="DA58" s="46">
        <f ca="1">$EM33</f>
        <v>29</v>
      </c>
      <c r="DB58" s="46" t="str">
        <f ca="1">$EM34</f>
        <v/>
      </c>
      <c r="DC58" s="46">
        <f ca="1">$EM35</f>
        <v>31</v>
      </c>
      <c r="DD58" s="46" t="str">
        <f ca="1">$EM36</f>
        <v/>
      </c>
      <c r="DE58" s="46">
        <f ca="1">$EM37</f>
        <v>33</v>
      </c>
      <c r="DF58" s="46" t="str">
        <f ca="1">$EM38</f>
        <v/>
      </c>
      <c r="DG58" s="46">
        <f ca="1">$EM39</f>
        <v>35</v>
      </c>
      <c r="DH58" s="46" t="str">
        <f ca="1">$EM40</f>
        <v/>
      </c>
      <c r="DI58" s="47">
        <f ca="1">EM41</f>
        <v>12</v>
      </c>
    </row>
    <row r="59" spans="1:113" hidden="1" x14ac:dyDescent="0.2">
      <c r="A59" s="40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46">
        <f ca="1">$EN5</f>
        <v>0</v>
      </c>
      <c r="AN59" s="46">
        <f ca="1">$EN5</f>
        <v>0</v>
      </c>
      <c r="AO59" s="46">
        <f ca="1">$EN6</f>
        <v>2</v>
      </c>
      <c r="AP59" s="46">
        <f ca="1">$EN5</f>
        <v>0</v>
      </c>
      <c r="AQ59" s="46">
        <f ca="1">$EN5</f>
        <v>0</v>
      </c>
      <c r="AR59" s="46">
        <f ca="1">$EN7</f>
        <v>0</v>
      </c>
      <c r="AS59" s="46">
        <f ca="1">$EN8</f>
        <v>4</v>
      </c>
      <c r="AT59" s="46">
        <f t="shared" ref="AT59:BE59" ca="1" si="90">$EN5</f>
        <v>0</v>
      </c>
      <c r="AU59" s="46">
        <f t="shared" ca="1" si="90"/>
        <v>0</v>
      </c>
      <c r="AV59" s="46">
        <f t="shared" ca="1" si="90"/>
        <v>0</v>
      </c>
      <c r="AW59" s="46">
        <f t="shared" ca="1" si="90"/>
        <v>0</v>
      </c>
      <c r="AX59" s="46">
        <f t="shared" ca="1" si="90"/>
        <v>0</v>
      </c>
      <c r="AY59" s="46">
        <f t="shared" ca="1" si="90"/>
        <v>0</v>
      </c>
      <c r="AZ59" s="46">
        <f t="shared" ca="1" si="90"/>
        <v>0</v>
      </c>
      <c r="BA59" s="46">
        <f t="shared" ca="1" si="90"/>
        <v>0</v>
      </c>
      <c r="BB59" s="46">
        <f t="shared" ca="1" si="90"/>
        <v>0</v>
      </c>
      <c r="BC59" s="46">
        <f t="shared" ca="1" si="90"/>
        <v>0</v>
      </c>
      <c r="BD59" s="46">
        <f t="shared" ca="1" si="90"/>
        <v>0</v>
      </c>
      <c r="BE59" s="46">
        <f t="shared" ca="1" si="90"/>
        <v>0</v>
      </c>
      <c r="BF59" s="46">
        <f ca="1">$EN9</f>
        <v>0</v>
      </c>
      <c r="BG59" s="46">
        <f ca="1">$EN10</f>
        <v>0</v>
      </c>
      <c r="BH59" s="46">
        <f ca="1">$EN11</f>
        <v>0</v>
      </c>
      <c r="BI59" s="46"/>
      <c r="BJ59" s="46"/>
      <c r="BK59" s="46"/>
      <c r="BL59" s="46"/>
      <c r="BM59" s="46"/>
      <c r="BN59" s="46">
        <f ca="1">$EN12</f>
        <v>8</v>
      </c>
      <c r="BO59" s="46">
        <f ca="1">$EN13</f>
        <v>0</v>
      </c>
      <c r="BP59" s="46">
        <f ca="1">$EN14</f>
        <v>10</v>
      </c>
      <c r="BQ59" s="46"/>
      <c r="BR59" s="46"/>
      <c r="BS59" s="46"/>
      <c r="BT59" s="46"/>
      <c r="BU59" s="46"/>
      <c r="BV59" s="46">
        <f ca="1">$EN15</f>
        <v>11</v>
      </c>
      <c r="BW59" s="46">
        <f ca="1">$EN16</f>
        <v>0</v>
      </c>
      <c r="BX59" s="46">
        <f ca="1">$EN17</f>
        <v>0</v>
      </c>
      <c r="BY59" s="46"/>
      <c r="BZ59" s="46"/>
      <c r="CA59" s="46"/>
      <c r="CB59" s="46"/>
      <c r="CC59" s="46"/>
      <c r="CD59" s="46">
        <f ca="1">$EN18</f>
        <v>0</v>
      </c>
      <c r="CE59" s="46">
        <f ca="1">$EN19</f>
        <v>0</v>
      </c>
      <c r="CF59" s="46">
        <f ca="1">$EN20</f>
        <v>0</v>
      </c>
      <c r="CG59" s="46"/>
      <c r="CH59" s="46"/>
      <c r="CI59" s="46"/>
      <c r="CJ59" s="46"/>
      <c r="CK59" s="46"/>
      <c r="CL59" s="46">
        <f ca="1">$EN21</f>
        <v>17</v>
      </c>
      <c r="CM59" s="46">
        <f ca="1">$EN22</f>
        <v>0</v>
      </c>
      <c r="CN59" s="46">
        <f ca="1">$EN23</f>
        <v>0</v>
      </c>
      <c r="CO59" s="46">
        <f ca="1">$EN24</f>
        <v>20</v>
      </c>
      <c r="CP59" s="46">
        <f ca="1">$EN25</f>
        <v>0</v>
      </c>
      <c r="CQ59" s="46">
        <f ca="1">$EN26</f>
        <v>0</v>
      </c>
      <c r="CR59" s="46">
        <f ca="1">$EN27</f>
        <v>0</v>
      </c>
      <c r="CS59" s="46">
        <f ca="1">$EN28</f>
        <v>24</v>
      </c>
      <c r="CT59" s="46">
        <f ca="1">$EN29</f>
        <v>0</v>
      </c>
      <c r="CU59" s="46"/>
      <c r="CV59" s="46"/>
      <c r="CW59" s="46"/>
      <c r="CX59" s="46">
        <f ca="1">$EN30</f>
        <v>0</v>
      </c>
      <c r="CY59" s="46">
        <f ca="1">$EN31</f>
        <v>0</v>
      </c>
      <c r="CZ59" s="46">
        <f ca="1">$EN32</f>
        <v>0</v>
      </c>
      <c r="DA59" s="46">
        <f ca="1">$EN33</f>
        <v>29</v>
      </c>
      <c r="DB59" s="46">
        <f ca="1">$EN34</f>
        <v>0</v>
      </c>
      <c r="DC59" s="46">
        <f ca="1">$EN35</f>
        <v>31</v>
      </c>
      <c r="DD59" s="46">
        <f ca="1">$EN36</f>
        <v>0</v>
      </c>
      <c r="DE59" s="46">
        <f ca="1">$EN37</f>
        <v>33</v>
      </c>
      <c r="DF59" s="46">
        <f ca="1">$EN38</f>
        <v>0</v>
      </c>
      <c r="DG59" s="46">
        <f ca="1">$EN39</f>
        <v>35</v>
      </c>
      <c r="DH59" s="46">
        <f ca="1">$EN40</f>
        <v>0</v>
      </c>
      <c r="DI59" s="35"/>
    </row>
    <row r="60" spans="1:113" hidden="1" x14ac:dyDescent="0.2">
      <c r="A60" s="40" t="s">
        <v>35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46">
        <f ca="1">$EP5</f>
        <v>1</v>
      </c>
      <c r="AN60" s="46">
        <f ca="1">$EP5</f>
        <v>1</v>
      </c>
      <c r="AO60" s="46">
        <f ca="1">$EP6</f>
        <v>2</v>
      </c>
      <c r="AP60" s="46">
        <f ca="1">$EP5</f>
        <v>1</v>
      </c>
      <c r="AQ60" s="46">
        <f ca="1">$EP5</f>
        <v>1</v>
      </c>
      <c r="AR60" s="46" t="str">
        <f ca="1">$EP7</f>
        <v/>
      </c>
      <c r="AS60" s="46">
        <f ca="1">$EP8</f>
        <v>4</v>
      </c>
      <c r="AT60" s="46">
        <f t="shared" ref="AT60:BE60" ca="1" si="91">$EP5</f>
        <v>1</v>
      </c>
      <c r="AU60" s="46">
        <f t="shared" ca="1" si="91"/>
        <v>1</v>
      </c>
      <c r="AV60" s="46">
        <f t="shared" ca="1" si="91"/>
        <v>1</v>
      </c>
      <c r="AW60" s="46">
        <f t="shared" ca="1" si="91"/>
        <v>1</v>
      </c>
      <c r="AX60" s="46">
        <f t="shared" ca="1" si="91"/>
        <v>1</v>
      </c>
      <c r="AY60" s="46">
        <f t="shared" ca="1" si="91"/>
        <v>1</v>
      </c>
      <c r="AZ60" s="46">
        <f t="shared" ca="1" si="91"/>
        <v>1</v>
      </c>
      <c r="BA60" s="46">
        <f t="shared" ca="1" si="91"/>
        <v>1</v>
      </c>
      <c r="BB60" s="46">
        <f t="shared" ca="1" si="91"/>
        <v>1</v>
      </c>
      <c r="BC60" s="46">
        <f t="shared" ca="1" si="91"/>
        <v>1</v>
      </c>
      <c r="BD60" s="46">
        <f t="shared" ca="1" si="91"/>
        <v>1</v>
      </c>
      <c r="BE60" s="46">
        <f t="shared" ca="1" si="91"/>
        <v>1</v>
      </c>
      <c r="BF60" s="46">
        <f ca="1">$EP9</f>
        <v>5</v>
      </c>
      <c r="BG60" s="46" t="str">
        <f ca="1">$EP10</f>
        <v/>
      </c>
      <c r="BH60" s="46" t="str">
        <f ca="1">$EP11</f>
        <v/>
      </c>
      <c r="BI60" s="46"/>
      <c r="BJ60" s="46"/>
      <c r="BK60" s="46"/>
      <c r="BL60" s="46"/>
      <c r="BM60" s="46"/>
      <c r="BN60" s="46" t="str">
        <f ca="1">$EP12</f>
        <v/>
      </c>
      <c r="BO60" s="46" t="str">
        <f ca="1">$EP13</f>
        <v/>
      </c>
      <c r="BP60" s="46" t="str">
        <f ca="1">$EP14</f>
        <v/>
      </c>
      <c r="BQ60" s="46"/>
      <c r="BR60" s="46"/>
      <c r="BS60" s="46"/>
      <c r="BT60" s="46"/>
      <c r="BU60" s="46"/>
      <c r="BV60" s="46" t="str">
        <f ca="1">$EP15</f>
        <v/>
      </c>
      <c r="BW60" s="46" t="str">
        <f ca="1">$EP16</f>
        <v/>
      </c>
      <c r="BX60" s="46" t="str">
        <f ca="1">$EP17</f>
        <v/>
      </c>
      <c r="BY60" s="46"/>
      <c r="BZ60" s="46"/>
      <c r="CA60" s="46"/>
      <c r="CB60" s="46"/>
      <c r="CC60" s="46"/>
      <c r="CD60" s="46" t="str">
        <f ca="1">$EP18</f>
        <v/>
      </c>
      <c r="CE60" s="46" t="str">
        <f ca="1">$EP19</f>
        <v/>
      </c>
      <c r="CF60" s="46">
        <f ca="1">$EP20</f>
        <v>16</v>
      </c>
      <c r="CG60" s="46"/>
      <c r="CH60" s="46"/>
      <c r="CI60" s="46"/>
      <c r="CJ60" s="46"/>
      <c r="CK60" s="46"/>
      <c r="CL60" s="46">
        <f ca="1">$EP21</f>
        <v>17</v>
      </c>
      <c r="CM60" s="46" t="str">
        <f ca="1">$EP22</f>
        <v/>
      </c>
      <c r="CN60" s="46" t="str">
        <f ca="1">$EP23</f>
        <v/>
      </c>
      <c r="CO60" s="46">
        <f ca="1">$EP24</f>
        <v>20</v>
      </c>
      <c r="CP60" s="46" t="str">
        <f ca="1">$EP25</f>
        <v/>
      </c>
      <c r="CQ60" s="46" t="str">
        <f ca="1">$EP26</f>
        <v/>
      </c>
      <c r="CR60" s="46" t="str">
        <f ca="1">$EP27</f>
        <v/>
      </c>
      <c r="CS60" s="46">
        <f ca="1">$EP28</f>
        <v>24</v>
      </c>
      <c r="CT60" s="46">
        <f ca="1">$EP29</f>
        <v>25</v>
      </c>
      <c r="CU60" s="46"/>
      <c r="CV60" s="46"/>
      <c r="CW60" s="46"/>
      <c r="CX60" s="46" t="str">
        <f ca="1">$EP30</f>
        <v/>
      </c>
      <c r="CY60" s="46" t="str">
        <f ca="1">$EP31</f>
        <v/>
      </c>
      <c r="CZ60" s="46" t="str">
        <f ca="1">$EP32</f>
        <v/>
      </c>
      <c r="DA60" s="46" t="str">
        <f ca="1">$EP33</f>
        <v/>
      </c>
      <c r="DB60" s="46" t="str">
        <f ca="1">$EP34</f>
        <v/>
      </c>
      <c r="DC60" s="46">
        <f ca="1">$EP35</f>
        <v>31</v>
      </c>
      <c r="DD60" s="46">
        <f ca="1">$EP36</f>
        <v>32</v>
      </c>
      <c r="DE60" s="46">
        <f ca="1">$EP37</f>
        <v>33</v>
      </c>
      <c r="DF60" s="46" t="str">
        <f ca="1">$EP38</f>
        <v/>
      </c>
      <c r="DG60" s="46" t="str">
        <f ca="1">$EP39</f>
        <v/>
      </c>
      <c r="DH60" s="46" t="str">
        <f ca="1">$EP40</f>
        <v/>
      </c>
      <c r="DI60" s="47">
        <f ca="1">EP41</f>
        <v>12</v>
      </c>
    </row>
    <row r="61" spans="1:113" hidden="1" x14ac:dyDescent="0.2">
      <c r="A61" s="40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46">
        <f ca="1">$EQ5</f>
        <v>1</v>
      </c>
      <c r="AN61" s="46">
        <f ca="1">$EQ5</f>
        <v>1</v>
      </c>
      <c r="AO61" s="46">
        <f ca="1">$EQ6</f>
        <v>2</v>
      </c>
      <c r="AP61" s="46">
        <f ca="1">$EQ5</f>
        <v>1</v>
      </c>
      <c r="AQ61" s="46">
        <f ca="1">$EQ5</f>
        <v>1</v>
      </c>
      <c r="AR61" s="46">
        <f ca="1">$EQ7</f>
        <v>0</v>
      </c>
      <c r="AS61" s="46">
        <f ca="1">$EQ8</f>
        <v>4</v>
      </c>
      <c r="AT61" s="46">
        <f t="shared" ref="AT61:BE61" ca="1" si="92">$EQ5</f>
        <v>1</v>
      </c>
      <c r="AU61" s="46">
        <f t="shared" ca="1" si="92"/>
        <v>1</v>
      </c>
      <c r="AV61" s="46">
        <f t="shared" ca="1" si="92"/>
        <v>1</v>
      </c>
      <c r="AW61" s="46">
        <f t="shared" ca="1" si="92"/>
        <v>1</v>
      </c>
      <c r="AX61" s="46">
        <f t="shared" ca="1" si="92"/>
        <v>1</v>
      </c>
      <c r="AY61" s="46">
        <f t="shared" ca="1" si="92"/>
        <v>1</v>
      </c>
      <c r="AZ61" s="46">
        <f t="shared" ca="1" si="92"/>
        <v>1</v>
      </c>
      <c r="BA61" s="46">
        <f t="shared" ca="1" si="92"/>
        <v>1</v>
      </c>
      <c r="BB61" s="46">
        <f t="shared" ca="1" si="92"/>
        <v>1</v>
      </c>
      <c r="BC61" s="46">
        <f t="shared" ca="1" si="92"/>
        <v>1</v>
      </c>
      <c r="BD61" s="46">
        <f t="shared" ca="1" si="92"/>
        <v>1</v>
      </c>
      <c r="BE61" s="46">
        <f t="shared" ca="1" si="92"/>
        <v>1</v>
      </c>
      <c r="BF61" s="46">
        <f ca="1">$EQ9</f>
        <v>5</v>
      </c>
      <c r="BG61" s="46">
        <f ca="1">$EQ10</f>
        <v>0</v>
      </c>
      <c r="BH61" s="46">
        <f ca="1">$EQ11</f>
        <v>0</v>
      </c>
      <c r="BI61" s="46"/>
      <c r="BJ61" s="46"/>
      <c r="BK61" s="46"/>
      <c r="BL61" s="46"/>
      <c r="BM61" s="46"/>
      <c r="BN61" s="46">
        <f ca="1">$EQ12</f>
        <v>0</v>
      </c>
      <c r="BO61" s="46">
        <f ca="1">$EQ13</f>
        <v>0</v>
      </c>
      <c r="BP61" s="46">
        <f ca="1">$EQ14</f>
        <v>0</v>
      </c>
      <c r="BQ61" s="46"/>
      <c r="BR61" s="46"/>
      <c r="BS61" s="46"/>
      <c r="BT61" s="46"/>
      <c r="BU61" s="46"/>
      <c r="BV61" s="46">
        <f ca="1">$EQ15</f>
        <v>0</v>
      </c>
      <c r="BW61" s="46">
        <f ca="1">$EQ16</f>
        <v>0</v>
      </c>
      <c r="BX61" s="46">
        <f ca="1">$EQ17</f>
        <v>0</v>
      </c>
      <c r="BY61" s="46"/>
      <c r="BZ61" s="46"/>
      <c r="CA61" s="46"/>
      <c r="CB61" s="46"/>
      <c r="CC61" s="46"/>
      <c r="CD61" s="46">
        <f ca="1">$EQ18</f>
        <v>0</v>
      </c>
      <c r="CE61" s="46">
        <f ca="1">$EQ19</f>
        <v>0</v>
      </c>
      <c r="CF61" s="46">
        <f ca="1">$EQ20</f>
        <v>16</v>
      </c>
      <c r="CG61" s="46"/>
      <c r="CH61" s="46"/>
      <c r="CI61" s="46"/>
      <c r="CJ61" s="46"/>
      <c r="CK61" s="46"/>
      <c r="CL61" s="46">
        <f ca="1">$EQ21</f>
        <v>17</v>
      </c>
      <c r="CM61" s="46">
        <f ca="1">$EQ22</f>
        <v>0</v>
      </c>
      <c r="CN61" s="46">
        <f ca="1">$EQ23</f>
        <v>0</v>
      </c>
      <c r="CO61" s="46">
        <f ca="1">$EQ24</f>
        <v>20</v>
      </c>
      <c r="CP61" s="46">
        <f ca="1">$EQ25</f>
        <v>0</v>
      </c>
      <c r="CQ61" s="46">
        <f ca="1">$EQ26</f>
        <v>0</v>
      </c>
      <c r="CR61" s="46">
        <f ca="1">$EQ27</f>
        <v>0</v>
      </c>
      <c r="CS61" s="46">
        <f ca="1">$EQ28</f>
        <v>24</v>
      </c>
      <c r="CT61" s="46">
        <f ca="1">$EQ29</f>
        <v>25</v>
      </c>
      <c r="CU61" s="46"/>
      <c r="CV61" s="46"/>
      <c r="CW61" s="46"/>
      <c r="CX61" s="46">
        <f ca="1">$EQ30</f>
        <v>0</v>
      </c>
      <c r="CY61" s="46">
        <f ca="1">$EQ31</f>
        <v>0</v>
      </c>
      <c r="CZ61" s="46">
        <f ca="1">$EQ32</f>
        <v>0</v>
      </c>
      <c r="DA61" s="46">
        <f ca="1">$EQ33</f>
        <v>0</v>
      </c>
      <c r="DB61" s="46">
        <f ca="1">$EQ34</f>
        <v>0</v>
      </c>
      <c r="DC61" s="46">
        <f ca="1">$EQ35</f>
        <v>31</v>
      </c>
      <c r="DD61" s="46">
        <f ca="1">$EQ36</f>
        <v>32</v>
      </c>
      <c r="DE61" s="46">
        <f ca="1">$EQ37</f>
        <v>33</v>
      </c>
      <c r="DF61" s="46">
        <f ca="1">$EQ38</f>
        <v>0</v>
      </c>
      <c r="DG61" s="46">
        <f ca="1">$EQ39</f>
        <v>0</v>
      </c>
      <c r="DH61" s="46">
        <f ca="1">$EQ40</f>
        <v>0</v>
      </c>
      <c r="DI61" s="35"/>
    </row>
    <row r="62" spans="1:113" hidden="1" x14ac:dyDescent="0.2">
      <c r="A62" s="40" t="s">
        <v>36</v>
      </c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46" t="str">
        <f ca="1">$ES5</f>
        <v/>
      </c>
      <c r="AN62" s="46" t="str">
        <f ca="1">$ES5</f>
        <v/>
      </c>
      <c r="AO62" s="46" t="str">
        <f ca="1">$ES6</f>
        <v/>
      </c>
      <c r="AP62" s="46" t="str">
        <f ca="1">$ES5</f>
        <v/>
      </c>
      <c r="AQ62" s="46" t="str">
        <f ca="1">$ES5</f>
        <v/>
      </c>
      <c r="AR62" s="46">
        <f ca="1">$ES7</f>
        <v>3</v>
      </c>
      <c r="AS62" s="46" t="str">
        <f ca="1">$ES8</f>
        <v/>
      </c>
      <c r="AT62" s="46" t="str">
        <f t="shared" ref="AT62:BE62" ca="1" si="93">$ES5</f>
        <v/>
      </c>
      <c r="AU62" s="46" t="str">
        <f t="shared" ca="1" si="93"/>
        <v/>
      </c>
      <c r="AV62" s="46" t="str">
        <f t="shared" ca="1" si="93"/>
        <v/>
      </c>
      <c r="AW62" s="46" t="str">
        <f t="shared" ca="1" si="93"/>
        <v/>
      </c>
      <c r="AX62" s="46" t="str">
        <f t="shared" ca="1" si="93"/>
        <v/>
      </c>
      <c r="AY62" s="46" t="str">
        <f t="shared" ca="1" si="93"/>
        <v/>
      </c>
      <c r="AZ62" s="46" t="str">
        <f t="shared" ca="1" si="93"/>
        <v/>
      </c>
      <c r="BA62" s="46" t="str">
        <f t="shared" ca="1" si="93"/>
        <v/>
      </c>
      <c r="BB62" s="46" t="str">
        <f t="shared" ca="1" si="93"/>
        <v/>
      </c>
      <c r="BC62" s="46" t="str">
        <f t="shared" ca="1" si="93"/>
        <v/>
      </c>
      <c r="BD62" s="46" t="str">
        <f t="shared" ca="1" si="93"/>
        <v/>
      </c>
      <c r="BE62" s="46" t="str">
        <f t="shared" ca="1" si="93"/>
        <v/>
      </c>
      <c r="BF62" s="46" t="str">
        <f ca="1">$ES9</f>
        <v/>
      </c>
      <c r="BG62" s="46" t="str">
        <f ca="1">$ES10</f>
        <v/>
      </c>
      <c r="BH62" s="46" t="str">
        <f ca="1">$ES11</f>
        <v/>
      </c>
      <c r="BI62" s="46"/>
      <c r="BJ62" s="46"/>
      <c r="BK62" s="46"/>
      <c r="BL62" s="46"/>
      <c r="BM62" s="46"/>
      <c r="BN62" s="46">
        <f ca="1">$ES12</f>
        <v>8</v>
      </c>
      <c r="BO62" s="46" t="str">
        <f ca="1">$ES13</f>
        <v/>
      </c>
      <c r="BP62" s="46">
        <f ca="1">$ES14</f>
        <v>10</v>
      </c>
      <c r="BQ62" s="46"/>
      <c r="BR62" s="46"/>
      <c r="BS62" s="46"/>
      <c r="BT62" s="46"/>
      <c r="BU62" s="46"/>
      <c r="BV62" s="46">
        <f ca="1">$ES15</f>
        <v>11</v>
      </c>
      <c r="BW62" s="46">
        <f ca="1">$ES16</f>
        <v>12</v>
      </c>
      <c r="BX62" s="46" t="str">
        <f ca="1">$ES17</f>
        <v/>
      </c>
      <c r="BY62" s="46"/>
      <c r="BZ62" s="46"/>
      <c r="CA62" s="46"/>
      <c r="CB62" s="46"/>
      <c r="CC62" s="46"/>
      <c r="CD62" s="46" t="str">
        <f ca="1">$ES18</f>
        <v/>
      </c>
      <c r="CE62" s="46" t="str">
        <f ca="1">$ES19</f>
        <v/>
      </c>
      <c r="CF62" s="46" t="str">
        <f ca="1">$ES20</f>
        <v/>
      </c>
      <c r="CG62" s="46"/>
      <c r="CH62" s="46"/>
      <c r="CI62" s="46"/>
      <c r="CJ62" s="46"/>
      <c r="CK62" s="46"/>
      <c r="CL62" s="46" t="str">
        <f ca="1">$ES21</f>
        <v/>
      </c>
      <c r="CM62" s="46">
        <f ca="1">$ES22</f>
        <v>18</v>
      </c>
      <c r="CN62" s="46" t="str">
        <f ca="1">$ES23</f>
        <v/>
      </c>
      <c r="CO62" s="46" t="str">
        <f ca="1">$ES24</f>
        <v/>
      </c>
      <c r="CP62" s="46" t="str">
        <f ca="1">$ES25</f>
        <v/>
      </c>
      <c r="CQ62" s="46" t="str">
        <f ca="1">$ES26</f>
        <v/>
      </c>
      <c r="CR62" s="46">
        <f ca="1">$ES27</f>
        <v>23</v>
      </c>
      <c r="CS62" s="46" t="str">
        <f ca="1">$ES28</f>
        <v/>
      </c>
      <c r="CT62" s="46" t="str">
        <f ca="1">$ES29</f>
        <v/>
      </c>
      <c r="CU62" s="46"/>
      <c r="CV62" s="46"/>
      <c r="CW62" s="46"/>
      <c r="CX62" s="46" t="str">
        <f ca="1">$ES30</f>
        <v/>
      </c>
      <c r="CY62" s="46">
        <f ca="1">$ES31</f>
        <v>27</v>
      </c>
      <c r="CZ62" s="46" t="str">
        <f ca="1">$ES32</f>
        <v/>
      </c>
      <c r="DA62" s="46">
        <f ca="1">$ES33</f>
        <v>29</v>
      </c>
      <c r="DB62" s="46">
        <f ca="1">$ES34</f>
        <v>30</v>
      </c>
      <c r="DC62" s="46" t="str">
        <f ca="1">$ES35</f>
        <v/>
      </c>
      <c r="DD62" s="46" t="str">
        <f ca="1">$ES36</f>
        <v/>
      </c>
      <c r="DE62" s="46" t="str">
        <f ca="1">$ES37</f>
        <v/>
      </c>
      <c r="DF62" s="46" t="str">
        <f ca="1">$ES38</f>
        <v/>
      </c>
      <c r="DG62" s="46">
        <f ca="1">$ES39</f>
        <v>35</v>
      </c>
      <c r="DH62" s="46">
        <f ca="1">$ES40</f>
        <v>36</v>
      </c>
      <c r="DI62" s="47">
        <f ca="1">ES41</f>
        <v>12</v>
      </c>
    </row>
    <row r="63" spans="1:113" hidden="1" x14ac:dyDescent="0.2">
      <c r="A63" s="19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46">
        <f ca="1">$ET5</f>
        <v>0</v>
      </c>
      <c r="AN63" s="46">
        <f ca="1">$ET5</f>
        <v>0</v>
      </c>
      <c r="AO63" s="46">
        <f ca="1">$ET6</f>
        <v>0</v>
      </c>
      <c r="AP63" s="46">
        <f ca="1">$ET5</f>
        <v>0</v>
      </c>
      <c r="AQ63" s="46">
        <f ca="1">$ET5</f>
        <v>0</v>
      </c>
      <c r="AR63" s="46">
        <f ca="1">$ET7</f>
        <v>3</v>
      </c>
      <c r="AS63" s="46">
        <f ca="1">$ET8</f>
        <v>0</v>
      </c>
      <c r="AT63" s="46">
        <f t="shared" ref="AT63:BE63" ca="1" si="94">$ET5</f>
        <v>0</v>
      </c>
      <c r="AU63" s="46">
        <f t="shared" ca="1" si="94"/>
        <v>0</v>
      </c>
      <c r="AV63" s="46">
        <f t="shared" ca="1" si="94"/>
        <v>0</v>
      </c>
      <c r="AW63" s="46">
        <f t="shared" ca="1" si="94"/>
        <v>0</v>
      </c>
      <c r="AX63" s="46">
        <f t="shared" ca="1" si="94"/>
        <v>0</v>
      </c>
      <c r="AY63" s="46">
        <f t="shared" ca="1" si="94"/>
        <v>0</v>
      </c>
      <c r="AZ63" s="46">
        <f t="shared" ca="1" si="94"/>
        <v>0</v>
      </c>
      <c r="BA63" s="46">
        <f t="shared" ca="1" si="94"/>
        <v>0</v>
      </c>
      <c r="BB63" s="46">
        <f t="shared" ca="1" si="94"/>
        <v>0</v>
      </c>
      <c r="BC63" s="46">
        <f t="shared" ca="1" si="94"/>
        <v>0</v>
      </c>
      <c r="BD63" s="46">
        <f t="shared" ca="1" si="94"/>
        <v>0</v>
      </c>
      <c r="BE63" s="46">
        <f t="shared" ca="1" si="94"/>
        <v>0</v>
      </c>
      <c r="BF63" s="46">
        <f ca="1">$ET9</f>
        <v>0</v>
      </c>
      <c r="BG63" s="46">
        <f ca="1">$ET10</f>
        <v>0</v>
      </c>
      <c r="BH63" s="46">
        <f ca="1">$ET11</f>
        <v>0</v>
      </c>
      <c r="BI63" s="46">
        <f ca="1">$ET5</f>
        <v>0</v>
      </c>
      <c r="BJ63" s="46">
        <f ca="1">$ET5</f>
        <v>0</v>
      </c>
      <c r="BK63" s="46">
        <f ca="1">$ET5</f>
        <v>0</v>
      </c>
      <c r="BL63" s="46">
        <f ca="1">$ET5</f>
        <v>0</v>
      </c>
      <c r="BM63" s="46">
        <f ca="1">$ET5</f>
        <v>0</v>
      </c>
      <c r="BN63" s="46">
        <f ca="1">$ET12</f>
        <v>8</v>
      </c>
      <c r="BO63" s="46">
        <f ca="1">$ET13</f>
        <v>0</v>
      </c>
      <c r="BP63" s="46">
        <f ca="1">$ET14</f>
        <v>10</v>
      </c>
      <c r="BQ63" s="46">
        <f ca="1">$ET5</f>
        <v>0</v>
      </c>
      <c r="BR63" s="46">
        <f ca="1">$ET5</f>
        <v>0</v>
      </c>
      <c r="BS63" s="46">
        <f ca="1">$ET5</f>
        <v>0</v>
      </c>
      <c r="BT63" s="46">
        <f ca="1">$ET5</f>
        <v>0</v>
      </c>
      <c r="BU63" s="46">
        <f ca="1">$ET5</f>
        <v>0</v>
      </c>
      <c r="BV63" s="46">
        <f ca="1">$ET15</f>
        <v>11</v>
      </c>
      <c r="BW63" s="46">
        <f ca="1">$ET16</f>
        <v>12</v>
      </c>
      <c r="BX63" s="46">
        <f ca="1">$ET17</f>
        <v>0</v>
      </c>
      <c r="BY63" s="46">
        <f ca="1">$ET5</f>
        <v>0</v>
      </c>
      <c r="BZ63" s="46">
        <f ca="1">$ET5</f>
        <v>0</v>
      </c>
      <c r="CA63" s="46">
        <f ca="1">$ET5</f>
        <v>0</v>
      </c>
      <c r="CB63" s="46">
        <f ca="1">$ET5</f>
        <v>0</v>
      </c>
      <c r="CC63" s="46">
        <f ca="1">$ET5</f>
        <v>0</v>
      </c>
      <c r="CD63" s="46">
        <f ca="1">$ET18</f>
        <v>0</v>
      </c>
      <c r="CE63" s="46">
        <f ca="1">$ET19</f>
        <v>0</v>
      </c>
      <c r="CF63" s="46">
        <f ca="1">$ET20</f>
        <v>0</v>
      </c>
      <c r="CG63" s="46">
        <f ca="1">$ET5</f>
        <v>0</v>
      </c>
      <c r="CH63" s="46">
        <f ca="1">$ET5</f>
        <v>0</v>
      </c>
      <c r="CI63" s="46">
        <f ca="1">$ET5</f>
        <v>0</v>
      </c>
      <c r="CJ63" s="46">
        <f ca="1">$ET5</f>
        <v>0</v>
      </c>
      <c r="CK63" s="46">
        <f ca="1">$ET5</f>
        <v>0</v>
      </c>
      <c r="CL63" s="46">
        <f ca="1">$ET21</f>
        <v>0</v>
      </c>
      <c r="CM63" s="46">
        <f ca="1">$ET22</f>
        <v>18</v>
      </c>
      <c r="CN63" s="46">
        <f ca="1">$ET23</f>
        <v>0</v>
      </c>
      <c r="CO63" s="46">
        <f ca="1">$ET24</f>
        <v>0</v>
      </c>
      <c r="CP63" s="46">
        <f ca="1">$ET25</f>
        <v>0</v>
      </c>
      <c r="CQ63" s="46">
        <f ca="1">$ET26</f>
        <v>0</v>
      </c>
      <c r="CR63" s="46">
        <f ca="1">$ET27</f>
        <v>23</v>
      </c>
      <c r="CS63" s="46">
        <f ca="1">$ET28</f>
        <v>0</v>
      </c>
      <c r="CT63" s="46">
        <f ca="1">$ET29</f>
        <v>0</v>
      </c>
      <c r="CU63" s="46"/>
      <c r="CV63" s="46"/>
      <c r="CW63" s="46"/>
      <c r="CX63" s="46">
        <f ca="1">$ET30</f>
        <v>0</v>
      </c>
      <c r="CY63" s="46">
        <f ca="1">$ET31</f>
        <v>27</v>
      </c>
      <c r="CZ63" s="46">
        <f ca="1">$ET32</f>
        <v>0</v>
      </c>
      <c r="DA63" s="46">
        <f ca="1">$ET33</f>
        <v>29</v>
      </c>
      <c r="DB63" s="46">
        <f ca="1">$ET34</f>
        <v>30</v>
      </c>
      <c r="DC63" s="46">
        <f ca="1">$ET35</f>
        <v>0</v>
      </c>
      <c r="DD63" s="46">
        <f ca="1">$ET36</f>
        <v>0</v>
      </c>
      <c r="DE63" s="46">
        <f ca="1">$ET37</f>
        <v>0</v>
      </c>
      <c r="DF63" s="46">
        <f ca="1">$ET38</f>
        <v>0</v>
      </c>
      <c r="DG63" s="46">
        <f ca="1">$ET39</f>
        <v>35</v>
      </c>
      <c r="DH63" s="46">
        <f ca="1">$ET40</f>
        <v>36</v>
      </c>
      <c r="DI63" s="35"/>
    </row>
    <row r="64" spans="1:113" x14ac:dyDescent="0.2">
      <c r="A64" s="19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48"/>
      <c r="AN64" s="39"/>
      <c r="AO64" s="40"/>
      <c r="AP64" s="40"/>
      <c r="AQ64" s="40"/>
      <c r="AR64" s="31"/>
      <c r="AS64" s="32"/>
      <c r="AT64" s="33"/>
      <c r="AU64" s="40"/>
      <c r="AV64" s="31"/>
      <c r="AW64" s="32"/>
      <c r="AX64" s="33"/>
      <c r="AY64" s="34"/>
      <c r="AZ64" s="30"/>
      <c r="BA64" s="40"/>
      <c r="BB64" s="31"/>
      <c r="BC64" s="32"/>
      <c r="BD64" s="33"/>
      <c r="BE64" s="34"/>
      <c r="BF64" s="28"/>
      <c r="BG64" s="35"/>
      <c r="BH64" s="35"/>
      <c r="BI64" s="35"/>
      <c r="BJ64" s="35"/>
      <c r="BK64" s="35"/>
      <c r="BL64" s="35"/>
      <c r="BM64" s="35"/>
      <c r="BN64" s="28"/>
      <c r="BO64" s="35"/>
      <c r="BP64" s="35"/>
      <c r="BQ64" s="35"/>
      <c r="BR64" s="35"/>
      <c r="BS64" s="35"/>
      <c r="BT64" s="35"/>
      <c r="BU64" s="35"/>
      <c r="BV64" s="28"/>
      <c r="BW64" s="35"/>
      <c r="BX64" s="35"/>
      <c r="BY64" s="35"/>
      <c r="BZ64" s="35"/>
      <c r="CA64" s="35"/>
      <c r="CB64" s="35"/>
      <c r="CC64" s="35"/>
      <c r="CD64" s="28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</row>
    <row r="65" spans="1:113" x14ac:dyDescent="0.2">
      <c r="A65" s="19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48"/>
      <c r="AN65" s="39"/>
      <c r="AO65" s="40"/>
      <c r="AP65" s="40"/>
      <c r="AQ65" s="40"/>
      <c r="AR65" s="31"/>
      <c r="AS65" s="32"/>
      <c r="AT65" s="33"/>
      <c r="AU65" s="40"/>
      <c r="AV65" s="31"/>
      <c r="AW65" s="32"/>
      <c r="AX65" s="33"/>
      <c r="AY65" s="34"/>
      <c r="AZ65" s="30"/>
      <c r="BA65" s="40"/>
      <c r="BB65" s="31"/>
      <c r="BC65" s="32"/>
      <c r="BD65" s="33"/>
      <c r="BE65" s="34"/>
      <c r="BF65" s="28"/>
      <c r="BG65" s="35"/>
      <c r="BH65" s="35"/>
      <c r="BI65" s="35"/>
      <c r="BJ65" s="35"/>
      <c r="BK65" s="35"/>
      <c r="BL65" s="35"/>
      <c r="BM65" s="35"/>
      <c r="BN65" s="28"/>
      <c r="BO65" s="35"/>
      <c r="BP65" s="35"/>
      <c r="BQ65" s="35"/>
      <c r="BR65" s="35"/>
      <c r="BS65" s="35"/>
      <c r="BT65" s="35"/>
      <c r="BU65" s="35"/>
      <c r="BV65" s="28"/>
      <c r="BW65" s="35"/>
      <c r="BX65" s="35"/>
      <c r="BY65" s="35"/>
      <c r="BZ65" s="35"/>
      <c r="CA65" s="35"/>
      <c r="CB65" s="35"/>
      <c r="CC65" s="35"/>
      <c r="CD65" s="28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</row>
    <row r="66" spans="1:113" x14ac:dyDescent="0.2">
      <c r="A66" s="19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48"/>
      <c r="AN66" s="39"/>
      <c r="AO66" s="40"/>
      <c r="AP66" s="40"/>
      <c r="AQ66" s="40"/>
      <c r="AR66" s="31"/>
      <c r="AS66" s="32"/>
      <c r="AT66" s="33"/>
      <c r="AU66" s="40"/>
      <c r="AV66" s="31"/>
      <c r="AW66" s="32"/>
      <c r="AX66" s="33"/>
      <c r="AY66" s="34"/>
      <c r="AZ66" s="30"/>
      <c r="BA66" s="40"/>
      <c r="BB66" s="31"/>
      <c r="BC66" s="32"/>
      <c r="BD66" s="33"/>
      <c r="BE66" s="34"/>
      <c r="BF66" s="28"/>
      <c r="BG66" s="35"/>
      <c r="BH66" s="35"/>
      <c r="BI66" s="35"/>
      <c r="BJ66" s="35"/>
      <c r="BK66" s="35"/>
      <c r="BL66" s="35"/>
      <c r="BM66" s="35"/>
      <c r="BN66" s="28"/>
      <c r="BO66" s="35"/>
      <c r="BP66" s="35"/>
      <c r="BQ66" s="35"/>
      <c r="BR66" s="35"/>
      <c r="BS66" s="35"/>
      <c r="BT66" s="35"/>
      <c r="BU66" s="35"/>
      <c r="BV66" s="28"/>
      <c r="BW66" s="35"/>
      <c r="BX66" s="35"/>
      <c r="BY66" s="35"/>
      <c r="BZ66" s="35"/>
      <c r="CA66" s="35"/>
      <c r="CB66" s="35"/>
      <c r="CC66" s="35"/>
      <c r="CD66" s="28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</row>
    <row r="67" spans="1:113" x14ac:dyDescent="0.2">
      <c r="A67" s="19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48"/>
      <c r="AN67" s="39"/>
      <c r="AO67" s="40"/>
      <c r="AP67" s="40"/>
      <c r="AQ67" s="40"/>
      <c r="AR67" s="31"/>
      <c r="AS67" s="32"/>
      <c r="AT67" s="33"/>
      <c r="AU67" s="40"/>
      <c r="AV67" s="31"/>
      <c r="AW67" s="32"/>
      <c r="AX67" s="33"/>
      <c r="AY67" s="34"/>
      <c r="AZ67" s="30"/>
      <c r="BA67" s="40"/>
      <c r="BB67" s="31"/>
      <c r="BC67" s="32"/>
      <c r="BD67" s="33"/>
      <c r="BE67" s="34"/>
      <c r="BF67" s="28"/>
      <c r="BG67" s="35"/>
      <c r="BH67" s="35"/>
      <c r="BI67" s="35"/>
      <c r="BJ67" s="35"/>
      <c r="BK67" s="35"/>
      <c r="BL67" s="35"/>
      <c r="BM67" s="35"/>
      <c r="BN67" s="28"/>
      <c r="BO67" s="35"/>
      <c r="BP67" s="35"/>
      <c r="BQ67" s="35"/>
      <c r="BR67" s="35"/>
      <c r="BS67" s="35"/>
      <c r="BT67" s="35"/>
      <c r="BU67" s="35"/>
      <c r="BV67" s="28"/>
      <c r="BW67" s="35"/>
      <c r="BX67" s="35"/>
      <c r="BY67" s="35"/>
      <c r="BZ67" s="35"/>
      <c r="CA67" s="35"/>
      <c r="CB67" s="35"/>
      <c r="CC67" s="35"/>
      <c r="CD67" s="28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</row>
    <row r="68" spans="1:113" x14ac:dyDescent="0.2">
      <c r="A68" s="19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48"/>
      <c r="AN68" s="39"/>
      <c r="AO68" s="40"/>
      <c r="AP68" s="40"/>
      <c r="AQ68" s="40"/>
      <c r="AR68" s="31"/>
      <c r="AS68" s="32"/>
      <c r="AT68" s="33"/>
      <c r="AU68" s="40"/>
      <c r="AV68" s="31"/>
      <c r="AW68" s="32"/>
      <c r="AX68" s="33"/>
      <c r="AY68" s="34"/>
      <c r="AZ68" s="30"/>
      <c r="BA68" s="40"/>
      <c r="BB68" s="31"/>
      <c r="BC68" s="32"/>
      <c r="BD68" s="33"/>
      <c r="BE68" s="34"/>
      <c r="BF68" s="28"/>
      <c r="BG68" s="35"/>
      <c r="BH68" s="35"/>
      <c r="BI68" s="35"/>
      <c r="BJ68" s="35"/>
      <c r="BK68" s="35"/>
      <c r="BL68" s="35"/>
      <c r="BM68" s="35"/>
      <c r="BN68" s="28"/>
      <c r="BO68" s="35"/>
      <c r="BP68" s="35"/>
      <c r="BQ68" s="35"/>
      <c r="BR68" s="35"/>
      <c r="BS68" s="35"/>
      <c r="BT68" s="35"/>
      <c r="BU68" s="35"/>
      <c r="BV68" s="28"/>
      <c r="BW68" s="35"/>
      <c r="BX68" s="35"/>
      <c r="BY68" s="35"/>
      <c r="BZ68" s="35"/>
      <c r="CA68" s="35"/>
      <c r="CB68" s="35"/>
      <c r="CC68" s="35"/>
      <c r="CD68" s="28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</row>
    <row r="69" spans="1:113" x14ac:dyDescent="0.2">
      <c r="A69" s="19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48"/>
      <c r="AN69" s="39"/>
      <c r="AO69" s="40"/>
      <c r="AP69" s="40"/>
      <c r="AQ69" s="40"/>
      <c r="AR69" s="31"/>
      <c r="AS69" s="32"/>
      <c r="AT69" s="33"/>
      <c r="AU69" s="40"/>
      <c r="AV69" s="31"/>
      <c r="AW69" s="32"/>
      <c r="AX69" s="33"/>
      <c r="AY69" s="34"/>
      <c r="AZ69" s="30"/>
      <c r="BA69" s="40"/>
      <c r="BB69" s="31"/>
      <c r="BC69" s="32"/>
      <c r="BD69" s="33"/>
      <c r="BE69" s="34"/>
      <c r="BF69" s="28"/>
      <c r="BG69" s="35"/>
      <c r="BH69" s="35"/>
      <c r="BI69" s="35"/>
      <c r="BJ69" s="35"/>
      <c r="BK69" s="35"/>
      <c r="BL69" s="35"/>
      <c r="BM69" s="35"/>
      <c r="BN69" s="28"/>
      <c r="BO69" s="35"/>
      <c r="BP69" s="35"/>
      <c r="BQ69" s="35"/>
      <c r="BR69" s="35"/>
      <c r="BS69" s="35"/>
      <c r="BT69" s="35"/>
      <c r="BU69" s="35"/>
      <c r="BV69" s="28"/>
      <c r="BW69" s="35"/>
      <c r="BX69" s="35"/>
      <c r="BY69" s="35"/>
      <c r="BZ69" s="35"/>
      <c r="CA69" s="35"/>
      <c r="CB69" s="35"/>
      <c r="CC69" s="35"/>
      <c r="CD69" s="28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</row>
    <row r="70" spans="1:113" x14ac:dyDescent="0.2">
      <c r="A70" s="19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48"/>
      <c r="AN70" s="39"/>
      <c r="AO70" s="40"/>
      <c r="AP70" s="40"/>
      <c r="AQ70" s="40"/>
      <c r="AR70" s="31"/>
      <c r="AS70" s="32"/>
      <c r="AT70" s="33"/>
      <c r="AU70" s="40"/>
      <c r="AV70" s="31"/>
      <c r="AW70" s="32"/>
      <c r="AX70" s="33"/>
      <c r="AY70" s="34"/>
      <c r="AZ70" s="30"/>
      <c r="BA70" s="40"/>
      <c r="BB70" s="31"/>
      <c r="BC70" s="32"/>
      <c r="BD70" s="33"/>
      <c r="BE70" s="34"/>
      <c r="BF70" s="28"/>
      <c r="BG70" s="35"/>
      <c r="BH70" s="35"/>
      <c r="BI70" s="35"/>
      <c r="BJ70" s="35"/>
      <c r="BK70" s="35"/>
      <c r="BL70" s="35"/>
      <c r="BM70" s="35"/>
      <c r="BN70" s="28"/>
      <c r="BO70" s="35"/>
      <c r="BP70" s="35"/>
      <c r="BQ70" s="35"/>
      <c r="BR70" s="35"/>
      <c r="BS70" s="35"/>
      <c r="BT70" s="35"/>
      <c r="BU70" s="35"/>
      <c r="BV70" s="28"/>
      <c r="BW70" s="35"/>
      <c r="BX70" s="35"/>
      <c r="BY70" s="35"/>
      <c r="BZ70" s="35"/>
      <c r="CA70" s="35"/>
      <c r="CB70" s="35"/>
      <c r="CC70" s="35"/>
      <c r="CD70" s="28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</row>
    <row r="71" spans="1:113" x14ac:dyDescent="0.2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36"/>
      <c r="AN71" s="36"/>
      <c r="AO71" s="35"/>
      <c r="AP71" s="35"/>
      <c r="AQ71" s="35"/>
      <c r="AR71" s="51"/>
      <c r="AS71" s="36"/>
      <c r="AT71" s="33"/>
      <c r="AU71" s="35"/>
      <c r="AV71" s="51"/>
      <c r="AW71" s="36"/>
      <c r="AX71" s="33"/>
      <c r="AY71" s="52"/>
      <c r="AZ71" s="35"/>
      <c r="BA71" s="35"/>
      <c r="BB71" s="51"/>
      <c r="BC71" s="36"/>
      <c r="BD71" s="33"/>
      <c r="BE71" s="52"/>
      <c r="BF71" s="28"/>
      <c r="BG71" s="35"/>
      <c r="BH71" s="35"/>
      <c r="BI71" s="35"/>
      <c r="BJ71" s="35"/>
      <c r="BK71" s="35"/>
      <c r="BL71" s="35"/>
      <c r="BM71" s="35"/>
      <c r="BN71" s="28"/>
      <c r="BO71" s="35"/>
      <c r="BP71" s="35"/>
      <c r="BQ71" s="35"/>
      <c r="BR71" s="35"/>
      <c r="BS71" s="35"/>
      <c r="BT71" s="35"/>
      <c r="BU71" s="35"/>
      <c r="BV71" s="28"/>
      <c r="BW71" s="35"/>
      <c r="BX71" s="35"/>
      <c r="BY71" s="35"/>
      <c r="BZ71" s="35"/>
      <c r="CA71" s="35"/>
      <c r="CB71" s="35"/>
      <c r="CC71" s="35"/>
      <c r="CD71" s="28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</row>
    <row r="72" spans="1:113" x14ac:dyDescent="0.2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36"/>
      <c r="AN72" s="36"/>
      <c r="AO72" s="35"/>
      <c r="AP72" s="35"/>
      <c r="AQ72" s="35"/>
      <c r="AR72" s="51"/>
      <c r="AS72" s="36"/>
      <c r="AT72" s="33"/>
      <c r="AU72" s="35"/>
      <c r="AV72" s="51"/>
      <c r="AW72" s="36"/>
      <c r="AX72" s="33"/>
      <c r="AY72" s="52"/>
      <c r="AZ72" s="35"/>
      <c r="BA72" s="35"/>
      <c r="BB72" s="51"/>
      <c r="BC72" s="36"/>
      <c r="BD72" s="33"/>
      <c r="BE72" s="52"/>
      <c r="BF72" s="28"/>
      <c r="BG72" s="35"/>
      <c r="BH72" s="35"/>
      <c r="BI72" s="35"/>
      <c r="BJ72" s="35"/>
      <c r="BK72" s="35"/>
      <c r="BL72" s="35"/>
      <c r="BM72" s="35"/>
      <c r="BN72" s="28"/>
      <c r="BO72" s="35"/>
      <c r="BP72" s="35"/>
      <c r="BQ72" s="35"/>
      <c r="BR72" s="35"/>
      <c r="BS72" s="35"/>
      <c r="BT72" s="35"/>
      <c r="BU72" s="35"/>
      <c r="BV72" s="28"/>
      <c r="BW72" s="35"/>
      <c r="BX72" s="35"/>
      <c r="BY72" s="35"/>
      <c r="BZ72" s="35"/>
      <c r="CA72" s="35"/>
      <c r="CB72" s="35"/>
      <c r="CC72" s="35"/>
      <c r="CD72" s="28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</row>
    <row r="73" spans="1:113" x14ac:dyDescent="0.2">
      <c r="A73" s="49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36"/>
      <c r="AN73" s="36"/>
      <c r="AO73" s="35"/>
      <c r="AP73" s="35"/>
      <c r="AQ73" s="35"/>
      <c r="AR73" s="51"/>
      <c r="AS73" s="36"/>
      <c r="AT73" s="33"/>
      <c r="AU73" s="35"/>
      <c r="AV73" s="51"/>
      <c r="AW73" s="36"/>
      <c r="AX73" s="33"/>
      <c r="AY73" s="52"/>
      <c r="AZ73" s="35"/>
      <c r="BA73" s="35"/>
      <c r="BB73" s="51"/>
      <c r="BC73" s="36"/>
      <c r="BD73" s="33"/>
      <c r="BE73" s="52"/>
      <c r="BF73" s="28"/>
      <c r="BG73" s="35"/>
      <c r="BH73" s="35"/>
      <c r="BI73" s="35"/>
      <c r="BJ73" s="35"/>
      <c r="BK73" s="35"/>
      <c r="BL73" s="35"/>
      <c r="BM73" s="35"/>
      <c r="BN73" s="28"/>
      <c r="BO73" s="35"/>
      <c r="BP73" s="35"/>
      <c r="BQ73" s="35"/>
      <c r="BR73" s="35"/>
      <c r="BS73" s="35"/>
      <c r="BT73" s="35"/>
      <c r="BU73" s="35"/>
      <c r="BV73" s="28"/>
      <c r="BW73" s="35"/>
      <c r="BX73" s="35"/>
      <c r="BY73" s="35"/>
      <c r="BZ73" s="35"/>
      <c r="CA73" s="35"/>
      <c r="CB73" s="35"/>
      <c r="CC73" s="35"/>
      <c r="CD73" s="28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</row>
    <row r="74" spans="1:113" x14ac:dyDescent="0.2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36"/>
      <c r="AN74" s="36"/>
      <c r="AO74" s="35"/>
      <c r="AP74" s="35"/>
      <c r="AQ74" s="35"/>
      <c r="AR74" s="51"/>
      <c r="AS74" s="36"/>
      <c r="AT74" s="33"/>
      <c r="AU74" s="35"/>
      <c r="AV74" s="51"/>
      <c r="AW74" s="36"/>
      <c r="AX74" s="33"/>
      <c r="AY74" s="52"/>
      <c r="AZ74" s="35"/>
      <c r="BA74" s="35"/>
      <c r="BB74" s="51"/>
      <c r="BC74" s="36"/>
      <c r="BD74" s="33"/>
      <c r="BE74" s="52"/>
      <c r="BF74" s="28"/>
      <c r="BG74" s="35"/>
      <c r="BH74" s="35"/>
      <c r="BI74" s="35"/>
      <c r="BJ74" s="35"/>
      <c r="BK74" s="35"/>
      <c r="BL74" s="35"/>
      <c r="BM74" s="35"/>
      <c r="BN74" s="28"/>
      <c r="BO74" s="35"/>
      <c r="BP74" s="35"/>
      <c r="BQ74" s="35"/>
      <c r="BR74" s="35"/>
      <c r="BS74" s="35"/>
      <c r="BT74" s="35"/>
      <c r="BU74" s="35"/>
      <c r="BV74" s="28"/>
      <c r="BW74" s="35"/>
      <c r="BX74" s="35"/>
      <c r="BY74" s="35"/>
      <c r="BZ74" s="35"/>
      <c r="CA74" s="35"/>
      <c r="CB74" s="35"/>
      <c r="CC74" s="35"/>
      <c r="CD74" s="28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</row>
    <row r="75" spans="1:113" x14ac:dyDescent="0.2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36"/>
      <c r="AN75" s="36"/>
      <c r="AO75" s="35"/>
      <c r="AP75" s="35"/>
      <c r="AQ75" s="35"/>
      <c r="AR75" s="51"/>
      <c r="AS75" s="36"/>
      <c r="AT75" s="33"/>
      <c r="AU75" s="35"/>
      <c r="AV75" s="51"/>
      <c r="AW75" s="36"/>
      <c r="AX75" s="33"/>
      <c r="AY75" s="52"/>
      <c r="AZ75" s="35"/>
      <c r="BA75" s="35"/>
      <c r="BB75" s="51"/>
      <c r="BC75" s="36"/>
      <c r="BD75" s="33"/>
      <c r="BE75" s="52"/>
      <c r="BF75" s="28"/>
      <c r="BG75" s="35"/>
      <c r="BH75" s="35"/>
      <c r="BI75" s="35"/>
      <c r="BJ75" s="35"/>
      <c r="BK75" s="35"/>
      <c r="BL75" s="35"/>
      <c r="BM75" s="35"/>
      <c r="BN75" s="28"/>
      <c r="BO75" s="35"/>
      <c r="BP75" s="35"/>
      <c r="BQ75" s="35"/>
      <c r="BR75" s="35"/>
      <c r="BS75" s="35"/>
      <c r="BT75" s="35"/>
      <c r="BU75" s="35"/>
      <c r="BV75" s="28"/>
      <c r="BW75" s="35"/>
      <c r="BX75" s="35"/>
      <c r="BY75" s="35"/>
      <c r="BZ75" s="35"/>
      <c r="CA75" s="35"/>
      <c r="CB75" s="35"/>
      <c r="CC75" s="35"/>
      <c r="CD75" s="28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</row>
    <row r="76" spans="1:113" x14ac:dyDescent="0.2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36"/>
      <c r="AN76" s="36"/>
      <c r="AO76" s="35"/>
      <c r="AP76" s="35"/>
      <c r="AQ76" s="35"/>
      <c r="AR76" s="51"/>
      <c r="AS76" s="36"/>
      <c r="AT76" s="33"/>
      <c r="AU76" s="35"/>
      <c r="AV76" s="51"/>
      <c r="AW76" s="36"/>
      <c r="AX76" s="33"/>
      <c r="AY76" s="52"/>
      <c r="AZ76" s="35"/>
      <c r="BA76" s="35"/>
      <c r="BB76" s="51"/>
      <c r="BC76" s="36"/>
      <c r="BD76" s="33"/>
      <c r="BE76" s="52"/>
      <c r="BF76" s="28"/>
      <c r="BG76" s="35"/>
      <c r="BH76" s="35"/>
      <c r="BI76" s="35"/>
      <c r="BJ76" s="35"/>
      <c r="BK76" s="35"/>
      <c r="BL76" s="35"/>
      <c r="BM76" s="35"/>
      <c r="BN76" s="28"/>
      <c r="BO76" s="35"/>
      <c r="BP76" s="35"/>
      <c r="BQ76" s="35"/>
      <c r="BR76" s="35"/>
      <c r="BS76" s="35"/>
      <c r="BT76" s="35"/>
      <c r="BU76" s="35"/>
      <c r="BV76" s="28"/>
      <c r="BW76" s="35"/>
      <c r="BX76" s="35"/>
      <c r="BY76" s="35"/>
      <c r="BZ76" s="35"/>
      <c r="CA76" s="35"/>
      <c r="CB76" s="35"/>
      <c r="CC76" s="35"/>
      <c r="CD76" s="28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</row>
    <row r="77" spans="1:113" x14ac:dyDescent="0.2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36"/>
      <c r="AN77" s="36"/>
      <c r="AO77" s="35"/>
      <c r="AP77" s="35"/>
      <c r="AQ77" s="35"/>
      <c r="AR77" s="51"/>
      <c r="AS77" s="36"/>
      <c r="AT77" s="33"/>
      <c r="AU77" s="35"/>
      <c r="AV77" s="51"/>
      <c r="AW77" s="36"/>
      <c r="AX77" s="33"/>
      <c r="AY77" s="52"/>
      <c r="AZ77" s="35"/>
      <c r="BA77" s="35"/>
      <c r="BB77" s="51"/>
      <c r="BC77" s="36"/>
      <c r="BD77" s="33"/>
      <c r="BE77" s="52"/>
      <c r="BF77" s="28"/>
      <c r="BG77" s="35"/>
      <c r="BH77" s="35"/>
      <c r="BI77" s="35"/>
      <c r="BJ77" s="35"/>
      <c r="BK77" s="35"/>
      <c r="BL77" s="35"/>
      <c r="BM77" s="35"/>
      <c r="BN77" s="28"/>
      <c r="BO77" s="35"/>
      <c r="BP77" s="35"/>
      <c r="BQ77" s="35"/>
      <c r="BR77" s="35"/>
      <c r="BS77" s="35"/>
      <c r="BT77" s="35"/>
      <c r="BU77" s="35"/>
      <c r="BV77" s="28"/>
      <c r="BW77" s="35"/>
      <c r="BX77" s="35"/>
      <c r="BY77" s="35"/>
      <c r="BZ77" s="35"/>
      <c r="CA77" s="35"/>
      <c r="CB77" s="35"/>
      <c r="CC77" s="35"/>
      <c r="CD77" s="28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</row>
    <row r="78" spans="1:113" x14ac:dyDescent="0.2">
      <c r="A78" s="49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36"/>
      <c r="AN78" s="36"/>
      <c r="AO78" s="35"/>
      <c r="AP78" s="35"/>
      <c r="AQ78" s="35"/>
      <c r="AR78" s="51"/>
      <c r="AS78" s="36"/>
      <c r="AT78" s="33"/>
      <c r="AU78" s="35"/>
      <c r="AV78" s="51"/>
      <c r="AW78" s="36"/>
      <c r="AX78" s="33"/>
      <c r="AY78" s="52"/>
      <c r="AZ78" s="35"/>
      <c r="BA78" s="35"/>
      <c r="BB78" s="51"/>
      <c r="BC78" s="36"/>
      <c r="BD78" s="33"/>
      <c r="BE78" s="52"/>
      <c r="BF78" s="28"/>
      <c r="BG78" s="35"/>
      <c r="BH78" s="35"/>
      <c r="BI78" s="35"/>
      <c r="BJ78" s="35"/>
      <c r="BK78" s="35"/>
      <c r="BL78" s="35"/>
      <c r="BM78" s="35"/>
      <c r="BN78" s="28"/>
      <c r="BO78" s="35"/>
      <c r="BP78" s="35"/>
      <c r="BQ78" s="35"/>
      <c r="BR78" s="35"/>
      <c r="BS78" s="35"/>
      <c r="BT78" s="35"/>
      <c r="BU78" s="35"/>
      <c r="BV78" s="28"/>
      <c r="BW78" s="35"/>
      <c r="BX78" s="35"/>
      <c r="BY78" s="35"/>
      <c r="BZ78" s="35"/>
      <c r="CA78" s="35"/>
      <c r="CB78" s="35"/>
      <c r="CC78" s="35"/>
      <c r="CD78" s="28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35"/>
      <c r="DB78" s="35"/>
      <c r="DC78" s="35"/>
      <c r="DD78" s="35"/>
      <c r="DE78" s="35"/>
      <c r="DF78" s="35"/>
      <c r="DG78" s="35"/>
      <c r="DH78" s="35"/>
      <c r="DI78" s="35"/>
    </row>
    <row r="79" spans="1:113" x14ac:dyDescent="0.2">
      <c r="A79" s="49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36"/>
      <c r="AN79" s="36"/>
      <c r="AO79" s="35"/>
      <c r="AP79" s="35"/>
      <c r="AQ79" s="35"/>
      <c r="AR79" s="51"/>
      <c r="AS79" s="36"/>
      <c r="AT79" s="33"/>
      <c r="AU79" s="35"/>
      <c r="AV79" s="51"/>
      <c r="AW79" s="36"/>
      <c r="AX79" s="33"/>
      <c r="AY79" s="52"/>
      <c r="AZ79" s="35"/>
      <c r="BA79" s="35"/>
      <c r="BB79" s="51"/>
      <c r="BC79" s="36"/>
      <c r="BD79" s="33"/>
      <c r="BE79" s="52"/>
      <c r="BF79" s="28"/>
      <c r="BG79" s="35"/>
      <c r="BH79" s="35"/>
      <c r="BI79" s="35"/>
      <c r="BJ79" s="35"/>
      <c r="BK79" s="35"/>
      <c r="BL79" s="35"/>
      <c r="BM79" s="35"/>
      <c r="BN79" s="28"/>
      <c r="BO79" s="35"/>
      <c r="BP79" s="35"/>
      <c r="BQ79" s="35"/>
      <c r="BR79" s="35"/>
      <c r="BS79" s="35"/>
      <c r="BT79" s="35"/>
      <c r="BU79" s="35"/>
      <c r="BV79" s="28"/>
      <c r="BW79" s="35"/>
      <c r="BX79" s="35"/>
      <c r="BY79" s="35"/>
      <c r="BZ79" s="35"/>
      <c r="CA79" s="35"/>
      <c r="CB79" s="35"/>
      <c r="CC79" s="35"/>
      <c r="CD79" s="28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5"/>
      <c r="DG79" s="35"/>
      <c r="DH79" s="35"/>
      <c r="DI79" s="35"/>
    </row>
    <row r="80" spans="1:113" x14ac:dyDescent="0.2">
      <c r="A80" s="49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36"/>
      <c r="AN80" s="36"/>
      <c r="AO80" s="35"/>
      <c r="AP80" s="35"/>
      <c r="AQ80" s="35"/>
      <c r="AR80" s="51"/>
      <c r="AS80" s="36"/>
      <c r="AT80" s="33"/>
      <c r="AU80" s="35"/>
      <c r="AV80" s="51"/>
      <c r="AW80" s="36"/>
      <c r="AX80" s="33"/>
      <c r="AY80" s="52"/>
      <c r="AZ80" s="35"/>
      <c r="BA80" s="35"/>
      <c r="BB80" s="51"/>
      <c r="BC80" s="36"/>
      <c r="BD80" s="33"/>
      <c r="BE80" s="52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5"/>
      <c r="DG80" s="35"/>
      <c r="DH80" s="35"/>
      <c r="DI80" s="35"/>
    </row>
    <row r="81" spans="1:113" x14ac:dyDescent="0.2">
      <c r="A81" s="49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36"/>
      <c r="AN81" s="36"/>
      <c r="AO81" s="35"/>
      <c r="AP81" s="35"/>
      <c r="AQ81" s="35"/>
      <c r="AR81" s="51"/>
      <c r="AS81" s="36"/>
      <c r="AT81" s="33"/>
      <c r="AU81" s="35"/>
      <c r="AV81" s="51"/>
      <c r="AW81" s="36"/>
      <c r="AX81" s="33"/>
      <c r="AY81" s="52"/>
      <c r="AZ81" s="35"/>
      <c r="BA81" s="35"/>
      <c r="BB81" s="51"/>
      <c r="BC81" s="36"/>
      <c r="BD81" s="33"/>
      <c r="BE81" s="52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</row>
    <row r="82" spans="1:113" x14ac:dyDescent="0.2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36"/>
      <c r="AN82" s="36"/>
      <c r="AO82" s="35"/>
      <c r="AP82" s="35"/>
      <c r="AQ82" s="35"/>
      <c r="AR82" s="51"/>
      <c r="AS82" s="36"/>
      <c r="AT82" s="33"/>
      <c r="AU82" s="35"/>
      <c r="AV82" s="51"/>
      <c r="AW82" s="36"/>
      <c r="AX82" s="33"/>
      <c r="AY82" s="52"/>
      <c r="AZ82" s="35"/>
      <c r="BA82" s="35"/>
      <c r="BB82" s="51"/>
      <c r="BC82" s="36"/>
      <c r="BD82" s="33"/>
      <c r="BE82" s="52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</row>
    <row r="83" spans="1:113" x14ac:dyDescent="0.2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36"/>
      <c r="AN83" s="36"/>
      <c r="AO83" s="35"/>
      <c r="AP83" s="35"/>
      <c r="AQ83" s="35"/>
      <c r="AR83" s="51"/>
      <c r="AS83" s="36"/>
      <c r="AT83" s="33"/>
      <c r="AU83" s="35"/>
      <c r="AV83" s="51"/>
      <c r="AW83" s="36"/>
      <c r="AX83" s="33"/>
      <c r="AY83" s="52"/>
      <c r="AZ83" s="35"/>
      <c r="BA83" s="35"/>
      <c r="BB83" s="51"/>
      <c r="BC83" s="36"/>
      <c r="BD83" s="33"/>
      <c r="BE83" s="52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</row>
    <row r="84" spans="1:113" x14ac:dyDescent="0.2">
      <c r="A84" s="49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36"/>
      <c r="AN84" s="36"/>
      <c r="AO84" s="35"/>
      <c r="AP84" s="35"/>
      <c r="AQ84" s="35"/>
      <c r="AR84" s="51"/>
      <c r="AS84" s="36"/>
      <c r="AT84" s="33"/>
      <c r="AU84" s="35"/>
      <c r="AV84" s="51"/>
      <c r="AW84" s="36"/>
      <c r="AX84" s="33"/>
      <c r="AY84" s="52"/>
      <c r="AZ84" s="35"/>
      <c r="BA84" s="35"/>
      <c r="BB84" s="51"/>
      <c r="BC84" s="36"/>
      <c r="BD84" s="33"/>
      <c r="BE84" s="52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</row>
    <row r="85" spans="1:113" x14ac:dyDescent="0.2">
      <c r="A85" s="49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36"/>
      <c r="AN85" s="36"/>
      <c r="AO85" s="35"/>
      <c r="AP85" s="35"/>
      <c r="AQ85" s="35"/>
      <c r="AR85" s="51"/>
      <c r="AS85" s="36"/>
      <c r="AT85" s="33"/>
      <c r="AU85" s="35"/>
      <c r="AV85" s="51"/>
      <c r="AW85" s="36"/>
      <c r="AX85" s="33"/>
      <c r="AY85" s="52"/>
      <c r="AZ85" s="35"/>
      <c r="BA85" s="35"/>
      <c r="BB85" s="51"/>
      <c r="BC85" s="36"/>
      <c r="BD85" s="33"/>
      <c r="BE85" s="52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</row>
    <row r="86" spans="1:113" x14ac:dyDescent="0.2">
      <c r="A86" s="49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36"/>
      <c r="AN86" s="36"/>
      <c r="AO86" s="35"/>
      <c r="AP86" s="35"/>
      <c r="AQ86" s="35"/>
      <c r="AR86" s="51"/>
      <c r="AS86" s="36"/>
      <c r="AT86" s="33"/>
      <c r="AU86" s="35"/>
      <c r="AV86" s="51"/>
      <c r="AW86" s="36"/>
      <c r="AX86" s="33"/>
      <c r="AY86" s="52"/>
      <c r="AZ86" s="35"/>
      <c r="BA86" s="35"/>
      <c r="BB86" s="51"/>
      <c r="BC86" s="36"/>
      <c r="BD86" s="33"/>
      <c r="BE86" s="52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</row>
    <row r="87" spans="1:113" x14ac:dyDescent="0.2">
      <c r="A87" s="49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36"/>
      <c r="AN87" s="36"/>
      <c r="AO87" s="35"/>
      <c r="AP87" s="35"/>
      <c r="AQ87" s="35"/>
      <c r="AR87" s="51"/>
      <c r="AS87" s="36"/>
      <c r="AT87" s="33"/>
      <c r="AU87" s="35"/>
      <c r="AV87" s="51"/>
      <c r="AW87" s="36"/>
      <c r="AX87" s="33"/>
      <c r="AY87" s="52"/>
      <c r="AZ87" s="35"/>
      <c r="BA87" s="35"/>
      <c r="BB87" s="51"/>
      <c r="BC87" s="36"/>
      <c r="BD87" s="33"/>
      <c r="BE87" s="52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</row>
    <row r="88" spans="1:113" x14ac:dyDescent="0.2">
      <c r="A88" s="49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36"/>
      <c r="AN88" s="36"/>
      <c r="AO88" s="35"/>
      <c r="AP88" s="35"/>
      <c r="AQ88" s="35"/>
      <c r="AR88" s="51"/>
      <c r="AS88" s="36"/>
      <c r="AT88" s="33"/>
      <c r="AU88" s="35"/>
      <c r="AV88" s="51"/>
      <c r="AW88" s="36"/>
      <c r="AX88" s="33"/>
      <c r="AY88" s="52"/>
      <c r="AZ88" s="35"/>
      <c r="BA88" s="35"/>
      <c r="BB88" s="51"/>
      <c r="BC88" s="36"/>
      <c r="BD88" s="33"/>
      <c r="BE88" s="52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</row>
    <row r="89" spans="1:113" x14ac:dyDescent="0.2">
      <c r="A89" s="49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36"/>
      <c r="AN89" s="36"/>
      <c r="AO89" s="35"/>
      <c r="AP89" s="35"/>
      <c r="AQ89" s="35"/>
      <c r="AR89" s="51"/>
      <c r="AS89" s="36"/>
      <c r="AT89" s="33"/>
      <c r="AU89" s="35"/>
      <c r="AV89" s="51"/>
      <c r="AW89" s="36"/>
      <c r="AX89" s="33"/>
      <c r="AY89" s="52"/>
      <c r="AZ89" s="35"/>
      <c r="BA89" s="35"/>
      <c r="BB89" s="51"/>
      <c r="BC89" s="36"/>
      <c r="BD89" s="33"/>
      <c r="BE89" s="52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</row>
    <row r="90" spans="1:113" x14ac:dyDescent="0.2">
      <c r="A90" s="4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36"/>
      <c r="AN90" s="36"/>
      <c r="AO90" s="35"/>
      <c r="AP90" s="35"/>
      <c r="AQ90" s="35"/>
      <c r="AR90" s="51"/>
      <c r="AS90" s="36"/>
      <c r="AT90" s="33"/>
      <c r="AU90" s="35"/>
      <c r="AV90" s="51"/>
      <c r="AW90" s="36"/>
      <c r="AX90" s="33"/>
      <c r="AY90" s="52"/>
      <c r="AZ90" s="35"/>
      <c r="BA90" s="35"/>
      <c r="BB90" s="51"/>
      <c r="BC90" s="36"/>
      <c r="BD90" s="33"/>
      <c r="BE90" s="52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</row>
    <row r="91" spans="1:113" x14ac:dyDescent="0.2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36"/>
      <c r="AN91" s="36"/>
      <c r="AO91" s="35"/>
      <c r="AP91" s="35"/>
      <c r="AQ91" s="35"/>
      <c r="AR91" s="51"/>
      <c r="AS91" s="36"/>
      <c r="AT91" s="33"/>
      <c r="AU91" s="35"/>
      <c r="AV91" s="51"/>
      <c r="AW91" s="36"/>
      <c r="AX91" s="33"/>
      <c r="AY91" s="52"/>
      <c r="AZ91" s="35"/>
      <c r="BA91" s="35"/>
      <c r="BB91" s="51"/>
      <c r="BC91" s="36"/>
      <c r="BD91" s="33"/>
      <c r="BE91" s="52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</row>
    <row r="92" spans="1:113" x14ac:dyDescent="0.2">
      <c r="A92" s="49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36"/>
      <c r="AN92" s="36"/>
      <c r="AO92" s="35"/>
      <c r="AP92" s="35"/>
      <c r="AQ92" s="35"/>
      <c r="AR92" s="51"/>
      <c r="AS92" s="36"/>
      <c r="AT92" s="33"/>
      <c r="AU92" s="35"/>
      <c r="AV92" s="51"/>
      <c r="AW92" s="36"/>
      <c r="AX92" s="33"/>
      <c r="AY92" s="52"/>
      <c r="AZ92" s="35"/>
      <c r="BA92" s="35"/>
      <c r="BB92" s="51"/>
      <c r="BC92" s="36"/>
      <c r="BD92" s="33"/>
      <c r="BE92" s="52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</row>
    <row r="93" spans="1:113" x14ac:dyDescent="0.2">
      <c r="A93" s="4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36"/>
      <c r="AN93" s="36"/>
      <c r="AO93" s="35"/>
      <c r="AP93" s="35"/>
      <c r="AQ93" s="35"/>
      <c r="AR93" s="51"/>
      <c r="AS93" s="36"/>
      <c r="AT93" s="33"/>
      <c r="AU93" s="35"/>
      <c r="AV93" s="51"/>
      <c r="AW93" s="36"/>
      <c r="AX93" s="33"/>
      <c r="AY93" s="52"/>
      <c r="AZ93" s="35"/>
      <c r="BA93" s="35"/>
      <c r="BB93" s="51"/>
      <c r="BC93" s="36"/>
      <c r="BD93" s="33"/>
      <c r="BE93" s="52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</row>
    <row r="94" spans="1:113" x14ac:dyDescent="0.2">
      <c r="A94" s="49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36"/>
      <c r="AN94" s="36"/>
      <c r="AO94" s="35"/>
      <c r="AP94" s="35"/>
      <c r="AQ94" s="35"/>
      <c r="AR94" s="51"/>
      <c r="AS94" s="36"/>
      <c r="AT94" s="33"/>
      <c r="AU94" s="35"/>
      <c r="AV94" s="51"/>
      <c r="AW94" s="36"/>
      <c r="AX94" s="33"/>
      <c r="AY94" s="52"/>
      <c r="AZ94" s="35"/>
      <c r="BA94" s="35"/>
      <c r="BB94" s="51"/>
      <c r="BC94" s="36"/>
      <c r="BD94" s="33"/>
      <c r="BE94" s="52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</row>
    <row r="95" spans="1:113" x14ac:dyDescent="0.2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36"/>
      <c r="AN95" s="36"/>
      <c r="AO95" s="35"/>
      <c r="AP95" s="35"/>
      <c r="AQ95" s="35"/>
      <c r="AR95" s="51"/>
      <c r="AS95" s="36"/>
      <c r="AT95" s="33"/>
      <c r="AU95" s="35"/>
      <c r="AV95" s="51"/>
      <c r="AW95" s="36"/>
      <c r="AX95" s="33"/>
      <c r="AY95" s="52"/>
      <c r="AZ95" s="35"/>
      <c r="BA95" s="35"/>
      <c r="BB95" s="51"/>
      <c r="BC95" s="36"/>
      <c r="BD95" s="33"/>
      <c r="BE95" s="52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</row>
    <row r="96" spans="1:113" x14ac:dyDescent="0.2">
      <c r="A96" s="49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36"/>
      <c r="AN96" s="36"/>
      <c r="AO96" s="35"/>
      <c r="AP96" s="35"/>
      <c r="AQ96" s="35"/>
      <c r="AR96" s="51"/>
      <c r="AS96" s="36"/>
      <c r="AT96" s="33"/>
      <c r="AU96" s="35"/>
      <c r="AV96" s="51"/>
      <c r="AW96" s="36"/>
      <c r="AX96" s="33"/>
      <c r="AY96" s="52"/>
      <c r="AZ96" s="35"/>
      <c r="BA96" s="35"/>
      <c r="BB96" s="51"/>
      <c r="BC96" s="36"/>
      <c r="BD96" s="33"/>
      <c r="BE96" s="52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</row>
    <row r="97" spans="1:113" x14ac:dyDescent="0.2">
      <c r="A97" s="49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36"/>
      <c r="AN97" s="36"/>
      <c r="AO97" s="35"/>
      <c r="AP97" s="35"/>
      <c r="AQ97" s="35"/>
      <c r="AR97" s="51"/>
      <c r="AS97" s="36"/>
      <c r="AT97" s="33"/>
      <c r="AU97" s="35"/>
      <c r="AV97" s="51"/>
      <c r="AW97" s="36"/>
      <c r="AX97" s="33"/>
      <c r="AY97" s="52"/>
      <c r="AZ97" s="35"/>
      <c r="BA97" s="35"/>
      <c r="BB97" s="51"/>
      <c r="BC97" s="36"/>
      <c r="BD97" s="33"/>
      <c r="BE97" s="52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</row>
    <row r="98" spans="1:113" x14ac:dyDescent="0.2">
      <c r="A98" s="4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36"/>
      <c r="AN98" s="36"/>
      <c r="AO98" s="35"/>
      <c r="AP98" s="35"/>
      <c r="AQ98" s="35"/>
      <c r="AR98" s="51"/>
      <c r="AS98" s="36"/>
      <c r="AT98" s="33"/>
      <c r="AU98" s="35"/>
      <c r="AV98" s="51"/>
      <c r="AW98" s="36"/>
      <c r="AX98" s="33"/>
      <c r="AY98" s="52"/>
      <c r="AZ98" s="35"/>
      <c r="BA98" s="35"/>
      <c r="BB98" s="51"/>
      <c r="BC98" s="36"/>
      <c r="BD98" s="33"/>
      <c r="BE98" s="52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35"/>
      <c r="DB98" s="35"/>
      <c r="DC98" s="35"/>
      <c r="DD98" s="35"/>
      <c r="DE98" s="35"/>
      <c r="DF98" s="35"/>
      <c r="DG98" s="35"/>
      <c r="DH98" s="35"/>
      <c r="DI98" s="35"/>
    </row>
    <row r="99" spans="1:113" x14ac:dyDescent="0.2">
      <c r="A99" s="49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36"/>
      <c r="AN99" s="36"/>
      <c r="AO99" s="35"/>
      <c r="AP99" s="35"/>
      <c r="AQ99" s="35"/>
      <c r="AR99" s="51"/>
      <c r="AS99" s="36"/>
      <c r="AT99" s="33"/>
      <c r="AU99" s="35"/>
      <c r="AV99" s="51"/>
      <c r="AW99" s="36"/>
      <c r="AX99" s="33"/>
      <c r="AY99" s="52"/>
      <c r="AZ99" s="35"/>
      <c r="BA99" s="35"/>
      <c r="BB99" s="51"/>
      <c r="BC99" s="36"/>
      <c r="BD99" s="33"/>
      <c r="BE99" s="52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</row>
    <row r="100" spans="1:113" x14ac:dyDescent="0.2">
      <c r="A100" s="4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36"/>
      <c r="AN100" s="36"/>
      <c r="AO100" s="35"/>
      <c r="AP100" s="35"/>
      <c r="AQ100" s="35"/>
      <c r="AR100" s="51"/>
      <c r="AS100" s="36"/>
      <c r="AT100" s="33"/>
      <c r="AU100" s="35"/>
      <c r="AV100" s="51"/>
      <c r="AW100" s="36"/>
      <c r="AX100" s="33"/>
      <c r="AY100" s="52"/>
      <c r="AZ100" s="35"/>
      <c r="BA100" s="35"/>
      <c r="BB100" s="51"/>
      <c r="BC100" s="36"/>
      <c r="BD100" s="33"/>
      <c r="BE100" s="52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  <c r="CT100" s="35"/>
      <c r="CU100" s="35"/>
      <c r="CV100" s="35"/>
      <c r="CW100" s="35"/>
      <c r="CX100" s="35"/>
      <c r="CY100" s="35"/>
      <c r="CZ100" s="35"/>
      <c r="DA100" s="35"/>
      <c r="DB100" s="35"/>
      <c r="DC100" s="35"/>
      <c r="DD100" s="35"/>
      <c r="DE100" s="35"/>
      <c r="DF100" s="35"/>
      <c r="DG100" s="35"/>
      <c r="DH100" s="35"/>
      <c r="DI100" s="35"/>
    </row>
    <row r="101" spans="1:113" x14ac:dyDescent="0.2">
      <c r="A101" s="49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36"/>
      <c r="AN101" s="36"/>
      <c r="AO101" s="35"/>
      <c r="AP101" s="35"/>
      <c r="AQ101" s="35"/>
      <c r="AR101" s="51"/>
      <c r="AS101" s="36"/>
      <c r="AT101" s="33"/>
      <c r="AU101" s="35"/>
      <c r="AV101" s="51"/>
      <c r="AW101" s="36"/>
      <c r="AX101" s="33"/>
      <c r="AY101" s="52"/>
      <c r="AZ101" s="35"/>
      <c r="BA101" s="35"/>
      <c r="BB101" s="51"/>
      <c r="BC101" s="36"/>
      <c r="BD101" s="33"/>
      <c r="BE101" s="52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  <c r="CT101" s="35"/>
      <c r="CU101" s="35"/>
      <c r="CV101" s="35"/>
      <c r="CW101" s="35"/>
      <c r="CX101" s="35"/>
      <c r="CY101" s="35"/>
      <c r="CZ101" s="35"/>
      <c r="DA101" s="35"/>
      <c r="DB101" s="35"/>
      <c r="DC101" s="35"/>
      <c r="DD101" s="35"/>
      <c r="DE101" s="35"/>
      <c r="DF101" s="35"/>
      <c r="DG101" s="35"/>
      <c r="DH101" s="35"/>
      <c r="DI101" s="35"/>
    </row>
    <row r="102" spans="1:113" x14ac:dyDescent="0.2">
      <c r="A102" s="49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36"/>
      <c r="AN102" s="36"/>
      <c r="AO102" s="35"/>
      <c r="AP102" s="35"/>
      <c r="AQ102" s="35"/>
      <c r="AR102" s="51"/>
      <c r="AS102" s="36"/>
      <c r="AT102" s="33"/>
      <c r="AU102" s="35"/>
      <c r="AV102" s="51"/>
      <c r="AW102" s="36"/>
      <c r="AX102" s="33"/>
      <c r="AY102" s="52"/>
      <c r="AZ102" s="35"/>
      <c r="BA102" s="35"/>
      <c r="BB102" s="51"/>
      <c r="BC102" s="36"/>
      <c r="BD102" s="33"/>
      <c r="BE102" s="52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35"/>
      <c r="DB102" s="35"/>
      <c r="DC102" s="35"/>
      <c r="DD102" s="35"/>
      <c r="DE102" s="35"/>
      <c r="DF102" s="35"/>
      <c r="DG102" s="35"/>
      <c r="DH102" s="35"/>
      <c r="DI102" s="35"/>
    </row>
    <row r="103" spans="1:113" x14ac:dyDescent="0.2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36"/>
      <c r="AN103" s="36"/>
      <c r="AO103" s="35"/>
      <c r="AP103" s="35"/>
      <c r="AQ103" s="35"/>
      <c r="AR103" s="51"/>
      <c r="AS103" s="36"/>
      <c r="AT103" s="33"/>
      <c r="AU103" s="35"/>
      <c r="AV103" s="51"/>
      <c r="AW103" s="36"/>
      <c r="AX103" s="33"/>
      <c r="AY103" s="52"/>
      <c r="AZ103" s="35"/>
      <c r="BA103" s="35"/>
      <c r="BB103" s="51"/>
      <c r="BC103" s="36"/>
      <c r="BD103" s="33"/>
      <c r="BE103" s="52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5"/>
      <c r="DG103" s="35"/>
      <c r="DH103" s="35"/>
      <c r="DI103" s="35"/>
    </row>
    <row r="104" spans="1:113" x14ac:dyDescent="0.2">
      <c r="A104" s="49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36"/>
      <c r="AN104" s="36"/>
      <c r="AO104" s="35"/>
      <c r="AP104" s="35"/>
      <c r="AQ104" s="35"/>
      <c r="AR104" s="51"/>
      <c r="AS104" s="36"/>
      <c r="AT104" s="33"/>
      <c r="AU104" s="35"/>
      <c r="AV104" s="51"/>
      <c r="AW104" s="36"/>
      <c r="AX104" s="33"/>
      <c r="AY104" s="52"/>
      <c r="AZ104" s="35"/>
      <c r="BA104" s="35"/>
      <c r="BB104" s="51"/>
      <c r="BC104" s="36"/>
      <c r="BD104" s="33"/>
      <c r="BE104" s="52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5"/>
      <c r="DG104" s="35"/>
      <c r="DH104" s="35"/>
      <c r="DI104" s="35"/>
    </row>
    <row r="105" spans="1:113" x14ac:dyDescent="0.2">
      <c r="A105" s="49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36"/>
      <c r="AN105" s="36"/>
      <c r="AO105" s="35"/>
      <c r="AP105" s="35"/>
      <c r="AQ105" s="35"/>
      <c r="AR105" s="51"/>
      <c r="AS105" s="36"/>
      <c r="AT105" s="33"/>
      <c r="AU105" s="35"/>
      <c r="AV105" s="51"/>
      <c r="AW105" s="36"/>
      <c r="AX105" s="33"/>
      <c r="AY105" s="52"/>
      <c r="AZ105" s="35"/>
      <c r="BA105" s="35"/>
      <c r="BB105" s="51"/>
      <c r="BC105" s="36"/>
      <c r="BD105" s="33"/>
      <c r="BE105" s="52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5"/>
      <c r="DE105" s="35"/>
      <c r="DF105" s="35"/>
      <c r="DG105" s="35"/>
      <c r="DH105" s="35"/>
      <c r="DI105" s="35"/>
    </row>
    <row r="106" spans="1:113" x14ac:dyDescent="0.2">
      <c r="A106" s="49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36"/>
      <c r="AN106" s="36"/>
      <c r="AO106" s="35"/>
      <c r="AP106" s="35"/>
      <c r="AQ106" s="35"/>
      <c r="AR106" s="51"/>
      <c r="AS106" s="36"/>
      <c r="AT106" s="33"/>
      <c r="AU106" s="35"/>
      <c r="AV106" s="51"/>
      <c r="AW106" s="36"/>
      <c r="AX106" s="33"/>
      <c r="AY106" s="52"/>
      <c r="AZ106" s="35"/>
      <c r="BA106" s="35"/>
      <c r="BB106" s="51"/>
      <c r="BC106" s="36"/>
      <c r="BD106" s="33"/>
      <c r="BE106" s="52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5"/>
      <c r="DE106" s="35"/>
      <c r="DF106" s="35"/>
      <c r="DG106" s="35"/>
      <c r="DH106" s="35"/>
      <c r="DI106" s="35"/>
    </row>
    <row r="107" spans="1:113" x14ac:dyDescent="0.2">
      <c r="A107" s="49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36"/>
      <c r="AN107" s="36"/>
      <c r="AO107" s="35"/>
      <c r="AP107" s="35"/>
      <c r="AQ107" s="35"/>
      <c r="AR107" s="51"/>
      <c r="AS107" s="36"/>
      <c r="AT107" s="33"/>
      <c r="AU107" s="35"/>
      <c r="AV107" s="51"/>
      <c r="AW107" s="36"/>
      <c r="AX107" s="33"/>
      <c r="AY107" s="52"/>
      <c r="AZ107" s="35"/>
      <c r="BA107" s="35"/>
      <c r="BB107" s="51"/>
      <c r="BC107" s="36"/>
      <c r="BD107" s="33"/>
      <c r="BE107" s="52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</row>
    <row r="108" spans="1:113" x14ac:dyDescent="0.2">
      <c r="A108" s="49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36"/>
      <c r="AN108" s="36"/>
      <c r="AO108" s="35"/>
      <c r="AP108" s="35"/>
      <c r="AQ108" s="35"/>
      <c r="AR108" s="51"/>
      <c r="AS108" s="36"/>
      <c r="AT108" s="33"/>
      <c r="AU108" s="35"/>
      <c r="AV108" s="51"/>
      <c r="AW108" s="36"/>
      <c r="AX108" s="33"/>
      <c r="AY108" s="52"/>
      <c r="AZ108" s="35"/>
      <c r="BA108" s="35"/>
      <c r="BB108" s="51"/>
      <c r="BC108" s="36"/>
      <c r="BD108" s="33"/>
      <c r="BE108" s="52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  <c r="CT108" s="35"/>
      <c r="CU108" s="35"/>
      <c r="CV108" s="35"/>
      <c r="CW108" s="35"/>
      <c r="CX108" s="35"/>
      <c r="CY108" s="35"/>
      <c r="CZ108" s="35"/>
      <c r="DA108" s="35"/>
      <c r="DB108" s="35"/>
      <c r="DC108" s="35"/>
      <c r="DD108" s="35"/>
      <c r="DE108" s="35"/>
      <c r="DF108" s="35"/>
      <c r="DG108" s="35"/>
      <c r="DH108" s="35"/>
      <c r="DI108" s="35"/>
    </row>
    <row r="109" spans="1:113" x14ac:dyDescent="0.2">
      <c r="A109" s="49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36"/>
      <c r="AN109" s="36"/>
      <c r="AO109" s="35"/>
      <c r="AP109" s="35"/>
      <c r="AQ109" s="35"/>
      <c r="AR109" s="51"/>
      <c r="AS109" s="36"/>
      <c r="AT109" s="33"/>
      <c r="AU109" s="35"/>
      <c r="AV109" s="51"/>
      <c r="AW109" s="36"/>
      <c r="AX109" s="33"/>
      <c r="AY109" s="52"/>
      <c r="AZ109" s="35"/>
      <c r="BA109" s="35"/>
      <c r="BB109" s="51"/>
      <c r="BC109" s="36"/>
      <c r="BD109" s="33"/>
      <c r="BE109" s="52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</row>
    <row r="110" spans="1:113" x14ac:dyDescent="0.2">
      <c r="A110" s="49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36"/>
      <c r="AN110" s="36"/>
      <c r="AO110" s="35"/>
      <c r="AP110" s="35"/>
      <c r="AQ110" s="35"/>
      <c r="AR110" s="51"/>
      <c r="AS110" s="36"/>
      <c r="AT110" s="33"/>
      <c r="AU110" s="35"/>
      <c r="AV110" s="51"/>
      <c r="AW110" s="36"/>
      <c r="AX110" s="33"/>
      <c r="AY110" s="52"/>
      <c r="AZ110" s="35"/>
      <c r="BA110" s="35"/>
      <c r="BB110" s="51"/>
      <c r="BC110" s="36"/>
      <c r="BD110" s="33"/>
      <c r="BE110" s="52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  <c r="CW110" s="35"/>
      <c r="CX110" s="35"/>
      <c r="CY110" s="35"/>
      <c r="CZ110" s="35"/>
      <c r="DA110" s="35"/>
      <c r="DB110" s="35"/>
      <c r="DC110" s="35"/>
      <c r="DD110" s="35"/>
      <c r="DE110" s="35"/>
      <c r="DF110" s="35"/>
      <c r="DG110" s="35"/>
      <c r="DH110" s="35"/>
      <c r="DI110" s="35"/>
    </row>
    <row r="111" spans="1:113" x14ac:dyDescent="0.2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36"/>
      <c r="AN111" s="36"/>
      <c r="AO111" s="35"/>
      <c r="AP111" s="35"/>
      <c r="AQ111" s="35"/>
      <c r="AR111" s="51"/>
      <c r="AS111" s="36"/>
      <c r="AT111" s="33"/>
      <c r="AU111" s="35"/>
      <c r="AV111" s="51"/>
      <c r="AW111" s="36"/>
      <c r="AX111" s="33"/>
      <c r="AY111" s="52"/>
      <c r="AZ111" s="35"/>
      <c r="BA111" s="35"/>
      <c r="BB111" s="51"/>
      <c r="BC111" s="36"/>
      <c r="BD111" s="33"/>
      <c r="BE111" s="52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</row>
    <row r="112" spans="1:113" x14ac:dyDescent="0.2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36"/>
      <c r="AN112" s="36"/>
      <c r="AO112" s="35"/>
      <c r="AP112" s="35"/>
      <c r="AQ112" s="35"/>
      <c r="AR112" s="51"/>
      <c r="AS112" s="36"/>
      <c r="AT112" s="33"/>
      <c r="AU112" s="35"/>
      <c r="AV112" s="51"/>
      <c r="AW112" s="36"/>
      <c r="AX112" s="33"/>
      <c r="AY112" s="52"/>
      <c r="AZ112" s="35"/>
      <c r="BA112" s="35"/>
      <c r="BB112" s="51"/>
      <c r="BC112" s="36"/>
      <c r="BD112" s="33"/>
      <c r="BE112" s="52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35"/>
      <c r="DB112" s="35"/>
      <c r="DC112" s="35"/>
      <c r="DD112" s="35"/>
      <c r="DE112" s="35"/>
      <c r="DF112" s="35"/>
      <c r="DG112" s="35"/>
      <c r="DH112" s="35"/>
      <c r="DI112" s="35"/>
    </row>
    <row r="113" spans="1:113" x14ac:dyDescent="0.2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36"/>
      <c r="AN113" s="36"/>
      <c r="AO113" s="35"/>
      <c r="AP113" s="35"/>
      <c r="AQ113" s="35"/>
      <c r="AR113" s="51"/>
      <c r="AS113" s="36"/>
      <c r="AT113" s="33"/>
      <c r="AU113" s="35"/>
      <c r="AV113" s="51"/>
      <c r="AW113" s="36"/>
      <c r="AX113" s="33"/>
      <c r="AY113" s="52"/>
      <c r="AZ113" s="35"/>
      <c r="BA113" s="35"/>
      <c r="BB113" s="51"/>
      <c r="BC113" s="36"/>
      <c r="BD113" s="33"/>
      <c r="BE113" s="52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</row>
    <row r="114" spans="1:113" ht="15.75" customHeight="1" x14ac:dyDescent="0.2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36"/>
      <c r="AN114" s="36"/>
      <c r="AO114" s="35"/>
      <c r="AP114" s="35"/>
      <c r="AQ114" s="35"/>
      <c r="AR114" s="51"/>
      <c r="AS114" s="36"/>
      <c r="AT114" s="33"/>
      <c r="AU114" s="35"/>
      <c r="AV114" s="51"/>
      <c r="AW114" s="36"/>
      <c r="AX114" s="33"/>
      <c r="AY114" s="52"/>
      <c r="AZ114" s="35"/>
      <c r="BA114" s="35"/>
      <c r="BB114" s="51"/>
      <c r="BC114" s="36"/>
      <c r="BD114" s="33"/>
      <c r="BE114" s="52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  <c r="CW114" s="35"/>
      <c r="CX114" s="35"/>
      <c r="CY114" s="35"/>
      <c r="CZ114" s="35"/>
      <c r="DA114" s="35"/>
      <c r="DB114" s="35"/>
      <c r="DC114" s="35"/>
      <c r="DD114" s="35"/>
      <c r="DE114" s="35"/>
      <c r="DF114" s="35"/>
      <c r="DG114" s="35"/>
      <c r="DH114" s="35"/>
      <c r="DI114" s="35"/>
    </row>
    <row r="115" spans="1:113" x14ac:dyDescent="0.2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36"/>
      <c r="AN115" s="36"/>
      <c r="AO115" s="35"/>
      <c r="AP115" s="35"/>
      <c r="AQ115" s="35"/>
      <c r="AR115" s="51"/>
      <c r="AS115" s="36"/>
      <c r="AT115" s="33"/>
      <c r="AU115" s="35"/>
      <c r="AV115" s="51"/>
      <c r="AW115" s="36"/>
      <c r="AX115" s="33"/>
      <c r="AY115" s="52"/>
      <c r="AZ115" s="35"/>
      <c r="BA115" s="35"/>
      <c r="BB115" s="51"/>
      <c r="BC115" s="36"/>
      <c r="BD115" s="33"/>
      <c r="BE115" s="52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</row>
    <row r="116" spans="1:113" x14ac:dyDescent="0.2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36"/>
      <c r="AN116" s="36"/>
      <c r="AO116" s="35"/>
      <c r="AP116" s="35"/>
      <c r="AQ116" s="35"/>
      <c r="AR116" s="51"/>
      <c r="AS116" s="36"/>
      <c r="AT116" s="33"/>
      <c r="AU116" s="35"/>
      <c r="AV116" s="51"/>
      <c r="AW116" s="36"/>
      <c r="AX116" s="33"/>
      <c r="AY116" s="52"/>
      <c r="AZ116" s="35"/>
      <c r="BA116" s="35"/>
      <c r="BB116" s="51"/>
      <c r="BC116" s="36"/>
      <c r="BD116" s="33"/>
      <c r="BE116" s="52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5"/>
      <c r="DG116" s="35"/>
      <c r="DH116" s="35"/>
      <c r="DI116" s="35"/>
    </row>
    <row r="117" spans="1:113" x14ac:dyDescent="0.2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36"/>
      <c r="AN117" s="36"/>
      <c r="AO117" s="35"/>
      <c r="AP117" s="35"/>
      <c r="AQ117" s="35"/>
      <c r="AR117" s="51"/>
      <c r="AS117" s="36"/>
      <c r="AT117" s="33"/>
      <c r="AU117" s="35"/>
      <c r="AV117" s="51"/>
      <c r="AW117" s="36"/>
      <c r="AX117" s="33"/>
      <c r="AY117" s="52"/>
      <c r="AZ117" s="35"/>
      <c r="BA117" s="35"/>
      <c r="BB117" s="51"/>
      <c r="BC117" s="36"/>
      <c r="BD117" s="33"/>
      <c r="BE117" s="52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</row>
    <row r="118" spans="1:113" x14ac:dyDescent="0.2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36"/>
      <c r="AN118" s="36"/>
      <c r="AO118" s="35"/>
      <c r="AP118" s="35"/>
      <c r="AQ118" s="35"/>
      <c r="AR118" s="51"/>
      <c r="AS118" s="36"/>
      <c r="AT118" s="33"/>
      <c r="AU118" s="35"/>
      <c r="AV118" s="51"/>
      <c r="AW118" s="36"/>
      <c r="AX118" s="33"/>
      <c r="AY118" s="52"/>
      <c r="AZ118" s="35"/>
      <c r="BA118" s="35"/>
      <c r="BB118" s="51"/>
      <c r="BC118" s="36"/>
      <c r="BD118" s="33"/>
      <c r="BE118" s="52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  <c r="CT118" s="35"/>
      <c r="CU118" s="35"/>
      <c r="CV118" s="35"/>
      <c r="CW118" s="35"/>
      <c r="CX118" s="35"/>
      <c r="CY118" s="35"/>
      <c r="CZ118" s="35"/>
      <c r="DA118" s="35"/>
      <c r="DB118" s="35"/>
      <c r="DC118" s="35"/>
      <c r="DD118" s="35"/>
      <c r="DE118" s="35"/>
      <c r="DF118" s="35"/>
      <c r="DG118" s="35"/>
      <c r="DH118" s="35"/>
      <c r="DI118" s="35"/>
    </row>
    <row r="119" spans="1:113" x14ac:dyDescent="0.2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36"/>
      <c r="AN119" s="36"/>
      <c r="AO119" s="35"/>
      <c r="AP119" s="35"/>
      <c r="AQ119" s="35"/>
      <c r="AR119" s="51"/>
      <c r="AS119" s="36"/>
      <c r="AT119" s="33"/>
      <c r="AU119" s="35"/>
      <c r="AV119" s="51"/>
      <c r="AW119" s="36"/>
      <c r="AX119" s="33"/>
      <c r="AY119" s="52"/>
      <c r="AZ119" s="35"/>
      <c r="BA119" s="35"/>
      <c r="BB119" s="51"/>
      <c r="BC119" s="36"/>
      <c r="BD119" s="33"/>
      <c r="BE119" s="52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</row>
    <row r="120" spans="1:113" x14ac:dyDescent="0.2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36"/>
      <c r="AN120" s="36"/>
      <c r="AO120" s="35"/>
      <c r="AP120" s="35"/>
      <c r="AQ120" s="35"/>
      <c r="AR120" s="51"/>
      <c r="AS120" s="36"/>
      <c r="AT120" s="33"/>
      <c r="AU120" s="35"/>
      <c r="AV120" s="51"/>
      <c r="AW120" s="36"/>
      <c r="AX120" s="33"/>
      <c r="AY120" s="52"/>
      <c r="AZ120" s="35"/>
      <c r="BA120" s="35"/>
      <c r="BB120" s="51"/>
      <c r="BC120" s="36"/>
      <c r="BD120" s="33"/>
      <c r="BE120" s="52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  <c r="CT120" s="35"/>
      <c r="CU120" s="35"/>
      <c r="CV120" s="35"/>
      <c r="CW120" s="35"/>
      <c r="CX120" s="35"/>
      <c r="CY120" s="35"/>
      <c r="CZ120" s="35"/>
      <c r="DA120" s="35"/>
      <c r="DB120" s="35"/>
      <c r="DC120" s="35"/>
      <c r="DD120" s="35"/>
      <c r="DE120" s="35"/>
      <c r="DF120" s="35"/>
      <c r="DG120" s="35"/>
      <c r="DH120" s="35"/>
      <c r="DI120" s="35"/>
    </row>
    <row r="121" spans="1:113" x14ac:dyDescent="0.2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36"/>
      <c r="AN121" s="36"/>
      <c r="AO121" s="35"/>
      <c r="AP121" s="35"/>
      <c r="AQ121" s="35"/>
      <c r="AR121" s="51"/>
      <c r="AS121" s="36"/>
      <c r="AT121" s="33"/>
      <c r="AU121" s="35"/>
      <c r="AV121" s="51"/>
      <c r="AW121" s="36"/>
      <c r="AX121" s="33"/>
      <c r="AY121" s="52"/>
      <c r="AZ121" s="35"/>
      <c r="BA121" s="35"/>
      <c r="BB121" s="51"/>
      <c r="BC121" s="36"/>
      <c r="BD121" s="33"/>
      <c r="BE121" s="52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  <c r="CT121" s="35"/>
      <c r="CU121" s="35"/>
      <c r="CV121" s="35"/>
      <c r="CW121" s="35"/>
      <c r="CX121" s="35"/>
      <c r="CY121" s="35"/>
      <c r="CZ121" s="35"/>
      <c r="DA121" s="35"/>
      <c r="DB121" s="35"/>
      <c r="DC121" s="35"/>
      <c r="DD121" s="35"/>
      <c r="DE121" s="35"/>
      <c r="DF121" s="35"/>
      <c r="DG121" s="35"/>
      <c r="DH121" s="35"/>
      <c r="DI121" s="35"/>
    </row>
    <row r="122" spans="1:113" x14ac:dyDescent="0.2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36"/>
      <c r="AN122" s="36"/>
      <c r="AO122" s="35"/>
      <c r="AP122" s="35"/>
      <c r="AQ122" s="35"/>
      <c r="AR122" s="51"/>
      <c r="AS122" s="36"/>
      <c r="AT122" s="33"/>
      <c r="AU122" s="35"/>
      <c r="AV122" s="51"/>
      <c r="AW122" s="36"/>
      <c r="AX122" s="33"/>
      <c r="AY122" s="52"/>
      <c r="AZ122" s="35"/>
      <c r="BA122" s="35"/>
      <c r="BB122" s="51"/>
      <c r="BC122" s="36"/>
      <c r="BD122" s="33"/>
      <c r="BE122" s="52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</row>
    <row r="123" spans="1:113" x14ac:dyDescent="0.2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36"/>
      <c r="AN123" s="36"/>
      <c r="AO123" s="35"/>
      <c r="AP123" s="35"/>
      <c r="AQ123" s="35"/>
      <c r="AR123" s="51"/>
      <c r="AS123" s="36"/>
      <c r="AT123" s="33"/>
      <c r="AU123" s="35"/>
      <c r="AV123" s="51"/>
      <c r="AW123" s="36"/>
      <c r="AX123" s="33"/>
      <c r="AY123" s="52"/>
      <c r="AZ123" s="35"/>
      <c r="BA123" s="35"/>
      <c r="BB123" s="51"/>
      <c r="BC123" s="36"/>
      <c r="BD123" s="33"/>
      <c r="BE123" s="52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</row>
    <row r="124" spans="1:113" x14ac:dyDescent="0.2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36"/>
      <c r="AN124" s="36"/>
      <c r="AO124" s="35"/>
      <c r="AP124" s="35"/>
      <c r="AQ124" s="35"/>
      <c r="AR124" s="51"/>
      <c r="AS124" s="36"/>
      <c r="AT124" s="33"/>
      <c r="AU124" s="35"/>
      <c r="AV124" s="51"/>
      <c r="AW124" s="36"/>
      <c r="AX124" s="33"/>
      <c r="AY124" s="52"/>
      <c r="AZ124" s="35"/>
      <c r="BA124" s="35"/>
      <c r="BB124" s="51"/>
      <c r="BC124" s="36"/>
      <c r="BD124" s="33"/>
      <c r="BE124" s="52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  <c r="CT124" s="35"/>
      <c r="CU124" s="35"/>
      <c r="CV124" s="35"/>
      <c r="CW124" s="35"/>
      <c r="CX124" s="35"/>
      <c r="CY124" s="35"/>
      <c r="CZ124" s="35"/>
      <c r="DA124" s="35"/>
      <c r="DB124" s="35"/>
      <c r="DC124" s="35"/>
      <c r="DD124" s="35"/>
      <c r="DE124" s="35"/>
      <c r="DF124" s="35"/>
      <c r="DG124" s="35"/>
      <c r="DH124" s="35"/>
      <c r="DI124" s="35"/>
    </row>
    <row r="125" spans="1:113" x14ac:dyDescent="0.2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36"/>
      <c r="AN125" s="36"/>
      <c r="AO125" s="35"/>
      <c r="AP125" s="35"/>
      <c r="AQ125" s="35"/>
      <c r="AR125" s="51"/>
      <c r="AS125" s="36"/>
      <c r="AT125" s="33"/>
      <c r="AU125" s="35"/>
      <c r="AV125" s="51"/>
      <c r="AW125" s="36"/>
      <c r="AX125" s="33"/>
      <c r="AY125" s="52"/>
      <c r="AZ125" s="35"/>
      <c r="BA125" s="35"/>
      <c r="BB125" s="51"/>
      <c r="BC125" s="36"/>
      <c r="BD125" s="33"/>
      <c r="BE125" s="52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5"/>
      <c r="DE125" s="35"/>
      <c r="DF125" s="35"/>
      <c r="DG125" s="35"/>
      <c r="DH125" s="35"/>
      <c r="DI125" s="35"/>
    </row>
    <row r="126" spans="1:113" x14ac:dyDescent="0.2">
      <c r="A126" s="49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36"/>
      <c r="AN126" s="36"/>
      <c r="AO126" s="35"/>
      <c r="AP126" s="35"/>
      <c r="AQ126" s="35"/>
      <c r="AR126" s="51"/>
      <c r="AS126" s="36"/>
      <c r="AT126" s="33"/>
      <c r="AU126" s="35"/>
      <c r="AV126" s="51"/>
      <c r="AW126" s="36"/>
      <c r="AX126" s="33"/>
      <c r="AY126" s="52"/>
      <c r="AZ126" s="35"/>
      <c r="BA126" s="35"/>
      <c r="BB126" s="51"/>
      <c r="BC126" s="36"/>
      <c r="BD126" s="33"/>
      <c r="BE126" s="52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5"/>
      <c r="DE126" s="35"/>
      <c r="DF126" s="35"/>
      <c r="DG126" s="35"/>
      <c r="DH126" s="35"/>
      <c r="DI126" s="35"/>
    </row>
    <row r="127" spans="1:113" x14ac:dyDescent="0.2">
      <c r="A127" s="49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36"/>
      <c r="AN127" s="36"/>
      <c r="AO127" s="35"/>
      <c r="AP127" s="35"/>
      <c r="AQ127" s="35"/>
      <c r="AR127" s="51"/>
      <c r="AS127" s="36"/>
      <c r="AT127" s="33"/>
      <c r="AU127" s="35"/>
      <c r="AV127" s="51"/>
      <c r="AW127" s="36"/>
      <c r="AX127" s="33"/>
      <c r="AY127" s="52"/>
      <c r="AZ127" s="35"/>
      <c r="BA127" s="35"/>
      <c r="BB127" s="51"/>
      <c r="BC127" s="36"/>
      <c r="BD127" s="33"/>
      <c r="BE127" s="52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</row>
    <row r="128" spans="1:113" x14ac:dyDescent="0.2">
      <c r="A128" s="49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36"/>
      <c r="AN128" s="36"/>
      <c r="AO128" s="35"/>
      <c r="AP128" s="35"/>
      <c r="AQ128" s="35"/>
      <c r="AR128" s="51"/>
      <c r="AS128" s="36"/>
      <c r="AT128" s="33"/>
      <c r="AU128" s="35"/>
      <c r="AV128" s="51"/>
      <c r="AW128" s="36"/>
      <c r="AX128" s="33"/>
      <c r="AY128" s="52"/>
      <c r="AZ128" s="35"/>
      <c r="BA128" s="35"/>
      <c r="BB128" s="51"/>
      <c r="BC128" s="36"/>
      <c r="BD128" s="33"/>
      <c r="BE128" s="52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</row>
    <row r="129" spans="1:113" x14ac:dyDescent="0.2">
      <c r="A129" s="49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36"/>
      <c r="AN129" s="36"/>
      <c r="AO129" s="35"/>
      <c r="AP129" s="35"/>
      <c r="AQ129" s="35"/>
      <c r="AR129" s="51"/>
      <c r="AS129" s="36"/>
      <c r="AT129" s="33"/>
      <c r="AU129" s="35"/>
      <c r="AV129" s="51"/>
      <c r="AW129" s="36"/>
      <c r="AX129" s="33"/>
      <c r="AY129" s="52"/>
      <c r="AZ129" s="35"/>
      <c r="BA129" s="35"/>
      <c r="BB129" s="51"/>
      <c r="BC129" s="36"/>
      <c r="BD129" s="33"/>
      <c r="BE129" s="52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  <c r="CT129" s="35"/>
      <c r="CU129" s="35"/>
      <c r="CV129" s="35"/>
      <c r="CW129" s="35"/>
      <c r="CX129" s="35"/>
      <c r="CY129" s="35"/>
      <c r="CZ129" s="35"/>
      <c r="DA129" s="35"/>
      <c r="DB129" s="35"/>
      <c r="DC129" s="35"/>
      <c r="DD129" s="35"/>
      <c r="DE129" s="35"/>
      <c r="DF129" s="35"/>
      <c r="DG129" s="35"/>
      <c r="DH129" s="35"/>
      <c r="DI129" s="35"/>
    </row>
    <row r="130" spans="1:113" x14ac:dyDescent="0.2">
      <c r="A130" s="49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36"/>
      <c r="AN130" s="36"/>
      <c r="AO130" s="35"/>
      <c r="AP130" s="35"/>
      <c r="AQ130" s="35"/>
      <c r="AR130" s="51"/>
      <c r="AS130" s="36"/>
      <c r="AT130" s="33"/>
      <c r="AU130" s="35"/>
      <c r="AV130" s="51"/>
      <c r="AW130" s="36"/>
      <c r="AX130" s="33"/>
      <c r="AY130" s="52"/>
      <c r="AZ130" s="35"/>
      <c r="BA130" s="35"/>
      <c r="BB130" s="51"/>
      <c r="BC130" s="36"/>
      <c r="BD130" s="33"/>
      <c r="BE130" s="52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</row>
    <row r="131" spans="1:113" x14ac:dyDescent="0.2">
      <c r="A131" s="49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36"/>
      <c r="AN131" s="36"/>
      <c r="AO131" s="35"/>
      <c r="AP131" s="35"/>
      <c r="AQ131" s="35"/>
      <c r="AR131" s="51"/>
      <c r="AS131" s="36"/>
      <c r="AT131" s="33"/>
      <c r="AU131" s="35"/>
      <c r="AV131" s="51"/>
      <c r="AW131" s="36"/>
      <c r="AX131" s="33"/>
      <c r="AY131" s="52"/>
      <c r="AZ131" s="35"/>
      <c r="BA131" s="35"/>
      <c r="BB131" s="51"/>
      <c r="BC131" s="36"/>
      <c r="BD131" s="33"/>
      <c r="BE131" s="52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</row>
    <row r="132" spans="1:113" x14ac:dyDescent="0.2">
      <c r="A132" s="49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36"/>
      <c r="AN132" s="36"/>
      <c r="AO132" s="35"/>
      <c r="AP132" s="35"/>
      <c r="AQ132" s="35"/>
      <c r="AR132" s="51"/>
      <c r="AS132" s="36"/>
      <c r="AT132" s="33"/>
      <c r="AU132" s="35"/>
      <c r="AV132" s="51"/>
      <c r="AW132" s="36"/>
      <c r="AX132" s="33"/>
      <c r="AY132" s="52"/>
      <c r="AZ132" s="35"/>
      <c r="BA132" s="35"/>
      <c r="BB132" s="51"/>
      <c r="BC132" s="36"/>
      <c r="BD132" s="33"/>
      <c r="BE132" s="52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  <c r="CT132" s="35"/>
      <c r="CU132" s="35"/>
      <c r="CV132" s="35"/>
      <c r="CW132" s="35"/>
      <c r="CX132" s="35"/>
      <c r="CY132" s="35"/>
      <c r="CZ132" s="35"/>
      <c r="DA132" s="35"/>
      <c r="DB132" s="35"/>
      <c r="DC132" s="35"/>
      <c r="DD132" s="35"/>
      <c r="DE132" s="35"/>
      <c r="DF132" s="35"/>
      <c r="DG132" s="35"/>
      <c r="DH132" s="35"/>
      <c r="DI132" s="35"/>
    </row>
    <row r="133" spans="1:113" x14ac:dyDescent="0.2">
      <c r="A133" s="49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36"/>
      <c r="AN133" s="36"/>
      <c r="AO133" s="35"/>
      <c r="AP133" s="35"/>
      <c r="AQ133" s="35"/>
      <c r="AR133" s="51"/>
      <c r="AS133" s="36"/>
      <c r="AT133" s="33"/>
      <c r="AU133" s="35"/>
      <c r="AV133" s="51"/>
      <c r="AW133" s="36"/>
      <c r="AX133" s="33"/>
      <c r="AY133" s="52"/>
      <c r="AZ133" s="35"/>
      <c r="BA133" s="35"/>
      <c r="BB133" s="51"/>
      <c r="BC133" s="36"/>
      <c r="BD133" s="33"/>
      <c r="BE133" s="52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</row>
    <row r="134" spans="1:113" x14ac:dyDescent="0.2">
      <c r="A134" s="49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36"/>
      <c r="AN134" s="36"/>
      <c r="AO134" s="35"/>
      <c r="AP134" s="35"/>
      <c r="AQ134" s="35"/>
      <c r="AR134" s="51"/>
      <c r="AS134" s="36"/>
      <c r="AT134" s="33"/>
      <c r="AU134" s="35"/>
      <c r="AV134" s="51"/>
      <c r="AW134" s="36"/>
      <c r="AX134" s="33"/>
      <c r="AY134" s="52"/>
      <c r="AZ134" s="35"/>
      <c r="BA134" s="35"/>
      <c r="BB134" s="51"/>
      <c r="BC134" s="36"/>
      <c r="BD134" s="33"/>
      <c r="BE134" s="52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</row>
    <row r="135" spans="1:113" x14ac:dyDescent="0.2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36"/>
      <c r="AN135" s="36"/>
      <c r="AO135" s="35"/>
      <c r="AP135" s="35"/>
      <c r="AQ135" s="35"/>
      <c r="AR135" s="51"/>
      <c r="AS135" s="36"/>
      <c r="AT135" s="33"/>
      <c r="AU135" s="35"/>
      <c r="AV135" s="51"/>
      <c r="AW135" s="36"/>
      <c r="AX135" s="33"/>
      <c r="AY135" s="52"/>
      <c r="AZ135" s="35"/>
      <c r="BA135" s="35"/>
      <c r="BB135" s="51"/>
      <c r="BC135" s="36"/>
      <c r="BD135" s="33"/>
      <c r="BE135" s="52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</row>
    <row r="136" spans="1:113" x14ac:dyDescent="0.2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36"/>
      <c r="AN136" s="36"/>
      <c r="AO136" s="35"/>
      <c r="AP136" s="35"/>
      <c r="AQ136" s="35"/>
      <c r="AR136" s="51"/>
      <c r="AS136" s="36"/>
      <c r="AT136" s="33"/>
      <c r="AU136" s="35"/>
      <c r="AV136" s="51"/>
      <c r="AW136" s="36"/>
      <c r="AX136" s="33"/>
      <c r="AY136" s="52"/>
      <c r="AZ136" s="35"/>
      <c r="BA136" s="35"/>
      <c r="BB136" s="51"/>
      <c r="BC136" s="36"/>
      <c r="BD136" s="33"/>
      <c r="BE136" s="52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</row>
    <row r="137" spans="1:113" x14ac:dyDescent="0.2">
      <c r="A137" s="49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36"/>
      <c r="AN137" s="36"/>
      <c r="AO137" s="35"/>
      <c r="AP137" s="35"/>
      <c r="AQ137" s="35"/>
      <c r="AR137" s="51"/>
      <c r="AS137" s="36"/>
      <c r="AT137" s="33"/>
      <c r="AU137" s="35"/>
      <c r="AV137" s="51"/>
      <c r="AW137" s="36"/>
      <c r="AX137" s="33"/>
      <c r="AY137" s="52"/>
      <c r="AZ137" s="35"/>
      <c r="BA137" s="35"/>
      <c r="BB137" s="51"/>
      <c r="BC137" s="36"/>
      <c r="BD137" s="33"/>
      <c r="BE137" s="52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</row>
    <row r="138" spans="1:113" x14ac:dyDescent="0.2">
      <c r="A138" s="49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36"/>
      <c r="AN138" s="36"/>
      <c r="AO138" s="35"/>
      <c r="AP138" s="35"/>
      <c r="AQ138" s="35"/>
      <c r="AR138" s="51"/>
      <c r="AS138" s="36"/>
      <c r="AT138" s="33"/>
      <c r="AU138" s="35"/>
      <c r="AV138" s="51"/>
      <c r="AW138" s="36"/>
      <c r="AX138" s="33"/>
      <c r="AY138" s="52"/>
      <c r="AZ138" s="35"/>
      <c r="BA138" s="35"/>
      <c r="BB138" s="51"/>
      <c r="BC138" s="36"/>
      <c r="BD138" s="33"/>
      <c r="BE138" s="52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</row>
    <row r="139" spans="1:113" x14ac:dyDescent="0.2">
      <c r="A139" s="49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36"/>
      <c r="AN139" s="36"/>
      <c r="AO139" s="35"/>
      <c r="AP139" s="35"/>
      <c r="AQ139" s="35"/>
      <c r="AR139" s="51"/>
      <c r="AS139" s="36"/>
      <c r="AT139" s="33"/>
      <c r="AU139" s="35"/>
      <c r="AV139" s="51"/>
      <c r="AW139" s="36"/>
      <c r="AX139" s="33"/>
      <c r="AY139" s="52"/>
      <c r="AZ139" s="35"/>
      <c r="BA139" s="35"/>
      <c r="BB139" s="51"/>
      <c r="BC139" s="36"/>
      <c r="BD139" s="33"/>
      <c r="BE139" s="52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</row>
    <row r="140" spans="1:113" x14ac:dyDescent="0.2">
      <c r="A140" s="49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36"/>
      <c r="AN140" s="36"/>
      <c r="AO140" s="35"/>
      <c r="AP140" s="35"/>
      <c r="AQ140" s="35"/>
      <c r="AR140" s="51"/>
      <c r="AS140" s="36"/>
      <c r="AT140" s="33"/>
      <c r="AU140" s="35"/>
      <c r="AV140" s="51"/>
      <c r="AW140" s="36"/>
      <c r="AX140" s="33"/>
      <c r="AY140" s="52"/>
      <c r="AZ140" s="35"/>
      <c r="BA140" s="35"/>
      <c r="BB140" s="51"/>
      <c r="BC140" s="36"/>
      <c r="BD140" s="33"/>
      <c r="BE140" s="52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</row>
    <row r="141" spans="1:113" x14ac:dyDescent="0.2">
      <c r="A141" s="49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36"/>
      <c r="AN141" s="36"/>
      <c r="AO141" s="35"/>
      <c r="AP141" s="35"/>
      <c r="AQ141" s="35"/>
      <c r="AR141" s="51"/>
      <c r="AS141" s="36"/>
      <c r="AT141" s="33"/>
      <c r="AU141" s="35"/>
      <c r="AV141" s="51"/>
      <c r="AW141" s="36"/>
      <c r="AX141" s="33"/>
      <c r="AY141" s="52"/>
      <c r="AZ141" s="35"/>
      <c r="BA141" s="35"/>
      <c r="BB141" s="51"/>
      <c r="BC141" s="36"/>
      <c r="BD141" s="33"/>
      <c r="BE141" s="52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</row>
    <row r="142" spans="1:113" x14ac:dyDescent="0.2">
      <c r="A142" s="49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36"/>
      <c r="AN142" s="36"/>
      <c r="AO142" s="35"/>
      <c r="AP142" s="35"/>
      <c r="AQ142" s="35"/>
      <c r="AR142" s="51"/>
      <c r="AS142" s="36"/>
      <c r="AT142" s="33"/>
      <c r="AU142" s="35"/>
      <c r="AV142" s="51"/>
      <c r="AW142" s="36"/>
      <c r="AX142" s="33"/>
      <c r="AY142" s="52"/>
      <c r="AZ142" s="35"/>
      <c r="BA142" s="35"/>
      <c r="BB142" s="51"/>
      <c r="BC142" s="36"/>
      <c r="BD142" s="33"/>
      <c r="BE142" s="52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</row>
    <row r="143" spans="1:113" x14ac:dyDescent="0.2">
      <c r="A143" s="49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36"/>
      <c r="AN143" s="36"/>
      <c r="AO143" s="35"/>
      <c r="AP143" s="35"/>
      <c r="AQ143" s="35"/>
      <c r="AR143" s="51"/>
      <c r="AS143" s="36"/>
      <c r="AT143" s="33"/>
      <c r="AU143" s="35"/>
      <c r="AV143" s="51"/>
      <c r="AW143" s="36"/>
      <c r="AX143" s="33"/>
      <c r="AY143" s="52"/>
      <c r="AZ143" s="35"/>
      <c r="BA143" s="35"/>
      <c r="BB143" s="51"/>
      <c r="BC143" s="36"/>
      <c r="BD143" s="33"/>
      <c r="BE143" s="52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</row>
    <row r="144" spans="1:113" x14ac:dyDescent="0.2">
      <c r="A144" s="49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36"/>
      <c r="AN144" s="36"/>
      <c r="AO144" s="35"/>
      <c r="AP144" s="35"/>
      <c r="AQ144" s="35"/>
      <c r="AR144" s="51"/>
      <c r="AS144" s="36"/>
      <c r="AT144" s="33"/>
      <c r="AU144" s="35"/>
      <c r="AV144" s="51"/>
      <c r="AW144" s="36"/>
      <c r="AX144" s="33"/>
      <c r="AY144" s="52"/>
      <c r="AZ144" s="35"/>
      <c r="BA144" s="35"/>
      <c r="BB144" s="51"/>
      <c r="BC144" s="36"/>
      <c r="BD144" s="33"/>
      <c r="BE144" s="52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</row>
    <row r="145" spans="1:113" x14ac:dyDescent="0.2">
      <c r="A145" s="49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36"/>
      <c r="AN145" s="36"/>
      <c r="AO145" s="35"/>
      <c r="AP145" s="35"/>
      <c r="AQ145" s="35"/>
      <c r="AR145" s="51"/>
      <c r="AS145" s="36"/>
      <c r="AT145" s="33"/>
      <c r="AU145" s="35"/>
      <c r="AV145" s="51"/>
      <c r="AW145" s="36"/>
      <c r="AX145" s="33"/>
      <c r="AY145" s="52"/>
      <c r="AZ145" s="35"/>
      <c r="BA145" s="35"/>
      <c r="BB145" s="51"/>
      <c r="BC145" s="36"/>
      <c r="BD145" s="33"/>
      <c r="BE145" s="52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</row>
    <row r="146" spans="1:113" x14ac:dyDescent="0.2">
      <c r="A146" s="49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36"/>
      <c r="AN146" s="36"/>
      <c r="AO146" s="35"/>
      <c r="AP146" s="35"/>
      <c r="AQ146" s="35"/>
      <c r="AR146" s="51"/>
      <c r="AS146" s="36"/>
      <c r="AT146" s="33"/>
      <c r="AU146" s="35"/>
      <c r="AV146" s="51"/>
      <c r="AW146" s="36"/>
      <c r="AX146" s="33"/>
      <c r="AY146" s="52"/>
      <c r="AZ146" s="35"/>
      <c r="BA146" s="35"/>
      <c r="BB146" s="51"/>
      <c r="BC146" s="36"/>
      <c r="BD146" s="33"/>
      <c r="BE146" s="52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</row>
    <row r="147" spans="1:113" x14ac:dyDescent="0.2">
      <c r="A147" s="49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36"/>
      <c r="AN147" s="36"/>
      <c r="AO147" s="35"/>
      <c r="AP147" s="35"/>
      <c r="AQ147" s="35"/>
      <c r="AR147" s="51"/>
      <c r="AS147" s="36"/>
      <c r="AT147" s="33"/>
      <c r="AU147" s="35"/>
      <c r="AV147" s="51"/>
      <c r="AW147" s="36"/>
      <c r="AX147" s="33"/>
      <c r="AY147" s="52"/>
      <c r="AZ147" s="35"/>
      <c r="BA147" s="35"/>
      <c r="BB147" s="51"/>
      <c r="BC147" s="36"/>
      <c r="BD147" s="33"/>
      <c r="BE147" s="52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</row>
    <row r="148" spans="1:113" x14ac:dyDescent="0.2">
      <c r="A148" s="49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36"/>
      <c r="AN148" s="36"/>
      <c r="AO148" s="35"/>
      <c r="AP148" s="35"/>
      <c r="AQ148" s="35"/>
      <c r="AR148" s="51"/>
      <c r="AS148" s="36"/>
      <c r="AT148" s="33"/>
      <c r="AU148" s="35"/>
      <c r="AV148" s="51"/>
      <c r="AW148" s="36"/>
      <c r="AX148" s="33"/>
      <c r="AY148" s="52"/>
      <c r="AZ148" s="35"/>
      <c r="BA148" s="35"/>
      <c r="BB148" s="51"/>
      <c r="BC148" s="36"/>
      <c r="BD148" s="33"/>
      <c r="BE148" s="52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  <c r="CT148" s="35"/>
      <c r="CU148" s="35"/>
      <c r="CV148" s="35"/>
      <c r="CW148" s="35"/>
      <c r="CX148" s="35"/>
      <c r="CY148" s="35"/>
      <c r="CZ148" s="35"/>
      <c r="DA148" s="35"/>
      <c r="DB148" s="35"/>
      <c r="DC148" s="35"/>
      <c r="DD148" s="35"/>
      <c r="DE148" s="35"/>
      <c r="DF148" s="35"/>
      <c r="DG148" s="35"/>
      <c r="DH148" s="35"/>
      <c r="DI148" s="35"/>
    </row>
    <row r="149" spans="1:113" x14ac:dyDescent="0.2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36"/>
      <c r="AN149" s="36"/>
      <c r="AO149" s="35"/>
      <c r="AP149" s="35"/>
      <c r="AQ149" s="35"/>
      <c r="AR149" s="51"/>
      <c r="AS149" s="36"/>
      <c r="AT149" s="33"/>
      <c r="AU149" s="35"/>
      <c r="AV149" s="51"/>
      <c r="AW149" s="36"/>
      <c r="AX149" s="33"/>
      <c r="AY149" s="52"/>
      <c r="AZ149" s="35"/>
      <c r="BA149" s="35"/>
      <c r="BB149" s="51"/>
      <c r="BC149" s="36"/>
      <c r="BD149" s="33"/>
      <c r="BE149" s="52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35"/>
      <c r="DB149" s="35"/>
      <c r="DC149" s="35"/>
      <c r="DD149" s="35"/>
      <c r="DE149" s="35"/>
      <c r="DF149" s="35"/>
      <c r="DG149" s="35"/>
      <c r="DH149" s="35"/>
      <c r="DI149" s="35"/>
    </row>
    <row r="150" spans="1:113" x14ac:dyDescent="0.2">
      <c r="A150" s="49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36"/>
      <c r="AN150" s="36"/>
      <c r="AO150" s="35"/>
      <c r="AP150" s="35"/>
      <c r="AQ150" s="35"/>
      <c r="AR150" s="51"/>
      <c r="AS150" s="36"/>
      <c r="AT150" s="33"/>
      <c r="AU150" s="35"/>
      <c r="AV150" s="51"/>
      <c r="AW150" s="36"/>
      <c r="AX150" s="33"/>
      <c r="AY150" s="52"/>
      <c r="AZ150" s="35"/>
      <c r="BA150" s="35"/>
      <c r="BB150" s="51"/>
      <c r="BC150" s="36"/>
      <c r="BD150" s="33"/>
      <c r="BE150" s="52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35"/>
      <c r="DB150" s="35"/>
      <c r="DC150" s="35"/>
      <c r="DD150" s="35"/>
      <c r="DE150" s="35"/>
      <c r="DF150" s="35"/>
      <c r="DG150" s="35"/>
      <c r="DH150" s="35"/>
      <c r="DI150" s="35"/>
    </row>
    <row r="151" spans="1:113" x14ac:dyDescent="0.2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36"/>
      <c r="AN151" s="36"/>
      <c r="AO151" s="35"/>
      <c r="AP151" s="35"/>
      <c r="AQ151" s="35"/>
      <c r="AR151" s="51"/>
      <c r="AS151" s="36"/>
      <c r="AT151" s="33"/>
      <c r="AU151" s="35"/>
      <c r="AV151" s="51"/>
      <c r="AW151" s="36"/>
      <c r="AX151" s="33"/>
      <c r="AY151" s="52"/>
      <c r="AZ151" s="35"/>
      <c r="BA151" s="35"/>
      <c r="BB151" s="51"/>
      <c r="BC151" s="36"/>
      <c r="BD151" s="33"/>
      <c r="BE151" s="52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5"/>
      <c r="DG151" s="35"/>
      <c r="DH151" s="35"/>
      <c r="DI151" s="35"/>
    </row>
    <row r="152" spans="1:113" x14ac:dyDescent="0.2">
      <c r="A152" s="49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36"/>
      <c r="AN152" s="36"/>
      <c r="AO152" s="35"/>
      <c r="AP152" s="35"/>
      <c r="AQ152" s="35"/>
      <c r="AR152" s="51"/>
      <c r="AS152" s="36"/>
      <c r="AT152" s="33"/>
      <c r="AU152" s="35"/>
      <c r="AV152" s="51"/>
      <c r="AW152" s="36"/>
      <c r="AX152" s="33"/>
      <c r="AY152" s="52"/>
      <c r="AZ152" s="35"/>
      <c r="BA152" s="35"/>
      <c r="BB152" s="51"/>
      <c r="BC152" s="36"/>
      <c r="BD152" s="33"/>
      <c r="BE152" s="52"/>
      <c r="BF152" s="35"/>
      <c r="BG152" s="35"/>
      <c r="BH152" s="35"/>
      <c r="BI152" s="35"/>
      <c r="BJ152" s="35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5"/>
      <c r="DG152" s="35"/>
      <c r="DH152" s="35"/>
      <c r="DI152" s="35"/>
    </row>
    <row r="153" spans="1:113" x14ac:dyDescent="0.2">
      <c r="A153" s="49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36"/>
      <c r="AN153" s="36"/>
      <c r="AO153" s="35"/>
      <c r="AP153" s="35"/>
      <c r="AQ153" s="35"/>
      <c r="AR153" s="51"/>
      <c r="AS153" s="36"/>
      <c r="AT153" s="33"/>
      <c r="AU153" s="35"/>
      <c r="AV153" s="51"/>
      <c r="AW153" s="36"/>
      <c r="AX153" s="33"/>
      <c r="AY153" s="52"/>
      <c r="AZ153" s="35"/>
      <c r="BA153" s="35"/>
      <c r="BB153" s="51"/>
      <c r="BC153" s="36"/>
      <c r="BD153" s="33"/>
      <c r="BE153" s="52"/>
      <c r="BF153" s="35"/>
      <c r="BG153" s="35"/>
      <c r="BH153" s="35"/>
      <c r="BI153" s="35"/>
      <c r="BJ153" s="35"/>
      <c r="BK153" s="35"/>
      <c r="BL153" s="35"/>
      <c r="BM153" s="35"/>
      <c r="BN153" s="35"/>
      <c r="BO153" s="35"/>
      <c r="BP153" s="35"/>
      <c r="BQ153" s="35"/>
      <c r="BR153" s="35"/>
      <c r="BS153" s="35"/>
      <c r="BT153" s="35"/>
      <c r="BU153" s="35"/>
      <c r="BV153" s="35"/>
      <c r="BW153" s="35"/>
      <c r="BX153" s="35"/>
      <c r="BY153" s="35"/>
      <c r="BZ153" s="35"/>
      <c r="CA153" s="35"/>
      <c r="CB153" s="35"/>
      <c r="CC153" s="35"/>
      <c r="CD153" s="35"/>
      <c r="CE153" s="35"/>
      <c r="CF153" s="35"/>
      <c r="CG153" s="35"/>
      <c r="CH153" s="35"/>
      <c r="CI153" s="35"/>
      <c r="CJ153" s="35"/>
      <c r="CK153" s="35"/>
      <c r="CL153" s="35"/>
      <c r="CM153" s="35"/>
      <c r="CN153" s="35"/>
      <c r="CO153" s="35"/>
      <c r="CP153" s="35"/>
      <c r="CQ153" s="35"/>
      <c r="CR153" s="35"/>
      <c r="CS153" s="35"/>
      <c r="CT153" s="35"/>
      <c r="CU153" s="35"/>
      <c r="CV153" s="35"/>
      <c r="CW153" s="35"/>
      <c r="CX153" s="35"/>
      <c r="CY153" s="35"/>
      <c r="CZ153" s="35"/>
      <c r="DA153" s="35"/>
      <c r="DB153" s="35"/>
      <c r="DC153" s="35"/>
      <c r="DD153" s="35"/>
      <c r="DE153" s="35"/>
      <c r="DF153" s="35"/>
      <c r="DG153" s="35"/>
      <c r="DH153" s="35"/>
      <c r="DI153" s="35"/>
    </row>
    <row r="154" spans="1:113" x14ac:dyDescent="0.2">
      <c r="A154" s="49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36"/>
      <c r="AN154" s="36"/>
      <c r="AO154" s="35"/>
      <c r="AP154" s="35"/>
      <c r="AQ154" s="35"/>
      <c r="AR154" s="51"/>
      <c r="AS154" s="36"/>
      <c r="AT154" s="33"/>
      <c r="AU154" s="35"/>
      <c r="AV154" s="51"/>
      <c r="AW154" s="36"/>
      <c r="AX154" s="33"/>
      <c r="AY154" s="52"/>
      <c r="AZ154" s="35"/>
      <c r="BA154" s="35"/>
      <c r="BB154" s="51"/>
      <c r="BC154" s="36"/>
      <c r="BD154" s="33"/>
      <c r="BE154" s="52"/>
      <c r="BF154" s="35"/>
      <c r="BG154" s="35"/>
      <c r="BH154" s="35"/>
      <c r="BI154" s="35"/>
      <c r="BJ154" s="35"/>
      <c r="BK154" s="35"/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  <c r="CT154" s="35"/>
      <c r="CU154" s="35"/>
      <c r="CV154" s="35"/>
      <c r="CW154" s="35"/>
      <c r="CX154" s="35"/>
      <c r="CY154" s="35"/>
      <c r="CZ154" s="35"/>
      <c r="DA154" s="35"/>
      <c r="DB154" s="35"/>
      <c r="DC154" s="35"/>
      <c r="DD154" s="35"/>
      <c r="DE154" s="35"/>
      <c r="DF154" s="35"/>
      <c r="DG154" s="35"/>
      <c r="DH154" s="35"/>
      <c r="DI154" s="35"/>
    </row>
    <row r="155" spans="1:113" x14ac:dyDescent="0.2">
      <c r="A155" s="49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36"/>
      <c r="AN155" s="36"/>
      <c r="AO155" s="35"/>
      <c r="AP155" s="35"/>
      <c r="AQ155" s="35"/>
      <c r="AR155" s="51"/>
      <c r="AS155" s="36"/>
      <c r="AT155" s="33"/>
      <c r="AU155" s="35"/>
      <c r="AV155" s="51"/>
      <c r="AW155" s="36"/>
      <c r="AX155" s="33"/>
      <c r="AY155" s="52"/>
      <c r="AZ155" s="35"/>
      <c r="BA155" s="35"/>
      <c r="BB155" s="51"/>
      <c r="BC155" s="36"/>
      <c r="BD155" s="33"/>
      <c r="BE155" s="52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</row>
    <row r="156" spans="1:113" x14ac:dyDescent="0.2">
      <c r="A156" s="49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36"/>
      <c r="AN156" s="36"/>
      <c r="AO156" s="35"/>
      <c r="AP156" s="35"/>
      <c r="AQ156" s="35"/>
      <c r="AR156" s="51"/>
      <c r="AS156" s="36"/>
      <c r="AT156" s="33"/>
      <c r="AU156" s="35"/>
      <c r="AV156" s="51"/>
      <c r="AW156" s="36"/>
      <c r="AX156" s="33"/>
      <c r="AY156" s="52"/>
      <c r="AZ156" s="35"/>
      <c r="BA156" s="35"/>
      <c r="BB156" s="51"/>
      <c r="BC156" s="36"/>
      <c r="BD156" s="33"/>
      <c r="BE156" s="52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5"/>
      <c r="DE156" s="35"/>
      <c r="DF156" s="35"/>
      <c r="DG156" s="35"/>
      <c r="DH156" s="35"/>
      <c r="DI156" s="35"/>
    </row>
    <row r="157" spans="1:113" x14ac:dyDescent="0.2">
      <c r="A157" s="49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36"/>
      <c r="AN157" s="36"/>
      <c r="AO157" s="35"/>
      <c r="AP157" s="35"/>
      <c r="AQ157" s="35"/>
      <c r="AR157" s="51"/>
      <c r="AS157" s="36"/>
      <c r="AT157" s="33"/>
      <c r="AU157" s="35"/>
      <c r="AV157" s="51"/>
      <c r="AW157" s="36"/>
      <c r="AX157" s="33"/>
      <c r="AY157" s="52"/>
      <c r="AZ157" s="35"/>
      <c r="BA157" s="35"/>
      <c r="BB157" s="51"/>
      <c r="BC157" s="36"/>
      <c r="BD157" s="33"/>
      <c r="BE157" s="52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</row>
    <row r="158" spans="1:113" x14ac:dyDescent="0.2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36"/>
      <c r="AN158" s="36"/>
      <c r="AO158" s="35"/>
      <c r="AP158" s="35"/>
      <c r="AQ158" s="35"/>
      <c r="AR158" s="51"/>
      <c r="AS158" s="36"/>
      <c r="AT158" s="35"/>
      <c r="AU158" s="35"/>
      <c r="AV158" s="51"/>
      <c r="AW158" s="36"/>
      <c r="AX158" s="35"/>
      <c r="AY158" s="53"/>
      <c r="AZ158" s="35"/>
      <c r="BA158" s="35"/>
      <c r="BB158" s="51"/>
      <c r="BC158" s="36"/>
      <c r="BD158" s="35"/>
      <c r="BE158" s="53"/>
      <c r="BF158" s="35"/>
      <c r="BG158" s="35"/>
      <c r="BH158" s="35"/>
      <c r="BI158" s="35"/>
      <c r="BJ158" s="35"/>
      <c r="BK158" s="35"/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  <c r="CT158" s="35"/>
      <c r="CU158" s="35"/>
      <c r="CV158" s="35"/>
      <c r="CW158" s="35"/>
      <c r="CX158" s="35"/>
      <c r="CY158" s="35"/>
      <c r="CZ158" s="35"/>
      <c r="DA158" s="35"/>
      <c r="DB158" s="35"/>
      <c r="DC158" s="35"/>
      <c r="DD158" s="35"/>
      <c r="DE158" s="35"/>
      <c r="DF158" s="35"/>
      <c r="DG158" s="35"/>
      <c r="DH158" s="35"/>
      <c r="DI158" s="35"/>
    </row>
    <row r="159" spans="1:113" x14ac:dyDescent="0.2">
      <c r="A159" s="49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36"/>
      <c r="AN159" s="36"/>
      <c r="AO159" s="35"/>
      <c r="AP159" s="35"/>
      <c r="AQ159" s="35"/>
      <c r="AR159" s="51"/>
      <c r="AS159" s="36"/>
      <c r="AT159" s="35"/>
      <c r="AU159" s="35"/>
      <c r="AV159" s="51"/>
      <c r="AW159" s="36"/>
      <c r="AX159" s="35"/>
      <c r="AY159" s="53"/>
      <c r="AZ159" s="35"/>
      <c r="BA159" s="35"/>
      <c r="BB159" s="51"/>
      <c r="BC159" s="36"/>
      <c r="BD159" s="35"/>
      <c r="BE159" s="53"/>
      <c r="BF159" s="35"/>
      <c r="BG159" s="35"/>
      <c r="BH159" s="35"/>
      <c r="BI159" s="35"/>
      <c r="BJ159" s="35"/>
      <c r="BK159" s="35"/>
      <c r="BL159" s="35"/>
      <c r="BM159" s="35"/>
      <c r="BN159" s="35"/>
      <c r="BO159" s="35"/>
      <c r="BP159" s="35"/>
      <c r="BQ159" s="35"/>
      <c r="BR159" s="35"/>
      <c r="BS159" s="35"/>
      <c r="BT159" s="35"/>
      <c r="BU159" s="35"/>
      <c r="BV159" s="35"/>
      <c r="BW159" s="35"/>
      <c r="BX159" s="35"/>
      <c r="BY159" s="35"/>
      <c r="BZ159" s="35"/>
      <c r="CA159" s="35"/>
      <c r="CB159" s="35"/>
      <c r="CC159" s="35"/>
      <c r="CD159" s="35"/>
      <c r="CE159" s="35"/>
      <c r="CF159" s="35"/>
      <c r="CG159" s="35"/>
      <c r="CH159" s="35"/>
      <c r="CI159" s="35"/>
      <c r="CJ159" s="35"/>
      <c r="CK159" s="35"/>
      <c r="CL159" s="35"/>
      <c r="CM159" s="35"/>
      <c r="CN159" s="35"/>
      <c r="CO159" s="35"/>
      <c r="CP159" s="35"/>
      <c r="CQ159" s="35"/>
      <c r="CR159" s="35"/>
      <c r="CS159" s="35"/>
      <c r="CT159" s="35"/>
      <c r="CU159" s="35"/>
      <c r="CV159" s="35"/>
      <c r="CW159" s="35"/>
      <c r="CX159" s="35"/>
      <c r="CY159" s="35"/>
      <c r="CZ159" s="35"/>
      <c r="DA159" s="35"/>
      <c r="DB159" s="35"/>
      <c r="DC159" s="35"/>
      <c r="DD159" s="35"/>
      <c r="DE159" s="35"/>
      <c r="DF159" s="35"/>
      <c r="DG159" s="35"/>
      <c r="DH159" s="35"/>
      <c r="DI159" s="35"/>
    </row>
    <row r="160" spans="1:113" x14ac:dyDescent="0.2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36"/>
      <c r="AN160" s="36"/>
      <c r="AO160" s="35"/>
      <c r="AP160" s="35"/>
      <c r="AQ160" s="35"/>
      <c r="AR160" s="51"/>
      <c r="AS160" s="36"/>
      <c r="AT160" s="35"/>
      <c r="AU160" s="35"/>
      <c r="AV160" s="51"/>
      <c r="AW160" s="36"/>
      <c r="AX160" s="35"/>
      <c r="AY160" s="53"/>
      <c r="AZ160" s="35"/>
      <c r="BA160" s="35"/>
      <c r="BB160" s="51"/>
      <c r="BC160" s="36"/>
      <c r="BD160" s="35"/>
      <c r="BE160" s="53"/>
      <c r="BF160" s="35"/>
      <c r="BG160" s="35"/>
      <c r="BH160" s="35"/>
      <c r="BI160" s="35"/>
      <c r="BJ160" s="35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35"/>
      <c r="DB160" s="35"/>
      <c r="DC160" s="35"/>
      <c r="DD160" s="35"/>
      <c r="DE160" s="35"/>
      <c r="DF160" s="35"/>
      <c r="DG160" s="35"/>
      <c r="DH160" s="35"/>
      <c r="DI160" s="35"/>
    </row>
    <row r="161" spans="1:113" x14ac:dyDescent="0.2">
      <c r="A161" s="49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36"/>
      <c r="AN161" s="36"/>
      <c r="AO161" s="35"/>
      <c r="AP161" s="35"/>
      <c r="AQ161" s="35"/>
      <c r="AR161" s="51"/>
      <c r="AS161" s="36"/>
      <c r="AT161" s="35"/>
      <c r="AU161" s="35"/>
      <c r="AV161" s="51"/>
      <c r="AW161" s="36"/>
      <c r="AX161" s="35"/>
      <c r="AY161" s="53"/>
      <c r="AZ161" s="35"/>
      <c r="BA161" s="35"/>
      <c r="BB161" s="51"/>
      <c r="BC161" s="36"/>
      <c r="BD161" s="35"/>
      <c r="BE161" s="53"/>
      <c r="BF161" s="35"/>
      <c r="BG161" s="35"/>
      <c r="BH161" s="35"/>
      <c r="BI161" s="35"/>
      <c r="BJ161" s="35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  <c r="CT161" s="35"/>
      <c r="CU161" s="35"/>
      <c r="CV161" s="35"/>
      <c r="CW161" s="35"/>
      <c r="CX161" s="35"/>
      <c r="CY161" s="35"/>
      <c r="CZ161" s="35"/>
      <c r="DA161" s="35"/>
      <c r="DB161" s="35"/>
      <c r="DC161" s="35"/>
      <c r="DD161" s="35"/>
      <c r="DE161" s="35"/>
      <c r="DF161" s="35"/>
      <c r="DG161" s="35"/>
      <c r="DH161" s="35"/>
      <c r="DI161" s="35"/>
    </row>
    <row r="162" spans="1:113" x14ac:dyDescent="0.2">
      <c r="A162" s="49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36"/>
      <c r="AN162" s="36"/>
      <c r="AO162" s="35"/>
      <c r="AP162" s="35"/>
      <c r="AQ162" s="35"/>
      <c r="AR162" s="51"/>
      <c r="AS162" s="36"/>
      <c r="AT162" s="35"/>
      <c r="AU162" s="35"/>
      <c r="AV162" s="51"/>
      <c r="AW162" s="36"/>
      <c r="AX162" s="35"/>
      <c r="AY162" s="53"/>
      <c r="AZ162" s="35"/>
      <c r="BA162" s="35"/>
      <c r="BB162" s="51"/>
      <c r="BC162" s="36"/>
      <c r="BD162" s="35"/>
      <c r="BE162" s="53"/>
      <c r="BF162" s="35"/>
      <c r="BG162" s="35"/>
      <c r="BH162" s="35"/>
      <c r="BI162" s="35"/>
      <c r="BJ162" s="35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  <c r="CT162" s="35"/>
      <c r="CU162" s="35"/>
      <c r="CV162" s="35"/>
      <c r="CW162" s="35"/>
      <c r="CX162" s="35"/>
      <c r="CY162" s="35"/>
      <c r="CZ162" s="35"/>
      <c r="DA162" s="35"/>
      <c r="DB162" s="35"/>
      <c r="DC162" s="35"/>
      <c r="DD162" s="35"/>
      <c r="DE162" s="35"/>
      <c r="DF162" s="35"/>
      <c r="DG162" s="35"/>
      <c r="DH162" s="35"/>
      <c r="DI162" s="35"/>
    </row>
    <row r="163" spans="1:113" x14ac:dyDescent="0.2">
      <c r="A163" s="49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36"/>
      <c r="AN163" s="36"/>
      <c r="AO163" s="35"/>
      <c r="AP163" s="35"/>
      <c r="AQ163" s="35"/>
      <c r="AR163" s="51"/>
      <c r="AS163" s="36"/>
      <c r="AT163" s="35"/>
      <c r="AU163" s="35"/>
      <c r="AV163" s="51"/>
      <c r="AW163" s="36"/>
      <c r="AX163" s="35"/>
      <c r="AY163" s="53"/>
      <c r="AZ163" s="35"/>
      <c r="BA163" s="35"/>
      <c r="BB163" s="51"/>
      <c r="BC163" s="36"/>
      <c r="BD163" s="35"/>
      <c r="BE163" s="53"/>
      <c r="BF163" s="35"/>
      <c r="BG163" s="35"/>
      <c r="BH163" s="35"/>
      <c r="BI163" s="35"/>
      <c r="BJ163" s="35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5"/>
      <c r="DG163" s="35"/>
      <c r="DH163" s="35"/>
      <c r="DI163" s="35"/>
    </row>
    <row r="164" spans="1:113" x14ac:dyDescent="0.2">
      <c r="A164" s="49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36"/>
      <c r="AN164" s="36"/>
      <c r="AO164" s="35"/>
      <c r="AP164" s="35"/>
      <c r="AQ164" s="35"/>
      <c r="AR164" s="51"/>
      <c r="AS164" s="36"/>
      <c r="AT164" s="35"/>
      <c r="AU164" s="35"/>
      <c r="AV164" s="51"/>
      <c r="AW164" s="36"/>
      <c r="AX164" s="35"/>
      <c r="AY164" s="53"/>
      <c r="AZ164" s="35"/>
      <c r="BA164" s="35"/>
      <c r="BB164" s="51"/>
      <c r="BC164" s="36"/>
      <c r="BD164" s="35"/>
      <c r="BE164" s="53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5"/>
      <c r="DG164" s="35"/>
      <c r="DH164" s="35"/>
      <c r="DI164" s="35"/>
    </row>
    <row r="165" spans="1:113" x14ac:dyDescent="0.2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36"/>
      <c r="AN165" s="36"/>
      <c r="AO165" s="35"/>
      <c r="AP165" s="35"/>
      <c r="AQ165" s="35"/>
      <c r="AR165" s="51"/>
      <c r="AS165" s="36"/>
      <c r="AT165" s="35"/>
      <c r="AU165" s="35"/>
      <c r="AV165" s="51"/>
      <c r="AW165" s="36"/>
      <c r="AX165" s="35"/>
      <c r="AY165" s="53"/>
      <c r="AZ165" s="35"/>
      <c r="BA165" s="35"/>
      <c r="BB165" s="51"/>
      <c r="BC165" s="36"/>
      <c r="BD165" s="35"/>
      <c r="BE165" s="53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35"/>
      <c r="BX165" s="35"/>
      <c r="BY165" s="35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35"/>
      <c r="CM165" s="35"/>
      <c r="CN165" s="35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35"/>
      <c r="DB165" s="35"/>
      <c r="DC165" s="35"/>
      <c r="DD165" s="35"/>
      <c r="DE165" s="35"/>
      <c r="DF165" s="35"/>
      <c r="DG165" s="35"/>
      <c r="DH165" s="35"/>
      <c r="DI165" s="35"/>
    </row>
    <row r="166" spans="1:113" x14ac:dyDescent="0.2">
      <c r="A166" s="49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36"/>
      <c r="AN166" s="36"/>
      <c r="AO166" s="35"/>
      <c r="AP166" s="35"/>
      <c r="AQ166" s="35"/>
      <c r="AR166" s="51"/>
      <c r="AS166" s="36"/>
      <c r="AT166" s="35"/>
      <c r="AU166" s="35"/>
      <c r="AV166" s="51"/>
      <c r="AW166" s="36"/>
      <c r="AX166" s="35"/>
      <c r="AY166" s="53"/>
      <c r="AZ166" s="35"/>
      <c r="BA166" s="35"/>
      <c r="BB166" s="51"/>
      <c r="BC166" s="36"/>
      <c r="BD166" s="35"/>
      <c r="BE166" s="53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  <c r="BW166" s="35"/>
      <c r="BX166" s="35"/>
      <c r="BY166" s="35"/>
      <c r="BZ166" s="35"/>
      <c r="CA166" s="35"/>
      <c r="CB166" s="35"/>
      <c r="CC166" s="35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5"/>
      <c r="CQ166" s="35"/>
      <c r="CR166" s="35"/>
      <c r="CS166" s="35"/>
      <c r="CT166" s="35"/>
      <c r="CU166" s="35"/>
      <c r="CV166" s="35"/>
      <c r="CW166" s="35"/>
      <c r="CX166" s="35"/>
      <c r="CY166" s="35"/>
      <c r="CZ166" s="35"/>
      <c r="DA166" s="35"/>
      <c r="DB166" s="35"/>
      <c r="DC166" s="35"/>
      <c r="DD166" s="35"/>
      <c r="DE166" s="35"/>
      <c r="DF166" s="35"/>
      <c r="DG166" s="35"/>
      <c r="DH166" s="35"/>
      <c r="DI166" s="35"/>
    </row>
    <row r="167" spans="1:113" x14ac:dyDescent="0.2">
      <c r="A167" s="49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36"/>
      <c r="AN167" s="36"/>
      <c r="AO167" s="35"/>
      <c r="AP167" s="35"/>
      <c r="AQ167" s="35"/>
      <c r="AR167" s="51"/>
      <c r="AS167" s="36"/>
      <c r="AT167" s="35"/>
      <c r="AU167" s="35"/>
      <c r="AV167" s="51"/>
      <c r="AW167" s="36"/>
      <c r="AX167" s="35"/>
      <c r="AY167" s="53"/>
      <c r="AZ167" s="35"/>
      <c r="BA167" s="35"/>
      <c r="BB167" s="51"/>
      <c r="BC167" s="36"/>
      <c r="BD167" s="35"/>
      <c r="BE167" s="53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  <c r="BP167" s="35"/>
      <c r="BQ167" s="35"/>
      <c r="BR167" s="35"/>
      <c r="BS167" s="35"/>
      <c r="BT167" s="35"/>
      <c r="BU167" s="35"/>
      <c r="BV167" s="35"/>
      <c r="BW167" s="35"/>
      <c r="BX167" s="35"/>
      <c r="BY167" s="35"/>
      <c r="BZ167" s="35"/>
      <c r="CA167" s="35"/>
      <c r="CB167" s="35"/>
      <c r="CC167" s="35"/>
      <c r="CD167" s="35"/>
      <c r="CE167" s="35"/>
      <c r="CF167" s="35"/>
      <c r="CG167" s="35"/>
      <c r="CH167" s="35"/>
      <c r="CI167" s="35"/>
      <c r="CJ167" s="35"/>
      <c r="CK167" s="35"/>
      <c r="CL167" s="35"/>
      <c r="CM167" s="35"/>
      <c r="CN167" s="35"/>
      <c r="CO167" s="35"/>
      <c r="CP167" s="35"/>
      <c r="CQ167" s="35"/>
      <c r="CR167" s="35"/>
      <c r="CS167" s="35"/>
      <c r="CT167" s="35"/>
      <c r="CU167" s="35"/>
      <c r="CV167" s="35"/>
      <c r="CW167" s="35"/>
      <c r="CX167" s="35"/>
      <c r="CY167" s="35"/>
      <c r="CZ167" s="35"/>
      <c r="DA167" s="35"/>
      <c r="DB167" s="35"/>
      <c r="DC167" s="35"/>
      <c r="DD167" s="35"/>
      <c r="DE167" s="35"/>
      <c r="DF167" s="35"/>
      <c r="DG167" s="35"/>
      <c r="DH167" s="35"/>
      <c r="DI167" s="35"/>
    </row>
    <row r="168" spans="1:113" x14ac:dyDescent="0.2">
      <c r="A168" s="49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36"/>
      <c r="AN168" s="36"/>
      <c r="AO168" s="35"/>
      <c r="AP168" s="35"/>
      <c r="AQ168" s="35"/>
      <c r="AR168" s="51"/>
      <c r="AS168" s="36"/>
      <c r="AT168" s="35"/>
      <c r="AU168" s="35"/>
      <c r="AV168" s="51"/>
      <c r="AW168" s="36"/>
      <c r="AX168" s="35"/>
      <c r="AY168" s="53"/>
      <c r="AZ168" s="35"/>
      <c r="BA168" s="35"/>
      <c r="BB168" s="51"/>
      <c r="BC168" s="36"/>
      <c r="BD168" s="35"/>
      <c r="BE168" s="53"/>
      <c r="BF168" s="35"/>
      <c r="BG168" s="35"/>
      <c r="BH168" s="35"/>
      <c r="BI168" s="35"/>
      <c r="BJ168" s="35"/>
      <c r="BK168" s="35"/>
      <c r="BL168" s="35"/>
      <c r="BM168" s="35"/>
      <c r="BN168" s="35"/>
      <c r="BO168" s="35"/>
      <c r="BP168" s="35"/>
      <c r="BQ168" s="35"/>
      <c r="BR168" s="35"/>
      <c r="BS168" s="35"/>
      <c r="BT168" s="35"/>
      <c r="BU168" s="35"/>
      <c r="BV168" s="35"/>
      <c r="BW168" s="35"/>
      <c r="BX168" s="35"/>
      <c r="BY168" s="35"/>
      <c r="BZ168" s="35"/>
      <c r="CA168" s="35"/>
      <c r="CB168" s="35"/>
      <c r="CC168" s="35"/>
      <c r="CD168" s="35"/>
      <c r="CE168" s="35"/>
      <c r="CF168" s="35"/>
      <c r="CG168" s="35"/>
      <c r="CH168" s="35"/>
      <c r="CI168" s="35"/>
      <c r="CJ168" s="35"/>
      <c r="CK168" s="35"/>
      <c r="CL168" s="35"/>
      <c r="CM168" s="35"/>
      <c r="CN168" s="35"/>
      <c r="CO168" s="35"/>
      <c r="CP168" s="35"/>
      <c r="CQ168" s="35"/>
      <c r="CR168" s="35"/>
      <c r="CS168" s="35"/>
      <c r="CT168" s="35"/>
      <c r="CU168" s="35"/>
      <c r="CV168" s="35"/>
      <c r="CW168" s="35"/>
      <c r="CX168" s="35"/>
      <c r="CY168" s="35"/>
      <c r="CZ168" s="35"/>
      <c r="DA168" s="35"/>
      <c r="DB168" s="35"/>
      <c r="DC168" s="35"/>
      <c r="DD168" s="35"/>
      <c r="DE168" s="35"/>
      <c r="DF168" s="35"/>
      <c r="DG168" s="35"/>
      <c r="DH168" s="35"/>
      <c r="DI168" s="35"/>
    </row>
    <row r="169" spans="1:113" x14ac:dyDescent="0.2">
      <c r="A169" s="49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36"/>
      <c r="AN169" s="36"/>
      <c r="AO169" s="35"/>
      <c r="AP169" s="35"/>
      <c r="AQ169" s="35"/>
      <c r="AR169" s="51"/>
      <c r="AS169" s="36"/>
      <c r="AT169" s="35"/>
      <c r="AU169" s="35"/>
      <c r="AV169" s="51"/>
      <c r="AW169" s="36"/>
      <c r="AX169" s="35"/>
      <c r="AY169" s="53"/>
      <c r="AZ169" s="35"/>
      <c r="BA169" s="35"/>
      <c r="BB169" s="51"/>
      <c r="BC169" s="36"/>
      <c r="BD169" s="35"/>
      <c r="BE169" s="53"/>
      <c r="BF169" s="35"/>
      <c r="BG169" s="35"/>
      <c r="BH169" s="35"/>
      <c r="BI169" s="35"/>
      <c r="BJ169" s="35"/>
      <c r="BK169" s="35"/>
      <c r="BL169" s="35"/>
      <c r="BM169" s="35"/>
      <c r="BN169" s="35"/>
      <c r="BO169" s="35"/>
      <c r="BP169" s="35"/>
      <c r="BQ169" s="35"/>
      <c r="BR169" s="35"/>
      <c r="BS169" s="35"/>
      <c r="BT169" s="35"/>
      <c r="BU169" s="35"/>
      <c r="BV169" s="35"/>
      <c r="BW169" s="35"/>
      <c r="BX169" s="35"/>
      <c r="BY169" s="35"/>
      <c r="BZ169" s="35"/>
      <c r="CA169" s="35"/>
      <c r="CB169" s="35"/>
      <c r="CC169" s="35"/>
      <c r="CD169" s="35"/>
      <c r="CE169" s="35"/>
      <c r="CF169" s="35"/>
      <c r="CG169" s="35"/>
      <c r="CH169" s="35"/>
      <c r="CI169" s="35"/>
      <c r="CJ169" s="35"/>
      <c r="CK169" s="35"/>
      <c r="CL169" s="35"/>
      <c r="CM169" s="35"/>
      <c r="CN169" s="35"/>
      <c r="CO169" s="35"/>
      <c r="CP169" s="35"/>
      <c r="CQ169" s="35"/>
      <c r="CR169" s="35"/>
      <c r="CS169" s="35"/>
      <c r="CT169" s="35"/>
      <c r="CU169" s="35"/>
      <c r="CV169" s="35"/>
      <c r="CW169" s="35"/>
      <c r="CX169" s="35"/>
      <c r="CY169" s="35"/>
      <c r="CZ169" s="35"/>
      <c r="DA169" s="35"/>
      <c r="DB169" s="35"/>
      <c r="DC169" s="35"/>
      <c r="DD169" s="35"/>
      <c r="DE169" s="35"/>
      <c r="DF169" s="35"/>
      <c r="DG169" s="35"/>
      <c r="DH169" s="35"/>
      <c r="DI169" s="35"/>
    </row>
    <row r="170" spans="1:113" x14ac:dyDescent="0.2">
      <c r="A170" s="49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36"/>
      <c r="AN170" s="36"/>
      <c r="AO170" s="35"/>
      <c r="AP170" s="35"/>
      <c r="AQ170" s="35"/>
      <c r="AR170" s="51"/>
      <c r="AS170" s="36"/>
      <c r="AT170" s="35"/>
      <c r="AU170" s="35"/>
      <c r="AV170" s="51"/>
      <c r="AW170" s="36"/>
      <c r="AX170" s="35"/>
      <c r="AY170" s="53"/>
      <c r="AZ170" s="35"/>
      <c r="BA170" s="35"/>
      <c r="BB170" s="51"/>
      <c r="BC170" s="36"/>
      <c r="BD170" s="35"/>
      <c r="BE170" s="53"/>
      <c r="BF170" s="35"/>
      <c r="BG170" s="35"/>
      <c r="BH170" s="35"/>
      <c r="BI170" s="35"/>
      <c r="BJ170" s="35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35"/>
      <c r="BX170" s="35"/>
      <c r="BY170" s="35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35"/>
      <c r="CM170" s="35"/>
      <c r="CN170" s="35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35"/>
      <c r="DB170" s="35"/>
      <c r="DC170" s="35"/>
      <c r="DD170" s="35"/>
      <c r="DE170" s="35"/>
      <c r="DF170" s="35"/>
      <c r="DG170" s="35"/>
      <c r="DH170" s="35"/>
      <c r="DI170" s="35"/>
    </row>
    <row r="171" spans="1:113" x14ac:dyDescent="0.2">
      <c r="A171" s="49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36"/>
      <c r="AN171" s="36"/>
      <c r="AO171" s="35"/>
      <c r="AP171" s="35"/>
      <c r="AQ171" s="35"/>
      <c r="AR171" s="51"/>
      <c r="AS171" s="36"/>
      <c r="AT171" s="35"/>
      <c r="AU171" s="35"/>
      <c r="AV171" s="51"/>
      <c r="AW171" s="36"/>
      <c r="AX171" s="35"/>
      <c r="AY171" s="53"/>
      <c r="AZ171" s="35"/>
      <c r="BA171" s="35"/>
      <c r="BB171" s="51"/>
      <c r="BC171" s="36"/>
      <c r="BD171" s="35"/>
      <c r="BE171" s="53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  <c r="BQ171" s="35"/>
      <c r="BR171" s="35"/>
      <c r="BS171" s="35"/>
      <c r="BT171" s="35"/>
      <c r="BU171" s="35"/>
      <c r="BV171" s="35"/>
      <c r="BW171" s="35"/>
      <c r="BX171" s="35"/>
      <c r="BY171" s="35"/>
      <c r="BZ171" s="35"/>
      <c r="CA171" s="35"/>
      <c r="CB171" s="35"/>
      <c r="CC171" s="35"/>
      <c r="CD171" s="35"/>
      <c r="CE171" s="35"/>
      <c r="CF171" s="35"/>
      <c r="CG171" s="35"/>
      <c r="CH171" s="35"/>
      <c r="CI171" s="35"/>
      <c r="CJ171" s="35"/>
      <c r="CK171" s="35"/>
      <c r="CL171" s="35"/>
      <c r="CM171" s="35"/>
      <c r="CN171" s="35"/>
      <c r="CO171" s="35"/>
      <c r="CP171" s="35"/>
      <c r="CQ171" s="35"/>
      <c r="CR171" s="35"/>
      <c r="CS171" s="35"/>
      <c r="CT171" s="35"/>
      <c r="CU171" s="35"/>
      <c r="CV171" s="35"/>
      <c r="CW171" s="35"/>
      <c r="CX171" s="35"/>
      <c r="CY171" s="35"/>
      <c r="CZ171" s="35"/>
      <c r="DA171" s="35"/>
      <c r="DB171" s="35"/>
      <c r="DC171" s="35"/>
      <c r="DD171" s="35"/>
      <c r="DE171" s="35"/>
      <c r="DF171" s="35"/>
      <c r="DG171" s="35"/>
      <c r="DH171" s="35"/>
      <c r="DI171" s="35"/>
    </row>
    <row r="172" spans="1:113" x14ac:dyDescent="0.2">
      <c r="A172" s="49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36"/>
      <c r="AN172" s="36"/>
      <c r="AO172" s="35"/>
      <c r="AP172" s="35"/>
      <c r="AQ172" s="35"/>
      <c r="AR172" s="51"/>
      <c r="AS172" s="36"/>
      <c r="AT172" s="35"/>
      <c r="AU172" s="35"/>
      <c r="AV172" s="51"/>
      <c r="AW172" s="36"/>
      <c r="AX172" s="35"/>
      <c r="AY172" s="53"/>
      <c r="AZ172" s="35"/>
      <c r="BA172" s="35"/>
      <c r="BB172" s="51"/>
      <c r="BC172" s="36"/>
      <c r="BD172" s="35"/>
      <c r="BE172" s="53"/>
      <c r="BF172" s="35"/>
      <c r="BG172" s="35"/>
      <c r="BH172" s="35"/>
      <c r="BI172" s="35"/>
      <c r="BJ172" s="35"/>
      <c r="BK172" s="35"/>
      <c r="BL172" s="35"/>
      <c r="BM172" s="35"/>
      <c r="BN172" s="35"/>
      <c r="BO172" s="35"/>
      <c r="BP172" s="35"/>
      <c r="BQ172" s="35"/>
      <c r="BR172" s="35"/>
      <c r="BS172" s="35"/>
      <c r="BT172" s="35"/>
      <c r="BU172" s="35"/>
      <c r="BV172" s="35"/>
      <c r="BW172" s="35"/>
      <c r="BX172" s="35"/>
      <c r="BY172" s="35"/>
      <c r="BZ172" s="35"/>
      <c r="CA172" s="35"/>
      <c r="CB172" s="35"/>
      <c r="CC172" s="35"/>
      <c r="CD172" s="35"/>
      <c r="CE172" s="35"/>
      <c r="CF172" s="35"/>
      <c r="CG172" s="35"/>
      <c r="CH172" s="35"/>
      <c r="CI172" s="35"/>
      <c r="CJ172" s="35"/>
      <c r="CK172" s="35"/>
      <c r="CL172" s="35"/>
      <c r="CM172" s="35"/>
      <c r="CN172" s="35"/>
      <c r="CO172" s="35"/>
      <c r="CP172" s="35"/>
      <c r="CQ172" s="35"/>
      <c r="CR172" s="35"/>
      <c r="CS172" s="35"/>
      <c r="CT172" s="35"/>
      <c r="CU172" s="35"/>
      <c r="CV172" s="35"/>
      <c r="CW172" s="35"/>
      <c r="CX172" s="35"/>
      <c r="CY172" s="35"/>
      <c r="CZ172" s="35"/>
      <c r="DA172" s="35"/>
      <c r="DB172" s="35"/>
      <c r="DC172" s="35"/>
      <c r="DD172" s="35"/>
      <c r="DE172" s="35"/>
      <c r="DF172" s="35"/>
      <c r="DG172" s="35"/>
      <c r="DH172" s="35"/>
      <c r="DI172" s="35"/>
    </row>
    <row r="173" spans="1:113" x14ac:dyDescent="0.2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36"/>
      <c r="AN173" s="36"/>
      <c r="AO173" s="35"/>
      <c r="AP173" s="35"/>
      <c r="AQ173" s="35"/>
      <c r="AR173" s="51"/>
      <c r="AS173" s="36"/>
      <c r="AT173" s="35"/>
      <c r="AU173" s="35"/>
      <c r="AV173" s="51"/>
      <c r="AW173" s="36"/>
      <c r="AX173" s="35"/>
      <c r="AY173" s="53"/>
      <c r="AZ173" s="35"/>
      <c r="BA173" s="35"/>
      <c r="BB173" s="51"/>
      <c r="BC173" s="36"/>
      <c r="BD173" s="35"/>
      <c r="BE173" s="53"/>
      <c r="BF173" s="35"/>
      <c r="BG173" s="35"/>
      <c r="BH173" s="35"/>
      <c r="BI173" s="35"/>
      <c r="BJ173" s="35"/>
      <c r="BK173" s="35"/>
      <c r="BL173" s="35"/>
      <c r="BM173" s="35"/>
      <c r="BN173" s="35"/>
      <c r="BO173" s="35"/>
      <c r="BP173" s="35"/>
      <c r="BQ173" s="35"/>
      <c r="BR173" s="35"/>
      <c r="BS173" s="35"/>
      <c r="BT173" s="35"/>
      <c r="BU173" s="35"/>
      <c r="BV173" s="35"/>
      <c r="BW173" s="35"/>
      <c r="BX173" s="35"/>
      <c r="BY173" s="35"/>
      <c r="BZ173" s="35"/>
      <c r="CA173" s="35"/>
      <c r="CB173" s="35"/>
      <c r="CC173" s="35"/>
      <c r="CD173" s="35"/>
      <c r="CE173" s="35"/>
      <c r="CF173" s="35"/>
      <c r="CG173" s="35"/>
      <c r="CH173" s="35"/>
      <c r="CI173" s="35"/>
      <c r="CJ173" s="35"/>
      <c r="CK173" s="35"/>
      <c r="CL173" s="35"/>
      <c r="CM173" s="35"/>
      <c r="CN173" s="35"/>
      <c r="CO173" s="35"/>
      <c r="CP173" s="35"/>
      <c r="CQ173" s="35"/>
      <c r="CR173" s="35"/>
      <c r="CS173" s="35"/>
      <c r="CT173" s="35"/>
      <c r="CU173" s="35"/>
      <c r="CV173" s="35"/>
      <c r="CW173" s="35"/>
      <c r="CX173" s="35"/>
      <c r="CY173" s="35"/>
      <c r="CZ173" s="35"/>
      <c r="DA173" s="35"/>
      <c r="DB173" s="35"/>
      <c r="DC173" s="35"/>
      <c r="DD173" s="35"/>
      <c r="DE173" s="35"/>
      <c r="DF173" s="35"/>
      <c r="DG173" s="35"/>
      <c r="DH173" s="35"/>
      <c r="DI173" s="35"/>
    </row>
    <row r="174" spans="1:113" x14ac:dyDescent="0.2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36"/>
      <c r="AN174" s="36"/>
      <c r="AO174" s="35"/>
      <c r="AP174" s="35"/>
      <c r="AQ174" s="35"/>
      <c r="AR174" s="51"/>
      <c r="AS174" s="36"/>
      <c r="AT174" s="35"/>
      <c r="AU174" s="35"/>
      <c r="AV174" s="51"/>
      <c r="AW174" s="36"/>
      <c r="AX174" s="35"/>
      <c r="AY174" s="53"/>
      <c r="AZ174" s="35"/>
      <c r="BA174" s="35"/>
      <c r="BB174" s="51"/>
      <c r="BC174" s="36"/>
      <c r="BD174" s="35"/>
      <c r="BE174" s="53"/>
      <c r="BF174" s="35"/>
      <c r="BG174" s="35"/>
      <c r="BH174" s="35"/>
      <c r="BI174" s="35"/>
      <c r="BJ174" s="35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  <c r="BW174" s="35"/>
      <c r="BX174" s="35"/>
      <c r="BY174" s="35"/>
      <c r="BZ174" s="35"/>
      <c r="CA174" s="35"/>
      <c r="CB174" s="35"/>
      <c r="CC174" s="35"/>
      <c r="CD174" s="35"/>
      <c r="CE174" s="35"/>
      <c r="CF174" s="35"/>
      <c r="CG174" s="35"/>
      <c r="CH174" s="35"/>
      <c r="CI174" s="35"/>
      <c r="CJ174" s="35"/>
      <c r="CK174" s="35"/>
      <c r="CL174" s="35"/>
      <c r="CM174" s="35"/>
      <c r="CN174" s="35"/>
      <c r="CO174" s="35"/>
      <c r="CP174" s="35"/>
      <c r="CQ174" s="35"/>
      <c r="CR174" s="35"/>
      <c r="CS174" s="35"/>
      <c r="CT174" s="35"/>
      <c r="CU174" s="35"/>
      <c r="CV174" s="35"/>
      <c r="CW174" s="35"/>
      <c r="CX174" s="35"/>
      <c r="CY174" s="35"/>
      <c r="CZ174" s="35"/>
      <c r="DA174" s="35"/>
      <c r="DB174" s="35"/>
      <c r="DC174" s="35"/>
      <c r="DD174" s="35"/>
      <c r="DE174" s="35"/>
      <c r="DF174" s="35"/>
      <c r="DG174" s="35"/>
      <c r="DH174" s="35"/>
      <c r="DI174" s="35"/>
    </row>
    <row r="175" spans="1:113" x14ac:dyDescent="0.2">
      <c r="A175" s="49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36"/>
      <c r="AN175" s="36"/>
      <c r="AO175" s="35"/>
      <c r="AP175" s="35"/>
      <c r="AQ175" s="35"/>
      <c r="AR175" s="51"/>
      <c r="AS175" s="36"/>
      <c r="AT175" s="35"/>
      <c r="AU175" s="35"/>
      <c r="AV175" s="51"/>
      <c r="AW175" s="36"/>
      <c r="AX175" s="35"/>
      <c r="AY175" s="53"/>
      <c r="AZ175" s="35"/>
      <c r="BA175" s="35"/>
      <c r="BB175" s="51"/>
      <c r="BC175" s="36"/>
      <c r="BD175" s="35"/>
      <c r="BE175" s="53"/>
      <c r="BF175" s="35"/>
      <c r="BG175" s="35"/>
      <c r="BH175" s="35"/>
      <c r="BI175" s="35"/>
      <c r="BJ175" s="35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35"/>
      <c r="BX175" s="35"/>
      <c r="BY175" s="35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35"/>
      <c r="CM175" s="35"/>
      <c r="CN175" s="35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35"/>
      <c r="DB175" s="35"/>
      <c r="DC175" s="35"/>
      <c r="DD175" s="35"/>
      <c r="DE175" s="35"/>
      <c r="DF175" s="35"/>
      <c r="DG175" s="35"/>
      <c r="DH175" s="35"/>
      <c r="DI175" s="35"/>
    </row>
    <row r="176" spans="1:113" x14ac:dyDescent="0.2">
      <c r="A176" s="49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36"/>
      <c r="AN176" s="36"/>
      <c r="AO176" s="35"/>
      <c r="AP176" s="35"/>
      <c r="AQ176" s="35"/>
      <c r="AR176" s="51"/>
      <c r="AS176" s="36"/>
      <c r="AT176" s="35"/>
      <c r="AU176" s="35"/>
      <c r="AV176" s="51"/>
      <c r="AW176" s="36"/>
      <c r="AX176" s="35"/>
      <c r="AY176" s="53"/>
      <c r="AZ176" s="35"/>
      <c r="BA176" s="35"/>
      <c r="BB176" s="51"/>
      <c r="BC176" s="36"/>
      <c r="BD176" s="35"/>
      <c r="BE176" s="53"/>
      <c r="BF176" s="35"/>
      <c r="BG176" s="35"/>
      <c r="BH176" s="35"/>
      <c r="BI176" s="35"/>
      <c r="BJ176" s="35"/>
      <c r="BK176" s="35"/>
      <c r="BL176" s="35"/>
      <c r="BM176" s="35"/>
      <c r="BN176" s="35"/>
      <c r="BO176" s="35"/>
      <c r="BP176" s="35"/>
      <c r="BQ176" s="35"/>
      <c r="BR176" s="35"/>
      <c r="BS176" s="35"/>
      <c r="BT176" s="35"/>
      <c r="BU176" s="35"/>
      <c r="BV176" s="35"/>
      <c r="BW176" s="35"/>
      <c r="BX176" s="35"/>
      <c r="BY176" s="35"/>
      <c r="BZ176" s="35"/>
      <c r="CA176" s="35"/>
      <c r="CB176" s="35"/>
      <c r="CC176" s="35"/>
      <c r="CD176" s="35"/>
      <c r="CE176" s="35"/>
      <c r="CF176" s="35"/>
      <c r="CG176" s="35"/>
      <c r="CH176" s="35"/>
      <c r="CI176" s="35"/>
      <c r="CJ176" s="35"/>
      <c r="CK176" s="35"/>
      <c r="CL176" s="35"/>
      <c r="CM176" s="35"/>
      <c r="CN176" s="35"/>
      <c r="CO176" s="35"/>
      <c r="CP176" s="35"/>
      <c r="CQ176" s="35"/>
      <c r="CR176" s="35"/>
      <c r="CS176" s="35"/>
      <c r="CT176" s="35"/>
      <c r="CU176" s="35"/>
      <c r="CV176" s="35"/>
      <c r="CW176" s="35"/>
      <c r="CX176" s="35"/>
      <c r="CY176" s="35"/>
      <c r="CZ176" s="35"/>
      <c r="DA176" s="35"/>
      <c r="DB176" s="35"/>
      <c r="DC176" s="35"/>
      <c r="DD176" s="35"/>
      <c r="DE176" s="35"/>
      <c r="DF176" s="35"/>
      <c r="DG176" s="35"/>
      <c r="DH176" s="35"/>
      <c r="DI176" s="35"/>
    </row>
    <row r="177" spans="1:113" x14ac:dyDescent="0.2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36"/>
      <c r="AN177" s="36"/>
      <c r="AO177" s="35"/>
      <c r="AP177" s="35"/>
      <c r="AQ177" s="35"/>
      <c r="AR177" s="51"/>
      <c r="AS177" s="36"/>
      <c r="AT177" s="35"/>
      <c r="AU177" s="35"/>
      <c r="AV177" s="51"/>
      <c r="AW177" s="36"/>
      <c r="AX177" s="35"/>
      <c r="AY177" s="53"/>
      <c r="AZ177" s="35"/>
      <c r="BA177" s="35"/>
      <c r="BB177" s="51"/>
      <c r="BC177" s="36"/>
      <c r="BD177" s="35"/>
      <c r="BE177" s="53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5"/>
      <c r="BR177" s="35"/>
      <c r="BS177" s="35"/>
      <c r="BT177" s="35"/>
      <c r="BU177" s="35"/>
      <c r="BV177" s="35"/>
      <c r="BW177" s="35"/>
      <c r="BX177" s="35"/>
      <c r="BY177" s="35"/>
      <c r="BZ177" s="35"/>
      <c r="CA177" s="35"/>
      <c r="CB177" s="35"/>
      <c r="CC177" s="35"/>
      <c r="CD177" s="35"/>
      <c r="CE177" s="35"/>
      <c r="CF177" s="35"/>
      <c r="CG177" s="35"/>
      <c r="CH177" s="35"/>
      <c r="CI177" s="35"/>
      <c r="CJ177" s="35"/>
      <c r="CK177" s="35"/>
      <c r="CL177" s="35"/>
      <c r="CM177" s="35"/>
      <c r="CN177" s="35"/>
      <c r="CO177" s="35"/>
      <c r="CP177" s="35"/>
      <c r="CQ177" s="35"/>
      <c r="CR177" s="35"/>
      <c r="CS177" s="35"/>
      <c r="CT177" s="35"/>
      <c r="CU177" s="35"/>
      <c r="CV177" s="35"/>
      <c r="CW177" s="35"/>
      <c r="CX177" s="35"/>
      <c r="CY177" s="35"/>
      <c r="CZ177" s="35"/>
      <c r="DA177" s="35"/>
      <c r="DB177" s="35"/>
      <c r="DC177" s="35"/>
      <c r="DD177" s="35"/>
      <c r="DE177" s="35"/>
      <c r="DF177" s="35"/>
      <c r="DG177" s="35"/>
      <c r="DH177" s="35"/>
      <c r="DI177" s="35"/>
    </row>
    <row r="178" spans="1:113" x14ac:dyDescent="0.2">
      <c r="A178" s="49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36"/>
      <c r="AN178" s="36"/>
      <c r="AO178" s="35"/>
      <c r="AP178" s="35"/>
      <c r="AQ178" s="35"/>
      <c r="AR178" s="51"/>
      <c r="AS178" s="36"/>
      <c r="AT178" s="35"/>
      <c r="AU178" s="35"/>
      <c r="AV178" s="51"/>
      <c r="AW178" s="36"/>
      <c r="AX178" s="35"/>
      <c r="AY178" s="53"/>
      <c r="AZ178" s="35"/>
      <c r="BA178" s="35"/>
      <c r="BB178" s="51"/>
      <c r="BC178" s="36"/>
      <c r="BD178" s="35"/>
      <c r="BE178" s="53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  <c r="BW178" s="35"/>
      <c r="BX178" s="35"/>
      <c r="BY178" s="35"/>
      <c r="BZ178" s="35"/>
      <c r="CA178" s="35"/>
      <c r="CB178" s="35"/>
      <c r="CC178" s="35"/>
      <c r="CD178" s="35"/>
      <c r="CE178" s="35"/>
      <c r="CF178" s="35"/>
      <c r="CG178" s="35"/>
      <c r="CH178" s="35"/>
      <c r="CI178" s="35"/>
      <c r="CJ178" s="35"/>
      <c r="CK178" s="35"/>
      <c r="CL178" s="35"/>
      <c r="CM178" s="35"/>
      <c r="CN178" s="35"/>
      <c r="CO178" s="35"/>
      <c r="CP178" s="35"/>
      <c r="CQ178" s="35"/>
      <c r="CR178" s="35"/>
      <c r="CS178" s="35"/>
      <c r="CT178" s="35"/>
      <c r="CU178" s="35"/>
      <c r="CV178" s="35"/>
      <c r="CW178" s="35"/>
      <c r="CX178" s="35"/>
      <c r="CY178" s="35"/>
      <c r="CZ178" s="35"/>
      <c r="DA178" s="35"/>
      <c r="DB178" s="35"/>
      <c r="DC178" s="35"/>
      <c r="DD178" s="35"/>
      <c r="DE178" s="35"/>
      <c r="DF178" s="35"/>
      <c r="DG178" s="35"/>
      <c r="DH178" s="35"/>
      <c r="DI178" s="35"/>
    </row>
    <row r="179" spans="1:113" x14ac:dyDescent="0.2">
      <c r="A179" s="49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36"/>
      <c r="AN179" s="36"/>
      <c r="AO179" s="35"/>
      <c r="AP179" s="35"/>
      <c r="AQ179" s="35"/>
      <c r="AR179" s="51"/>
      <c r="AS179" s="36"/>
      <c r="AT179" s="35"/>
      <c r="AU179" s="35"/>
      <c r="AV179" s="51"/>
      <c r="AW179" s="36"/>
      <c r="AX179" s="35"/>
      <c r="AY179" s="53"/>
      <c r="AZ179" s="35"/>
      <c r="BA179" s="35"/>
      <c r="BB179" s="51"/>
      <c r="BC179" s="36"/>
      <c r="BD179" s="35"/>
      <c r="BE179" s="53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5"/>
      <c r="BR179" s="35"/>
      <c r="BS179" s="35"/>
      <c r="BT179" s="35"/>
      <c r="BU179" s="35"/>
      <c r="BV179" s="35"/>
      <c r="BW179" s="35"/>
      <c r="BX179" s="35"/>
      <c r="BY179" s="35"/>
      <c r="BZ179" s="35"/>
      <c r="CA179" s="35"/>
      <c r="CB179" s="35"/>
      <c r="CC179" s="35"/>
      <c r="CD179" s="35"/>
      <c r="CE179" s="35"/>
      <c r="CF179" s="35"/>
      <c r="CG179" s="35"/>
      <c r="CH179" s="35"/>
      <c r="CI179" s="35"/>
      <c r="CJ179" s="35"/>
      <c r="CK179" s="35"/>
      <c r="CL179" s="35"/>
      <c r="CM179" s="35"/>
      <c r="CN179" s="35"/>
      <c r="CO179" s="35"/>
      <c r="CP179" s="35"/>
      <c r="CQ179" s="35"/>
      <c r="CR179" s="35"/>
      <c r="CS179" s="35"/>
      <c r="CT179" s="35"/>
      <c r="CU179" s="35"/>
      <c r="CV179" s="35"/>
      <c r="CW179" s="35"/>
      <c r="CX179" s="35"/>
      <c r="CY179" s="35"/>
      <c r="CZ179" s="35"/>
      <c r="DA179" s="35"/>
      <c r="DB179" s="35"/>
      <c r="DC179" s="35"/>
      <c r="DD179" s="35"/>
      <c r="DE179" s="35"/>
      <c r="DF179" s="35"/>
      <c r="DG179" s="35"/>
      <c r="DH179" s="35"/>
      <c r="DI179" s="35"/>
    </row>
    <row r="180" spans="1:113" x14ac:dyDescent="0.2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36"/>
      <c r="AN180" s="36"/>
      <c r="AO180" s="35"/>
      <c r="AP180" s="35"/>
      <c r="AQ180" s="35"/>
      <c r="AR180" s="51"/>
      <c r="AS180" s="36"/>
      <c r="AT180" s="35"/>
      <c r="AU180" s="35"/>
      <c r="AV180" s="51"/>
      <c r="AW180" s="36"/>
      <c r="AX180" s="35"/>
      <c r="AY180" s="53"/>
      <c r="AZ180" s="35"/>
      <c r="BA180" s="35"/>
      <c r="BB180" s="51"/>
      <c r="BC180" s="36"/>
      <c r="BD180" s="35"/>
      <c r="BE180" s="53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35"/>
      <c r="CM180" s="35"/>
      <c r="CN180" s="35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35"/>
      <c r="DB180" s="35"/>
      <c r="DC180" s="35"/>
      <c r="DD180" s="35"/>
      <c r="DE180" s="35"/>
      <c r="DF180" s="35"/>
      <c r="DG180" s="35"/>
      <c r="DH180" s="35"/>
      <c r="DI180" s="35"/>
    </row>
    <row r="181" spans="1:113" x14ac:dyDescent="0.2">
      <c r="A181" s="49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36"/>
      <c r="AN181" s="36"/>
      <c r="AO181" s="35"/>
      <c r="AP181" s="35"/>
      <c r="AQ181" s="35"/>
      <c r="AR181" s="51"/>
      <c r="AS181" s="36"/>
      <c r="AT181" s="35"/>
      <c r="AU181" s="35"/>
      <c r="AV181" s="51"/>
      <c r="AW181" s="36"/>
      <c r="AX181" s="35"/>
      <c r="AY181" s="53"/>
      <c r="AZ181" s="35"/>
      <c r="BA181" s="35"/>
      <c r="BB181" s="51"/>
      <c r="BC181" s="36"/>
      <c r="BD181" s="35"/>
      <c r="BE181" s="53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35"/>
      <c r="CI181" s="35"/>
      <c r="CJ181" s="35"/>
      <c r="CK181" s="35"/>
      <c r="CL181" s="35"/>
      <c r="CM181" s="35"/>
      <c r="CN181" s="35"/>
      <c r="CO181" s="35"/>
      <c r="CP181" s="35"/>
      <c r="CQ181" s="35"/>
      <c r="CR181" s="35"/>
      <c r="CS181" s="35"/>
      <c r="CT181" s="35"/>
      <c r="CU181" s="35"/>
      <c r="CV181" s="35"/>
      <c r="CW181" s="35"/>
      <c r="CX181" s="35"/>
      <c r="CY181" s="35"/>
      <c r="CZ181" s="35"/>
      <c r="DA181" s="35"/>
      <c r="DB181" s="35"/>
      <c r="DC181" s="35"/>
      <c r="DD181" s="35"/>
      <c r="DE181" s="35"/>
      <c r="DF181" s="35"/>
      <c r="DG181" s="35"/>
      <c r="DH181" s="35"/>
      <c r="DI181" s="35"/>
    </row>
    <row r="182" spans="1:113" x14ac:dyDescent="0.2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36"/>
      <c r="AN182" s="36"/>
      <c r="AO182" s="35"/>
      <c r="AP182" s="35"/>
      <c r="AQ182" s="35"/>
      <c r="AR182" s="51"/>
      <c r="AS182" s="36"/>
      <c r="AT182" s="35"/>
      <c r="AU182" s="35"/>
      <c r="AV182" s="51"/>
      <c r="AW182" s="36"/>
      <c r="AX182" s="35"/>
      <c r="AY182" s="53"/>
      <c r="AZ182" s="35"/>
      <c r="BA182" s="35"/>
      <c r="BB182" s="51"/>
      <c r="BC182" s="36"/>
      <c r="BD182" s="35"/>
      <c r="BE182" s="53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35"/>
      <c r="CI182" s="35"/>
      <c r="CJ182" s="35"/>
      <c r="CK182" s="35"/>
      <c r="CL182" s="35"/>
      <c r="CM182" s="35"/>
      <c r="CN182" s="35"/>
      <c r="CO182" s="35"/>
      <c r="CP182" s="35"/>
      <c r="CQ182" s="35"/>
      <c r="CR182" s="35"/>
      <c r="CS182" s="35"/>
      <c r="CT182" s="35"/>
      <c r="CU182" s="35"/>
      <c r="CV182" s="35"/>
      <c r="CW182" s="35"/>
      <c r="CX182" s="35"/>
      <c r="CY182" s="35"/>
      <c r="CZ182" s="35"/>
      <c r="DA182" s="35"/>
      <c r="DB182" s="35"/>
      <c r="DC182" s="35"/>
      <c r="DD182" s="35"/>
      <c r="DE182" s="35"/>
      <c r="DF182" s="35"/>
      <c r="DG182" s="35"/>
      <c r="DH182" s="35"/>
      <c r="DI182" s="35"/>
    </row>
    <row r="183" spans="1:113" x14ac:dyDescent="0.2">
      <c r="A183" s="49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36"/>
      <c r="AN183" s="36"/>
      <c r="AO183" s="35"/>
      <c r="AP183" s="35"/>
      <c r="AQ183" s="35"/>
      <c r="AR183" s="51"/>
      <c r="AS183" s="36"/>
      <c r="AT183" s="35"/>
      <c r="AU183" s="35"/>
      <c r="AV183" s="51"/>
      <c r="AW183" s="36"/>
      <c r="AX183" s="35"/>
      <c r="AY183" s="53"/>
      <c r="AZ183" s="35"/>
      <c r="BA183" s="35"/>
      <c r="BB183" s="51"/>
      <c r="BC183" s="36"/>
      <c r="BD183" s="35"/>
      <c r="BE183" s="53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35"/>
      <c r="CI183" s="35"/>
      <c r="CJ183" s="35"/>
      <c r="CK183" s="35"/>
      <c r="CL183" s="35"/>
      <c r="CM183" s="35"/>
      <c r="CN183" s="35"/>
      <c r="CO183" s="35"/>
      <c r="CP183" s="35"/>
      <c r="CQ183" s="35"/>
      <c r="CR183" s="35"/>
      <c r="CS183" s="35"/>
      <c r="CT183" s="35"/>
      <c r="CU183" s="35"/>
      <c r="CV183" s="35"/>
      <c r="CW183" s="35"/>
      <c r="CX183" s="35"/>
      <c r="CY183" s="35"/>
      <c r="CZ183" s="35"/>
      <c r="DA183" s="35"/>
      <c r="DB183" s="35"/>
      <c r="DC183" s="35"/>
      <c r="DD183" s="35"/>
      <c r="DE183" s="35"/>
      <c r="DF183" s="35"/>
      <c r="DG183" s="35"/>
      <c r="DH183" s="35"/>
      <c r="DI183" s="35"/>
    </row>
    <row r="184" spans="1:113" x14ac:dyDescent="0.2">
      <c r="A184" s="49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36"/>
      <c r="AN184" s="36"/>
      <c r="AO184" s="35"/>
      <c r="AP184" s="35"/>
      <c r="AQ184" s="35"/>
      <c r="AR184" s="51"/>
      <c r="AS184" s="36"/>
      <c r="AT184" s="35"/>
      <c r="AU184" s="35"/>
      <c r="AV184" s="51"/>
      <c r="AW184" s="36"/>
      <c r="AX184" s="35"/>
      <c r="AY184" s="53"/>
      <c r="AZ184" s="35"/>
      <c r="BA184" s="35"/>
      <c r="BB184" s="51"/>
      <c r="BC184" s="36"/>
      <c r="BD184" s="35"/>
      <c r="BE184" s="53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5"/>
      <c r="BR184" s="35"/>
      <c r="BS184" s="35"/>
      <c r="BT184" s="35"/>
      <c r="BU184" s="35"/>
      <c r="BV184" s="35"/>
      <c r="BW184" s="35"/>
      <c r="BX184" s="35"/>
      <c r="BY184" s="35"/>
      <c r="BZ184" s="35"/>
      <c r="CA184" s="35"/>
      <c r="CB184" s="35"/>
      <c r="CC184" s="35"/>
      <c r="CD184" s="35"/>
      <c r="CE184" s="35"/>
      <c r="CF184" s="35"/>
      <c r="CG184" s="35"/>
      <c r="CH184" s="35"/>
      <c r="CI184" s="35"/>
      <c r="CJ184" s="35"/>
      <c r="CK184" s="35"/>
      <c r="CL184" s="35"/>
      <c r="CM184" s="35"/>
      <c r="CN184" s="35"/>
      <c r="CO184" s="35"/>
      <c r="CP184" s="35"/>
      <c r="CQ184" s="35"/>
      <c r="CR184" s="35"/>
      <c r="CS184" s="35"/>
      <c r="CT184" s="35"/>
      <c r="CU184" s="35"/>
      <c r="CV184" s="35"/>
      <c r="CW184" s="35"/>
      <c r="CX184" s="35"/>
      <c r="CY184" s="35"/>
      <c r="CZ184" s="35"/>
      <c r="DA184" s="35"/>
      <c r="DB184" s="35"/>
      <c r="DC184" s="35"/>
      <c r="DD184" s="35"/>
      <c r="DE184" s="35"/>
      <c r="DF184" s="35"/>
      <c r="DG184" s="35"/>
      <c r="DH184" s="35"/>
      <c r="DI184" s="35"/>
    </row>
    <row r="185" spans="1:113" x14ac:dyDescent="0.2">
      <c r="A185" s="49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36"/>
      <c r="AN185" s="36"/>
      <c r="AO185" s="35"/>
      <c r="AP185" s="35"/>
      <c r="AQ185" s="35"/>
      <c r="AR185" s="51"/>
      <c r="AS185" s="36"/>
      <c r="AT185" s="35"/>
      <c r="AU185" s="35"/>
      <c r="AV185" s="51"/>
      <c r="AW185" s="36"/>
      <c r="AX185" s="35"/>
      <c r="AY185" s="53"/>
      <c r="AZ185" s="35"/>
      <c r="BA185" s="35"/>
      <c r="BB185" s="51"/>
      <c r="BC185" s="36"/>
      <c r="BD185" s="35"/>
      <c r="BE185" s="53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35"/>
      <c r="BX185" s="35"/>
      <c r="BY185" s="35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35"/>
      <c r="DB185" s="35"/>
      <c r="DC185" s="35"/>
      <c r="DD185" s="35"/>
      <c r="DE185" s="35"/>
      <c r="DF185" s="35"/>
      <c r="DG185" s="35"/>
      <c r="DH185" s="35"/>
      <c r="DI185" s="35"/>
    </row>
    <row r="186" spans="1:113" x14ac:dyDescent="0.2">
      <c r="A186" s="49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36"/>
      <c r="AN186" s="36"/>
      <c r="AO186" s="35"/>
      <c r="AP186" s="35"/>
      <c r="AQ186" s="35"/>
      <c r="AR186" s="51"/>
      <c r="AS186" s="36"/>
      <c r="AT186" s="35"/>
      <c r="AU186" s="35"/>
      <c r="AV186" s="51"/>
      <c r="AW186" s="36"/>
      <c r="AX186" s="35"/>
      <c r="AY186" s="53"/>
      <c r="AZ186" s="35"/>
      <c r="BA186" s="35"/>
      <c r="BB186" s="51"/>
      <c r="BC186" s="36"/>
      <c r="BD186" s="35"/>
      <c r="BE186" s="53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5"/>
      <c r="BR186" s="35"/>
      <c r="BS186" s="35"/>
      <c r="BT186" s="35"/>
      <c r="BU186" s="35"/>
      <c r="BV186" s="35"/>
      <c r="BW186" s="35"/>
      <c r="BX186" s="35"/>
      <c r="BY186" s="35"/>
      <c r="BZ186" s="35"/>
      <c r="CA186" s="35"/>
      <c r="CB186" s="35"/>
      <c r="CC186" s="35"/>
      <c r="CD186" s="35"/>
      <c r="CE186" s="35"/>
      <c r="CF186" s="35"/>
      <c r="CG186" s="35"/>
      <c r="CH186" s="35"/>
      <c r="CI186" s="35"/>
      <c r="CJ186" s="35"/>
      <c r="CK186" s="35"/>
      <c r="CL186" s="35"/>
      <c r="CM186" s="35"/>
      <c r="CN186" s="35"/>
      <c r="CO186" s="35"/>
      <c r="CP186" s="35"/>
      <c r="CQ186" s="35"/>
      <c r="CR186" s="35"/>
      <c r="CS186" s="35"/>
      <c r="CT186" s="35"/>
      <c r="CU186" s="35"/>
      <c r="CV186" s="35"/>
      <c r="CW186" s="35"/>
      <c r="CX186" s="35"/>
      <c r="CY186" s="35"/>
      <c r="CZ186" s="35"/>
      <c r="DA186" s="35"/>
      <c r="DB186" s="35"/>
      <c r="DC186" s="35"/>
      <c r="DD186" s="35"/>
      <c r="DE186" s="35"/>
      <c r="DF186" s="35"/>
      <c r="DG186" s="35"/>
      <c r="DH186" s="35"/>
      <c r="DI186" s="35"/>
    </row>
    <row r="187" spans="1:113" x14ac:dyDescent="0.2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36"/>
      <c r="AN187" s="36"/>
      <c r="AO187" s="35"/>
      <c r="AP187" s="35"/>
      <c r="AQ187" s="35"/>
      <c r="AR187" s="51"/>
      <c r="AS187" s="36"/>
      <c r="AT187" s="35"/>
      <c r="AU187" s="35"/>
      <c r="AV187" s="51"/>
      <c r="AW187" s="36"/>
      <c r="AX187" s="35"/>
      <c r="AY187" s="53"/>
      <c r="AZ187" s="35"/>
      <c r="BA187" s="35"/>
      <c r="BB187" s="51"/>
      <c r="BC187" s="36"/>
      <c r="BD187" s="35"/>
      <c r="BE187" s="53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5"/>
      <c r="BR187" s="35"/>
      <c r="BS187" s="35"/>
      <c r="BT187" s="35"/>
      <c r="BU187" s="35"/>
      <c r="BV187" s="35"/>
      <c r="BW187" s="35"/>
      <c r="BX187" s="35"/>
      <c r="BY187" s="35"/>
      <c r="BZ187" s="35"/>
      <c r="CA187" s="35"/>
      <c r="CB187" s="35"/>
      <c r="CC187" s="35"/>
      <c r="CD187" s="35"/>
      <c r="CE187" s="35"/>
      <c r="CF187" s="35"/>
      <c r="CG187" s="35"/>
      <c r="CH187" s="35"/>
      <c r="CI187" s="35"/>
      <c r="CJ187" s="35"/>
      <c r="CK187" s="35"/>
      <c r="CL187" s="35"/>
      <c r="CM187" s="35"/>
      <c r="CN187" s="35"/>
      <c r="CO187" s="35"/>
      <c r="CP187" s="35"/>
      <c r="CQ187" s="35"/>
      <c r="CR187" s="35"/>
      <c r="CS187" s="35"/>
      <c r="CT187" s="35"/>
      <c r="CU187" s="35"/>
      <c r="CV187" s="35"/>
      <c r="CW187" s="35"/>
      <c r="CX187" s="35"/>
      <c r="CY187" s="35"/>
      <c r="CZ187" s="35"/>
      <c r="DA187" s="35"/>
      <c r="DB187" s="35"/>
      <c r="DC187" s="35"/>
      <c r="DD187" s="35"/>
      <c r="DE187" s="35"/>
      <c r="DF187" s="35"/>
      <c r="DG187" s="35"/>
      <c r="DH187" s="35"/>
      <c r="DI187" s="35"/>
    </row>
    <row r="188" spans="1:113" x14ac:dyDescent="0.2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36"/>
      <c r="AN188" s="36"/>
      <c r="AO188" s="35"/>
      <c r="AP188" s="35"/>
      <c r="AQ188" s="35"/>
      <c r="AR188" s="51"/>
      <c r="AS188" s="36"/>
      <c r="AT188" s="35"/>
      <c r="AU188" s="35"/>
      <c r="AV188" s="51"/>
      <c r="AW188" s="36"/>
      <c r="AX188" s="35"/>
      <c r="AY188" s="53"/>
      <c r="AZ188" s="35"/>
      <c r="BA188" s="35"/>
      <c r="BB188" s="51"/>
      <c r="BC188" s="36"/>
      <c r="BD188" s="35"/>
      <c r="BE188" s="53"/>
      <c r="BF188" s="35"/>
      <c r="BG188" s="35"/>
      <c r="BH188" s="35"/>
      <c r="BI188" s="35"/>
      <c r="BJ188" s="35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5"/>
      <c r="BX188" s="35"/>
      <c r="BY188" s="35"/>
      <c r="BZ188" s="35"/>
      <c r="CA188" s="35"/>
      <c r="CB188" s="35"/>
      <c r="CC188" s="35"/>
      <c r="CD188" s="35"/>
      <c r="CE188" s="35"/>
      <c r="CF188" s="35"/>
      <c r="CG188" s="35"/>
      <c r="CH188" s="35"/>
      <c r="CI188" s="35"/>
      <c r="CJ188" s="35"/>
      <c r="CK188" s="35"/>
      <c r="CL188" s="35"/>
      <c r="CM188" s="35"/>
      <c r="CN188" s="35"/>
      <c r="CO188" s="35"/>
      <c r="CP188" s="35"/>
      <c r="CQ188" s="35"/>
      <c r="CR188" s="35"/>
      <c r="CS188" s="35"/>
      <c r="CT188" s="35"/>
      <c r="CU188" s="35"/>
      <c r="CV188" s="35"/>
      <c r="CW188" s="35"/>
      <c r="CX188" s="35"/>
      <c r="CY188" s="35"/>
      <c r="CZ188" s="35"/>
      <c r="DA188" s="35"/>
      <c r="DB188" s="35"/>
      <c r="DC188" s="35"/>
      <c r="DD188" s="35"/>
      <c r="DE188" s="35"/>
      <c r="DF188" s="35"/>
      <c r="DG188" s="35"/>
      <c r="DH188" s="35"/>
      <c r="DI188" s="35"/>
    </row>
    <row r="189" spans="1:113" x14ac:dyDescent="0.2">
      <c r="A189" s="49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36"/>
      <c r="AN189" s="36"/>
      <c r="AO189" s="35"/>
      <c r="AP189" s="35"/>
      <c r="AQ189" s="35"/>
      <c r="AR189" s="51"/>
      <c r="AS189" s="36"/>
      <c r="AT189" s="35"/>
      <c r="AU189" s="35"/>
      <c r="AV189" s="51"/>
      <c r="AW189" s="36"/>
      <c r="AX189" s="35"/>
      <c r="AY189" s="53"/>
      <c r="AZ189" s="35"/>
      <c r="BA189" s="35"/>
      <c r="BB189" s="51"/>
      <c r="BC189" s="36"/>
      <c r="BD189" s="35"/>
      <c r="BE189" s="53"/>
      <c r="BF189" s="35"/>
      <c r="BG189" s="35"/>
      <c r="BH189" s="35"/>
      <c r="BI189" s="35"/>
      <c r="BJ189" s="35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  <c r="BW189" s="35"/>
      <c r="BX189" s="35"/>
      <c r="BY189" s="35"/>
      <c r="BZ189" s="35"/>
      <c r="CA189" s="35"/>
      <c r="CB189" s="35"/>
      <c r="CC189" s="35"/>
      <c r="CD189" s="35"/>
      <c r="CE189" s="35"/>
      <c r="CF189" s="35"/>
      <c r="CG189" s="35"/>
      <c r="CH189" s="35"/>
      <c r="CI189" s="35"/>
      <c r="CJ189" s="35"/>
      <c r="CK189" s="35"/>
      <c r="CL189" s="35"/>
      <c r="CM189" s="35"/>
      <c r="CN189" s="35"/>
      <c r="CO189" s="35"/>
      <c r="CP189" s="35"/>
      <c r="CQ189" s="35"/>
      <c r="CR189" s="35"/>
      <c r="CS189" s="35"/>
      <c r="CT189" s="35"/>
      <c r="CU189" s="35"/>
      <c r="CV189" s="35"/>
      <c r="CW189" s="35"/>
      <c r="CX189" s="35"/>
      <c r="CY189" s="35"/>
      <c r="CZ189" s="35"/>
      <c r="DA189" s="35"/>
      <c r="DB189" s="35"/>
      <c r="DC189" s="35"/>
      <c r="DD189" s="35"/>
      <c r="DE189" s="35"/>
      <c r="DF189" s="35"/>
      <c r="DG189" s="35"/>
      <c r="DH189" s="35"/>
      <c r="DI189" s="35"/>
    </row>
    <row r="190" spans="1:113" x14ac:dyDescent="0.2">
      <c r="A190" s="49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36"/>
      <c r="AN190" s="36"/>
      <c r="AO190" s="35"/>
      <c r="AP190" s="35"/>
      <c r="AQ190" s="35"/>
      <c r="AR190" s="51"/>
      <c r="AS190" s="36"/>
      <c r="AT190" s="35"/>
      <c r="AU190" s="35"/>
      <c r="AV190" s="51"/>
      <c r="AW190" s="36"/>
      <c r="AX190" s="35"/>
      <c r="AY190" s="53"/>
      <c r="AZ190" s="35"/>
      <c r="BA190" s="35"/>
      <c r="BB190" s="51"/>
      <c r="BC190" s="36"/>
      <c r="BD190" s="35"/>
      <c r="BE190" s="53"/>
      <c r="BF190" s="35"/>
      <c r="BG190" s="35"/>
      <c r="BH190" s="35"/>
      <c r="BI190" s="35"/>
      <c r="BJ190" s="35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35"/>
      <c r="BX190" s="35"/>
      <c r="BY190" s="35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35"/>
      <c r="CM190" s="35"/>
      <c r="CN190" s="35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35"/>
      <c r="DB190" s="35"/>
      <c r="DC190" s="35"/>
      <c r="DD190" s="35"/>
      <c r="DE190" s="35"/>
      <c r="DF190" s="35"/>
      <c r="DG190" s="35"/>
      <c r="DH190" s="35"/>
      <c r="DI190" s="35"/>
    </row>
    <row r="191" spans="1:113" x14ac:dyDescent="0.2">
      <c r="A191" s="49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36"/>
      <c r="AN191" s="36"/>
      <c r="AO191" s="35"/>
      <c r="AP191" s="35"/>
      <c r="AQ191" s="35"/>
      <c r="AR191" s="51"/>
      <c r="AS191" s="36"/>
      <c r="AT191" s="35"/>
      <c r="AU191" s="35"/>
      <c r="AV191" s="51"/>
      <c r="AW191" s="36"/>
      <c r="AX191" s="35"/>
      <c r="AY191" s="53"/>
      <c r="AZ191" s="35"/>
      <c r="BA191" s="35"/>
      <c r="BB191" s="51"/>
      <c r="BC191" s="36"/>
      <c r="BD191" s="35"/>
      <c r="BE191" s="53"/>
      <c r="BF191" s="35"/>
      <c r="BG191" s="35"/>
      <c r="BH191" s="35"/>
      <c r="BI191" s="35"/>
      <c r="BJ191" s="35"/>
      <c r="BK191" s="35"/>
      <c r="BL191" s="35"/>
      <c r="BM191" s="35"/>
      <c r="BN191" s="35"/>
      <c r="BO191" s="35"/>
      <c r="BP191" s="35"/>
      <c r="BQ191" s="35"/>
      <c r="BR191" s="35"/>
      <c r="BS191" s="35"/>
      <c r="BT191" s="35"/>
      <c r="BU191" s="35"/>
      <c r="BV191" s="35"/>
      <c r="BW191" s="35"/>
      <c r="BX191" s="35"/>
      <c r="BY191" s="35"/>
      <c r="BZ191" s="35"/>
      <c r="CA191" s="35"/>
      <c r="CB191" s="35"/>
      <c r="CC191" s="35"/>
      <c r="CD191" s="35"/>
      <c r="CE191" s="35"/>
      <c r="CF191" s="35"/>
      <c r="CG191" s="35"/>
      <c r="CH191" s="35"/>
      <c r="CI191" s="35"/>
      <c r="CJ191" s="35"/>
      <c r="CK191" s="35"/>
      <c r="CL191" s="35"/>
      <c r="CM191" s="35"/>
      <c r="CN191" s="35"/>
      <c r="CO191" s="35"/>
      <c r="CP191" s="35"/>
      <c r="CQ191" s="35"/>
      <c r="CR191" s="35"/>
      <c r="CS191" s="35"/>
      <c r="CT191" s="35"/>
      <c r="CU191" s="35"/>
      <c r="CV191" s="35"/>
      <c r="CW191" s="35"/>
      <c r="CX191" s="35"/>
      <c r="CY191" s="35"/>
      <c r="CZ191" s="35"/>
      <c r="DA191" s="35"/>
      <c r="DB191" s="35"/>
      <c r="DC191" s="35"/>
      <c r="DD191" s="35"/>
      <c r="DE191" s="35"/>
      <c r="DF191" s="35"/>
      <c r="DG191" s="35"/>
      <c r="DH191" s="35"/>
      <c r="DI191" s="35"/>
    </row>
    <row r="192" spans="1:113" x14ac:dyDescent="0.2">
      <c r="A192" s="49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36"/>
      <c r="AN192" s="36"/>
      <c r="AO192" s="35"/>
      <c r="AP192" s="35"/>
      <c r="AQ192" s="35"/>
      <c r="AR192" s="51"/>
      <c r="AS192" s="36"/>
      <c r="AT192" s="35"/>
      <c r="AU192" s="35"/>
      <c r="AV192" s="51"/>
      <c r="AW192" s="36"/>
      <c r="AX192" s="35"/>
      <c r="AY192" s="53"/>
      <c r="AZ192" s="35"/>
      <c r="BA192" s="35"/>
      <c r="BB192" s="51"/>
      <c r="BC192" s="36"/>
      <c r="BD192" s="35"/>
      <c r="BE192" s="53"/>
      <c r="BF192" s="35"/>
      <c r="BG192" s="35"/>
      <c r="BH192" s="35"/>
      <c r="BI192" s="35"/>
      <c r="BJ192" s="35"/>
      <c r="BK192" s="35"/>
      <c r="BL192" s="35"/>
      <c r="BM192" s="35"/>
      <c r="BN192" s="35"/>
      <c r="BO192" s="35"/>
      <c r="BP192" s="35"/>
      <c r="BQ192" s="35"/>
      <c r="BR192" s="35"/>
      <c r="BS192" s="35"/>
      <c r="BT192" s="35"/>
      <c r="BU192" s="35"/>
      <c r="BV192" s="35"/>
      <c r="BW192" s="35"/>
      <c r="BX192" s="35"/>
      <c r="BY192" s="35"/>
      <c r="BZ192" s="35"/>
      <c r="CA192" s="35"/>
      <c r="CB192" s="35"/>
      <c r="CC192" s="35"/>
      <c r="CD192" s="35"/>
      <c r="CE192" s="35"/>
      <c r="CF192" s="35"/>
      <c r="CG192" s="35"/>
      <c r="CH192" s="35"/>
      <c r="CI192" s="35"/>
      <c r="CJ192" s="35"/>
      <c r="CK192" s="35"/>
      <c r="CL192" s="35"/>
      <c r="CM192" s="35"/>
      <c r="CN192" s="35"/>
      <c r="CO192" s="35"/>
      <c r="CP192" s="35"/>
      <c r="CQ192" s="35"/>
      <c r="CR192" s="35"/>
      <c r="CS192" s="35"/>
      <c r="CT192" s="35"/>
      <c r="CU192" s="35"/>
      <c r="CV192" s="35"/>
      <c r="CW192" s="35"/>
      <c r="CX192" s="35"/>
      <c r="CY192" s="35"/>
      <c r="CZ192" s="35"/>
      <c r="DA192" s="35"/>
      <c r="DB192" s="35"/>
      <c r="DC192" s="35"/>
      <c r="DD192" s="35"/>
      <c r="DE192" s="35"/>
      <c r="DF192" s="35"/>
      <c r="DG192" s="35"/>
      <c r="DH192" s="35"/>
      <c r="DI192" s="35"/>
    </row>
    <row r="193" spans="1:113" x14ac:dyDescent="0.2">
      <c r="A193" s="49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36"/>
      <c r="AN193" s="36"/>
      <c r="AO193" s="35"/>
      <c r="AP193" s="35"/>
      <c r="AQ193" s="35"/>
      <c r="AR193" s="51"/>
      <c r="AS193" s="36"/>
      <c r="AT193" s="35"/>
      <c r="AU193" s="35"/>
      <c r="AV193" s="51"/>
      <c r="AW193" s="36"/>
      <c r="AX193" s="35"/>
      <c r="AY193" s="53"/>
      <c r="AZ193" s="35"/>
      <c r="BA193" s="35"/>
      <c r="BB193" s="51"/>
      <c r="BC193" s="36"/>
      <c r="BD193" s="35"/>
      <c r="BE193" s="53"/>
      <c r="BF193" s="35"/>
      <c r="BG193" s="35"/>
      <c r="BH193" s="35"/>
      <c r="BI193" s="35"/>
      <c r="BJ193" s="35"/>
      <c r="BK193" s="35"/>
      <c r="BL193" s="35"/>
      <c r="BM193" s="35"/>
      <c r="BN193" s="35"/>
      <c r="BO193" s="35"/>
      <c r="BP193" s="35"/>
      <c r="BQ193" s="35"/>
      <c r="BR193" s="35"/>
      <c r="BS193" s="35"/>
      <c r="BT193" s="35"/>
      <c r="BU193" s="35"/>
      <c r="BV193" s="35"/>
      <c r="BW193" s="35"/>
      <c r="BX193" s="35"/>
      <c r="BY193" s="35"/>
      <c r="BZ193" s="35"/>
      <c r="CA193" s="35"/>
      <c r="CB193" s="35"/>
      <c r="CC193" s="35"/>
      <c r="CD193" s="35"/>
      <c r="CE193" s="35"/>
      <c r="CF193" s="35"/>
      <c r="CG193" s="35"/>
      <c r="CH193" s="35"/>
      <c r="CI193" s="35"/>
      <c r="CJ193" s="35"/>
      <c r="CK193" s="35"/>
      <c r="CL193" s="35"/>
      <c r="CM193" s="35"/>
      <c r="CN193" s="35"/>
      <c r="CO193" s="35"/>
      <c r="CP193" s="35"/>
      <c r="CQ193" s="35"/>
      <c r="CR193" s="35"/>
      <c r="CS193" s="35"/>
      <c r="CT193" s="35"/>
      <c r="CU193" s="35"/>
      <c r="CV193" s="35"/>
      <c r="CW193" s="35"/>
      <c r="CX193" s="35"/>
      <c r="CY193" s="35"/>
      <c r="CZ193" s="35"/>
      <c r="DA193" s="35"/>
      <c r="DB193" s="35"/>
      <c r="DC193" s="35"/>
      <c r="DD193" s="35"/>
      <c r="DE193" s="35"/>
      <c r="DF193" s="35"/>
      <c r="DG193" s="35"/>
      <c r="DH193" s="35"/>
      <c r="DI193" s="35"/>
    </row>
    <row r="194" spans="1:113" x14ac:dyDescent="0.2">
      <c r="A194" s="49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36"/>
      <c r="AN194" s="36"/>
      <c r="AO194" s="35"/>
      <c r="AP194" s="35"/>
      <c r="AQ194" s="35"/>
      <c r="AR194" s="51"/>
      <c r="AS194" s="36"/>
      <c r="AT194" s="35"/>
      <c r="AU194" s="35"/>
      <c r="AV194" s="51"/>
      <c r="AW194" s="36"/>
      <c r="AX194" s="35"/>
      <c r="AY194" s="53"/>
      <c r="AZ194" s="35"/>
      <c r="BA194" s="35"/>
      <c r="BB194" s="51"/>
      <c r="BC194" s="36"/>
      <c r="BD194" s="35"/>
      <c r="BE194" s="53"/>
      <c r="BF194" s="35"/>
      <c r="BG194" s="35"/>
      <c r="BH194" s="35"/>
      <c r="BI194" s="35"/>
      <c r="BJ194" s="35"/>
      <c r="BK194" s="35"/>
      <c r="BL194" s="35"/>
      <c r="BM194" s="35"/>
      <c r="BN194" s="35"/>
      <c r="BO194" s="35"/>
      <c r="BP194" s="35"/>
      <c r="BQ194" s="35"/>
      <c r="BR194" s="35"/>
      <c r="BS194" s="35"/>
      <c r="BT194" s="35"/>
      <c r="BU194" s="35"/>
      <c r="BV194" s="35"/>
      <c r="BW194" s="35"/>
      <c r="BX194" s="35"/>
      <c r="BY194" s="35"/>
      <c r="BZ194" s="35"/>
      <c r="CA194" s="35"/>
      <c r="CB194" s="35"/>
      <c r="CC194" s="35"/>
      <c r="CD194" s="35"/>
      <c r="CE194" s="35"/>
      <c r="CF194" s="35"/>
      <c r="CG194" s="35"/>
      <c r="CH194" s="35"/>
      <c r="CI194" s="35"/>
      <c r="CJ194" s="35"/>
      <c r="CK194" s="35"/>
      <c r="CL194" s="35"/>
      <c r="CM194" s="35"/>
      <c r="CN194" s="35"/>
      <c r="CO194" s="35"/>
      <c r="CP194" s="35"/>
      <c r="CQ194" s="35"/>
      <c r="CR194" s="35"/>
      <c r="CS194" s="35"/>
      <c r="CT194" s="35"/>
      <c r="CU194" s="35"/>
      <c r="CV194" s="35"/>
      <c r="CW194" s="35"/>
      <c r="CX194" s="35"/>
      <c r="CY194" s="35"/>
      <c r="CZ194" s="35"/>
      <c r="DA194" s="35"/>
      <c r="DB194" s="35"/>
      <c r="DC194" s="35"/>
      <c r="DD194" s="35"/>
      <c r="DE194" s="35"/>
      <c r="DF194" s="35"/>
      <c r="DG194" s="35"/>
      <c r="DH194" s="35"/>
      <c r="DI194" s="35"/>
    </row>
    <row r="195" spans="1:113" x14ac:dyDescent="0.2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36"/>
      <c r="AN195" s="36"/>
      <c r="AO195" s="35"/>
      <c r="AP195" s="35"/>
      <c r="AQ195" s="35"/>
      <c r="AR195" s="51"/>
      <c r="AS195" s="36"/>
      <c r="AT195" s="35"/>
      <c r="AU195" s="35"/>
      <c r="AV195" s="51"/>
      <c r="AW195" s="36"/>
      <c r="AX195" s="35"/>
      <c r="AY195" s="53"/>
      <c r="AZ195" s="35"/>
      <c r="BA195" s="35"/>
      <c r="BB195" s="51"/>
      <c r="BC195" s="36"/>
      <c r="BD195" s="35"/>
      <c r="BE195" s="53"/>
      <c r="BF195" s="35"/>
      <c r="BG195" s="35"/>
      <c r="BH195" s="35"/>
      <c r="BI195" s="35"/>
      <c r="BJ195" s="35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35"/>
      <c r="BX195" s="35"/>
      <c r="BY195" s="35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35"/>
      <c r="CM195" s="35"/>
      <c r="CN195" s="35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35"/>
      <c r="DB195" s="35"/>
      <c r="DC195" s="35"/>
      <c r="DD195" s="35"/>
      <c r="DE195" s="35"/>
      <c r="DF195" s="35"/>
      <c r="DG195" s="35"/>
      <c r="DH195" s="35"/>
      <c r="DI195" s="35"/>
    </row>
    <row r="196" spans="1:113" x14ac:dyDescent="0.2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36"/>
      <c r="AN196" s="36"/>
      <c r="AO196" s="35"/>
      <c r="AP196" s="35"/>
      <c r="AQ196" s="35"/>
      <c r="AR196" s="51"/>
      <c r="AS196" s="36"/>
      <c r="AT196" s="35"/>
      <c r="AU196" s="35"/>
      <c r="AV196" s="51"/>
      <c r="AW196" s="36"/>
      <c r="AX196" s="35"/>
      <c r="AY196" s="53"/>
      <c r="AZ196" s="35"/>
      <c r="BA196" s="35"/>
      <c r="BB196" s="51"/>
      <c r="BC196" s="36"/>
      <c r="BD196" s="35"/>
      <c r="BE196" s="53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5"/>
      <c r="BS196" s="35"/>
      <c r="BT196" s="35"/>
      <c r="BU196" s="35"/>
      <c r="BV196" s="35"/>
      <c r="BW196" s="35"/>
      <c r="BX196" s="35"/>
      <c r="BY196" s="35"/>
      <c r="BZ196" s="35"/>
      <c r="CA196" s="35"/>
      <c r="CB196" s="35"/>
      <c r="CC196" s="35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5"/>
      <c r="CQ196" s="35"/>
      <c r="CR196" s="35"/>
      <c r="CS196" s="35"/>
      <c r="CT196" s="35"/>
      <c r="CU196" s="35"/>
      <c r="CV196" s="35"/>
      <c r="CW196" s="35"/>
      <c r="CX196" s="35"/>
      <c r="CY196" s="35"/>
      <c r="CZ196" s="35"/>
      <c r="DA196" s="35"/>
      <c r="DB196" s="35"/>
      <c r="DC196" s="35"/>
      <c r="DD196" s="35"/>
      <c r="DE196" s="35"/>
      <c r="DF196" s="35"/>
      <c r="DG196" s="35"/>
      <c r="DH196" s="35"/>
      <c r="DI196" s="35"/>
    </row>
    <row r="197" spans="1:113" x14ac:dyDescent="0.2">
      <c r="A197" s="49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36"/>
      <c r="AN197" s="36"/>
      <c r="AO197" s="35"/>
      <c r="AP197" s="35"/>
      <c r="AQ197" s="35"/>
      <c r="AR197" s="51"/>
      <c r="AS197" s="36"/>
      <c r="AT197" s="35"/>
      <c r="AU197" s="35"/>
      <c r="AV197" s="51"/>
      <c r="AW197" s="36"/>
      <c r="AX197" s="35"/>
      <c r="AY197" s="53"/>
      <c r="AZ197" s="35"/>
      <c r="BA197" s="35"/>
      <c r="BB197" s="51"/>
      <c r="BC197" s="36"/>
      <c r="BD197" s="35"/>
      <c r="BE197" s="53"/>
      <c r="BF197" s="35"/>
      <c r="BG197" s="35"/>
      <c r="BH197" s="35"/>
      <c r="BI197" s="35"/>
      <c r="BJ197" s="35"/>
      <c r="BK197" s="35"/>
      <c r="BL197" s="35"/>
      <c r="BM197" s="35"/>
      <c r="BN197" s="35"/>
      <c r="BO197" s="35"/>
      <c r="BP197" s="35"/>
      <c r="BQ197" s="35"/>
      <c r="BR197" s="35"/>
      <c r="BS197" s="35"/>
      <c r="BT197" s="35"/>
      <c r="BU197" s="35"/>
      <c r="BV197" s="35"/>
      <c r="BW197" s="35"/>
      <c r="BX197" s="35"/>
      <c r="BY197" s="35"/>
      <c r="BZ197" s="35"/>
      <c r="CA197" s="35"/>
      <c r="CB197" s="35"/>
      <c r="CC197" s="35"/>
      <c r="CD197" s="35"/>
      <c r="CE197" s="35"/>
      <c r="CF197" s="35"/>
      <c r="CG197" s="35"/>
      <c r="CH197" s="35"/>
      <c r="CI197" s="35"/>
      <c r="CJ197" s="35"/>
      <c r="CK197" s="35"/>
      <c r="CL197" s="35"/>
      <c r="CM197" s="35"/>
      <c r="CN197" s="35"/>
      <c r="CO197" s="35"/>
      <c r="CP197" s="35"/>
      <c r="CQ197" s="35"/>
      <c r="CR197" s="35"/>
      <c r="CS197" s="35"/>
      <c r="CT197" s="35"/>
      <c r="CU197" s="35"/>
      <c r="CV197" s="35"/>
      <c r="CW197" s="35"/>
      <c r="CX197" s="35"/>
      <c r="CY197" s="35"/>
      <c r="CZ197" s="35"/>
      <c r="DA197" s="35"/>
      <c r="DB197" s="35"/>
      <c r="DC197" s="35"/>
      <c r="DD197" s="35"/>
      <c r="DE197" s="35"/>
      <c r="DF197" s="35"/>
      <c r="DG197" s="35"/>
      <c r="DH197" s="35"/>
      <c r="DI197" s="35"/>
    </row>
    <row r="198" spans="1:113" x14ac:dyDescent="0.2">
      <c r="A198" s="49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36"/>
      <c r="AN198" s="36"/>
      <c r="AO198" s="35"/>
      <c r="AP198" s="35"/>
      <c r="AQ198" s="35"/>
      <c r="AR198" s="51"/>
      <c r="AS198" s="36"/>
      <c r="AT198" s="35"/>
      <c r="AU198" s="35"/>
      <c r="AV198" s="51"/>
      <c r="AW198" s="36"/>
      <c r="AX198" s="35"/>
      <c r="AY198" s="53"/>
      <c r="AZ198" s="35"/>
      <c r="BA198" s="35"/>
      <c r="BB198" s="51"/>
      <c r="BC198" s="36"/>
      <c r="BD198" s="35"/>
      <c r="BE198" s="53"/>
      <c r="BF198" s="35"/>
      <c r="BG198" s="35"/>
      <c r="BH198" s="35"/>
      <c r="BI198" s="35"/>
      <c r="BJ198" s="35"/>
      <c r="BK198" s="35"/>
      <c r="BL198" s="35"/>
      <c r="BM198" s="35"/>
      <c r="BN198" s="35"/>
      <c r="BO198" s="35"/>
      <c r="BP198" s="35"/>
      <c r="BQ198" s="35"/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35"/>
      <c r="CI198" s="35"/>
      <c r="CJ198" s="35"/>
      <c r="CK198" s="35"/>
      <c r="CL198" s="35"/>
      <c r="CM198" s="35"/>
      <c r="CN198" s="35"/>
      <c r="CO198" s="35"/>
      <c r="CP198" s="35"/>
      <c r="CQ198" s="35"/>
      <c r="CR198" s="35"/>
      <c r="CS198" s="35"/>
      <c r="CT198" s="35"/>
      <c r="CU198" s="35"/>
      <c r="CV198" s="35"/>
      <c r="CW198" s="35"/>
      <c r="CX198" s="35"/>
      <c r="CY198" s="35"/>
      <c r="CZ198" s="35"/>
      <c r="DA198" s="35"/>
      <c r="DB198" s="35"/>
      <c r="DC198" s="35"/>
      <c r="DD198" s="35"/>
      <c r="DE198" s="35"/>
      <c r="DF198" s="35"/>
      <c r="DG198" s="35"/>
      <c r="DH198" s="35"/>
      <c r="DI198" s="35"/>
    </row>
    <row r="199" spans="1:113" x14ac:dyDescent="0.2">
      <c r="A199" s="49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36"/>
      <c r="AN199" s="36"/>
      <c r="AO199" s="35"/>
      <c r="AP199" s="35"/>
      <c r="AQ199" s="35"/>
      <c r="AR199" s="51"/>
      <c r="AS199" s="36"/>
      <c r="AT199" s="35"/>
      <c r="AU199" s="35"/>
      <c r="AV199" s="51"/>
      <c r="AW199" s="36"/>
      <c r="AX199" s="35"/>
      <c r="AY199" s="53"/>
      <c r="AZ199" s="35"/>
      <c r="BA199" s="35"/>
      <c r="BB199" s="51"/>
      <c r="BC199" s="36"/>
      <c r="BD199" s="35"/>
      <c r="BE199" s="53"/>
      <c r="BF199" s="35"/>
      <c r="BG199" s="35"/>
      <c r="BH199" s="35"/>
      <c r="BI199" s="35"/>
      <c r="BJ199" s="35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  <c r="BW199" s="35"/>
      <c r="BX199" s="35"/>
      <c r="BY199" s="35"/>
      <c r="BZ199" s="35"/>
      <c r="CA199" s="35"/>
      <c r="CB199" s="35"/>
      <c r="CC199" s="35"/>
      <c r="CD199" s="35"/>
      <c r="CE199" s="35"/>
      <c r="CF199" s="35"/>
      <c r="CG199" s="35"/>
      <c r="CH199" s="35"/>
      <c r="CI199" s="35"/>
      <c r="CJ199" s="35"/>
      <c r="CK199" s="35"/>
      <c r="CL199" s="35"/>
      <c r="CM199" s="35"/>
      <c r="CN199" s="35"/>
      <c r="CO199" s="35"/>
      <c r="CP199" s="35"/>
      <c r="CQ199" s="35"/>
      <c r="CR199" s="35"/>
      <c r="CS199" s="35"/>
      <c r="CT199" s="35"/>
      <c r="CU199" s="35"/>
      <c r="CV199" s="35"/>
      <c r="CW199" s="35"/>
      <c r="CX199" s="35"/>
      <c r="CY199" s="35"/>
      <c r="CZ199" s="35"/>
      <c r="DA199" s="35"/>
      <c r="DB199" s="35"/>
      <c r="DC199" s="35"/>
      <c r="DD199" s="35"/>
      <c r="DE199" s="35"/>
      <c r="DF199" s="35"/>
      <c r="DG199" s="35"/>
      <c r="DH199" s="35"/>
      <c r="DI199" s="35"/>
    </row>
    <row r="200" spans="1:113" x14ac:dyDescent="0.2">
      <c r="A200" s="49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36"/>
      <c r="AN200" s="36"/>
      <c r="AO200" s="35"/>
      <c r="AP200" s="35"/>
      <c r="AQ200" s="35"/>
      <c r="AR200" s="51"/>
      <c r="AS200" s="36"/>
      <c r="AT200" s="35"/>
      <c r="AU200" s="35"/>
      <c r="AV200" s="51"/>
      <c r="AW200" s="36"/>
      <c r="AX200" s="35"/>
      <c r="AY200" s="53"/>
      <c r="AZ200" s="35"/>
      <c r="BA200" s="35"/>
      <c r="BB200" s="51"/>
      <c r="BC200" s="36"/>
      <c r="BD200" s="35"/>
      <c r="BE200" s="53"/>
      <c r="BF200" s="35"/>
      <c r="BG200" s="35"/>
      <c r="BH200" s="35"/>
      <c r="BI200" s="35"/>
      <c r="BJ200" s="35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35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35"/>
      <c r="CM200" s="35"/>
      <c r="CN200" s="35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  <c r="CY200" s="35"/>
      <c r="CZ200" s="35"/>
      <c r="DA200" s="35"/>
      <c r="DB200" s="35"/>
      <c r="DC200" s="35"/>
      <c r="DD200" s="35"/>
      <c r="DE200" s="35"/>
      <c r="DF200" s="35"/>
      <c r="DG200" s="35"/>
      <c r="DH200" s="35"/>
      <c r="DI200" s="35"/>
    </row>
    <row r="201" spans="1:113" x14ac:dyDescent="0.2">
      <c r="A201" s="49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36"/>
      <c r="AN201" s="36"/>
      <c r="AO201" s="35"/>
      <c r="AP201" s="35"/>
      <c r="AQ201" s="35"/>
      <c r="AR201" s="51"/>
      <c r="AS201" s="36"/>
      <c r="AT201" s="35"/>
      <c r="AU201" s="35"/>
      <c r="AV201" s="51"/>
      <c r="AW201" s="36"/>
      <c r="AX201" s="35"/>
      <c r="AY201" s="53"/>
      <c r="AZ201" s="35"/>
      <c r="BA201" s="35"/>
      <c r="BB201" s="51"/>
      <c r="BC201" s="36"/>
      <c r="BD201" s="35"/>
      <c r="BE201" s="53"/>
      <c r="BF201" s="35"/>
      <c r="BG201" s="35"/>
      <c r="BH201" s="35"/>
      <c r="BI201" s="35"/>
      <c r="BJ201" s="35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5"/>
      <c r="BX201" s="35"/>
      <c r="BY201" s="35"/>
      <c r="BZ201" s="35"/>
      <c r="CA201" s="35"/>
      <c r="CB201" s="35"/>
      <c r="CC201" s="35"/>
      <c r="CD201" s="35"/>
      <c r="CE201" s="35"/>
      <c r="CF201" s="35"/>
      <c r="CG201" s="35"/>
      <c r="CH201" s="35"/>
      <c r="CI201" s="35"/>
      <c r="CJ201" s="35"/>
      <c r="CK201" s="35"/>
      <c r="CL201" s="35"/>
      <c r="CM201" s="35"/>
      <c r="CN201" s="35"/>
      <c r="CO201" s="35"/>
      <c r="CP201" s="35"/>
      <c r="CQ201" s="35"/>
      <c r="CR201" s="35"/>
      <c r="CS201" s="35"/>
      <c r="CT201" s="35"/>
      <c r="CU201" s="35"/>
      <c r="CV201" s="35"/>
      <c r="CW201" s="35"/>
      <c r="CX201" s="35"/>
      <c r="CY201" s="35"/>
      <c r="CZ201" s="35"/>
      <c r="DA201" s="35"/>
      <c r="DB201" s="35"/>
      <c r="DC201" s="35"/>
      <c r="DD201" s="35"/>
      <c r="DE201" s="35"/>
      <c r="DF201" s="35"/>
      <c r="DG201" s="35"/>
      <c r="DH201" s="35"/>
      <c r="DI201" s="35"/>
    </row>
    <row r="202" spans="1:113" x14ac:dyDescent="0.2">
      <c r="A202" s="49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36"/>
      <c r="AN202" s="36"/>
      <c r="AO202" s="35"/>
      <c r="AP202" s="35"/>
      <c r="AQ202" s="35"/>
      <c r="AR202" s="51"/>
      <c r="AS202" s="36"/>
      <c r="AT202" s="35"/>
      <c r="AU202" s="35"/>
      <c r="AV202" s="51"/>
      <c r="AW202" s="36"/>
      <c r="AX202" s="35"/>
      <c r="AY202" s="53"/>
      <c r="AZ202" s="35"/>
      <c r="BA202" s="35"/>
      <c r="BB202" s="51"/>
      <c r="BC202" s="36"/>
      <c r="BD202" s="35"/>
      <c r="BE202" s="53"/>
      <c r="BF202" s="35"/>
      <c r="BG202" s="35"/>
      <c r="BH202" s="35"/>
      <c r="BI202" s="35"/>
      <c r="BJ202" s="35"/>
      <c r="BK202" s="35"/>
      <c r="BL202" s="35"/>
      <c r="BM202" s="35"/>
      <c r="BN202" s="35"/>
      <c r="BO202" s="35"/>
      <c r="BP202" s="35"/>
      <c r="BQ202" s="35"/>
      <c r="BR202" s="35"/>
      <c r="BS202" s="35"/>
      <c r="BT202" s="35"/>
      <c r="BU202" s="35"/>
      <c r="BV202" s="35"/>
      <c r="BW202" s="35"/>
      <c r="BX202" s="35"/>
      <c r="BY202" s="35"/>
      <c r="BZ202" s="35"/>
      <c r="CA202" s="35"/>
      <c r="CB202" s="35"/>
      <c r="CC202" s="35"/>
      <c r="CD202" s="35"/>
      <c r="CE202" s="35"/>
      <c r="CF202" s="35"/>
      <c r="CG202" s="35"/>
      <c r="CH202" s="35"/>
      <c r="CI202" s="35"/>
      <c r="CJ202" s="35"/>
      <c r="CK202" s="35"/>
      <c r="CL202" s="35"/>
      <c r="CM202" s="35"/>
      <c r="CN202" s="35"/>
      <c r="CO202" s="35"/>
      <c r="CP202" s="35"/>
      <c r="CQ202" s="35"/>
      <c r="CR202" s="35"/>
      <c r="CS202" s="35"/>
      <c r="CT202" s="35"/>
      <c r="CU202" s="35"/>
      <c r="CV202" s="35"/>
      <c r="CW202" s="35"/>
      <c r="CX202" s="35"/>
      <c r="CY202" s="35"/>
      <c r="CZ202" s="35"/>
      <c r="DA202" s="35"/>
      <c r="DB202" s="35"/>
      <c r="DC202" s="35"/>
      <c r="DD202" s="35"/>
      <c r="DE202" s="35"/>
      <c r="DF202" s="35"/>
      <c r="DG202" s="35"/>
      <c r="DH202" s="35"/>
      <c r="DI202" s="35"/>
    </row>
    <row r="203" spans="1:113" x14ac:dyDescent="0.2">
      <c r="A203" s="49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36"/>
      <c r="AN203" s="36"/>
      <c r="AO203" s="35"/>
      <c r="AP203" s="35"/>
      <c r="AQ203" s="35"/>
      <c r="AR203" s="51"/>
      <c r="AS203" s="36"/>
      <c r="AT203" s="35"/>
      <c r="AU203" s="35"/>
      <c r="AV203" s="51"/>
      <c r="AW203" s="36"/>
      <c r="AX203" s="35"/>
      <c r="AY203" s="53"/>
      <c r="AZ203" s="35"/>
      <c r="BA203" s="35"/>
      <c r="BB203" s="51"/>
      <c r="BC203" s="36"/>
      <c r="BD203" s="35"/>
      <c r="BE203" s="53"/>
      <c r="BF203" s="35"/>
      <c r="BG203" s="35"/>
      <c r="BH203" s="35"/>
      <c r="BI203" s="35"/>
      <c r="BJ203" s="35"/>
      <c r="BK203" s="35"/>
      <c r="BL203" s="35"/>
      <c r="BM203" s="35"/>
      <c r="BN203" s="35"/>
      <c r="BO203" s="35"/>
      <c r="BP203" s="35"/>
      <c r="BQ203" s="35"/>
      <c r="BR203" s="35"/>
      <c r="BS203" s="35"/>
      <c r="BT203" s="35"/>
      <c r="BU203" s="35"/>
      <c r="BV203" s="35"/>
      <c r="BW203" s="35"/>
      <c r="BX203" s="35"/>
      <c r="BY203" s="35"/>
      <c r="BZ203" s="35"/>
      <c r="CA203" s="35"/>
      <c r="CB203" s="35"/>
      <c r="CC203" s="35"/>
      <c r="CD203" s="35"/>
      <c r="CE203" s="35"/>
      <c r="CF203" s="35"/>
      <c r="CG203" s="35"/>
      <c r="CH203" s="35"/>
      <c r="CI203" s="35"/>
      <c r="CJ203" s="35"/>
      <c r="CK203" s="35"/>
      <c r="CL203" s="35"/>
      <c r="CM203" s="35"/>
      <c r="CN203" s="35"/>
      <c r="CO203" s="35"/>
      <c r="CP203" s="35"/>
      <c r="CQ203" s="35"/>
      <c r="CR203" s="35"/>
      <c r="CS203" s="35"/>
      <c r="CT203" s="35"/>
      <c r="CU203" s="35"/>
      <c r="CV203" s="35"/>
      <c r="CW203" s="35"/>
      <c r="CX203" s="35"/>
      <c r="CY203" s="35"/>
      <c r="CZ203" s="35"/>
      <c r="DA203" s="35"/>
      <c r="DB203" s="35"/>
      <c r="DC203" s="35"/>
      <c r="DD203" s="35"/>
      <c r="DE203" s="35"/>
      <c r="DF203" s="35"/>
      <c r="DG203" s="35"/>
      <c r="DH203" s="35"/>
      <c r="DI203" s="35"/>
    </row>
    <row r="204" spans="1:113" x14ac:dyDescent="0.2">
      <c r="A204" s="49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36"/>
      <c r="AN204" s="36"/>
      <c r="AO204" s="35"/>
      <c r="AP204" s="35"/>
      <c r="AQ204" s="35"/>
      <c r="AR204" s="51"/>
      <c r="AS204" s="36"/>
      <c r="AT204" s="35"/>
      <c r="AU204" s="35"/>
      <c r="AV204" s="51"/>
      <c r="AW204" s="36"/>
      <c r="AX204" s="35"/>
      <c r="AY204" s="53"/>
      <c r="AZ204" s="35"/>
      <c r="BA204" s="35"/>
      <c r="BB204" s="51"/>
      <c r="BC204" s="36"/>
      <c r="BD204" s="35"/>
      <c r="BE204" s="53"/>
      <c r="BF204" s="35"/>
      <c r="BG204" s="35"/>
      <c r="BH204" s="35"/>
      <c r="BI204" s="35"/>
      <c r="BJ204" s="35"/>
      <c r="BK204" s="35"/>
      <c r="BL204" s="35"/>
      <c r="BM204" s="35"/>
      <c r="BN204" s="35"/>
      <c r="BO204" s="35"/>
      <c r="BP204" s="35"/>
      <c r="BQ204" s="35"/>
      <c r="BR204" s="35"/>
      <c r="BS204" s="35"/>
      <c r="BT204" s="35"/>
      <c r="BU204" s="35"/>
      <c r="BV204" s="35"/>
      <c r="BW204" s="35"/>
      <c r="BX204" s="35"/>
      <c r="BY204" s="35"/>
      <c r="BZ204" s="35"/>
      <c r="CA204" s="35"/>
      <c r="CB204" s="35"/>
      <c r="CC204" s="35"/>
      <c r="CD204" s="35"/>
      <c r="CE204" s="35"/>
      <c r="CF204" s="35"/>
      <c r="CG204" s="35"/>
      <c r="CH204" s="35"/>
      <c r="CI204" s="35"/>
      <c r="CJ204" s="35"/>
      <c r="CK204" s="35"/>
      <c r="CL204" s="35"/>
      <c r="CM204" s="35"/>
      <c r="CN204" s="35"/>
      <c r="CO204" s="35"/>
      <c r="CP204" s="35"/>
      <c r="CQ204" s="35"/>
      <c r="CR204" s="35"/>
      <c r="CS204" s="35"/>
      <c r="CT204" s="35"/>
      <c r="CU204" s="35"/>
      <c r="CV204" s="35"/>
      <c r="CW204" s="35"/>
      <c r="CX204" s="35"/>
      <c r="CY204" s="35"/>
      <c r="CZ204" s="35"/>
      <c r="DA204" s="35"/>
      <c r="DB204" s="35"/>
      <c r="DC204" s="35"/>
      <c r="DD204" s="35"/>
      <c r="DE204" s="35"/>
      <c r="DF204" s="35"/>
      <c r="DG204" s="35"/>
      <c r="DH204" s="35"/>
      <c r="DI204" s="35"/>
    </row>
    <row r="205" spans="1:113" x14ac:dyDescent="0.2">
      <c r="A205" s="49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36"/>
      <c r="AN205" s="36"/>
      <c r="AO205" s="35"/>
      <c r="AP205" s="35"/>
      <c r="AQ205" s="35"/>
      <c r="AR205" s="51"/>
      <c r="AS205" s="36"/>
      <c r="AT205" s="35"/>
      <c r="AU205" s="35"/>
      <c r="AV205" s="51"/>
      <c r="AW205" s="36"/>
      <c r="AX205" s="35"/>
      <c r="AY205" s="53"/>
      <c r="AZ205" s="35"/>
      <c r="BA205" s="35"/>
      <c r="BB205" s="51"/>
      <c r="BC205" s="36"/>
      <c r="BD205" s="35"/>
      <c r="BE205" s="53"/>
      <c r="BF205" s="35"/>
      <c r="BG205" s="35"/>
      <c r="BH205" s="35"/>
      <c r="BI205" s="35"/>
      <c r="BJ205" s="35"/>
      <c r="BK205" s="35"/>
      <c r="BL205" s="35"/>
      <c r="BM205" s="35"/>
      <c r="BN205" s="35"/>
      <c r="BO205" s="35"/>
      <c r="BP205" s="35"/>
      <c r="BQ205" s="35"/>
      <c r="BR205" s="35"/>
      <c r="BS205" s="35"/>
      <c r="BT205" s="35"/>
      <c r="BU205" s="35"/>
      <c r="BV205" s="35"/>
      <c r="BW205" s="35"/>
      <c r="BX205" s="35"/>
      <c r="BY205" s="35"/>
      <c r="BZ205" s="35"/>
      <c r="CA205" s="35"/>
      <c r="CB205" s="35"/>
      <c r="CC205" s="35"/>
      <c r="CD205" s="35"/>
      <c r="CE205" s="35"/>
      <c r="CF205" s="35"/>
      <c r="CG205" s="35"/>
      <c r="CH205" s="35"/>
      <c r="CI205" s="35"/>
      <c r="CJ205" s="35"/>
      <c r="CK205" s="35"/>
      <c r="CL205" s="35"/>
      <c r="CM205" s="35"/>
      <c r="CN205" s="35"/>
      <c r="CO205" s="35"/>
      <c r="CP205" s="35"/>
      <c r="CQ205" s="35"/>
      <c r="CR205" s="35"/>
      <c r="CS205" s="35"/>
      <c r="CT205" s="35"/>
      <c r="CU205" s="35"/>
      <c r="CV205" s="35"/>
      <c r="CW205" s="35"/>
      <c r="CX205" s="35"/>
      <c r="CY205" s="35"/>
      <c r="CZ205" s="35"/>
      <c r="DA205" s="35"/>
      <c r="DB205" s="35"/>
      <c r="DC205" s="35"/>
      <c r="DD205" s="35"/>
      <c r="DE205" s="35"/>
      <c r="DF205" s="35"/>
      <c r="DG205" s="35"/>
      <c r="DH205" s="35"/>
      <c r="DI205" s="35"/>
    </row>
    <row r="206" spans="1:113" x14ac:dyDescent="0.2">
      <c r="A206" s="49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36"/>
      <c r="AN206" s="36"/>
      <c r="AO206" s="35"/>
      <c r="AP206" s="35"/>
      <c r="AQ206" s="35"/>
      <c r="AR206" s="51"/>
      <c r="AS206" s="36"/>
      <c r="AT206" s="35"/>
      <c r="AU206" s="35"/>
      <c r="AV206" s="51"/>
      <c r="AW206" s="36"/>
      <c r="AX206" s="35"/>
      <c r="AY206" s="53"/>
      <c r="AZ206" s="35"/>
      <c r="BA206" s="35"/>
      <c r="BB206" s="51"/>
      <c r="BC206" s="36"/>
      <c r="BD206" s="35"/>
      <c r="BE206" s="53"/>
      <c r="BF206" s="35"/>
      <c r="BG206" s="35"/>
      <c r="BH206" s="35"/>
      <c r="BI206" s="35"/>
      <c r="BJ206" s="35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5"/>
      <c r="BX206" s="35"/>
      <c r="BY206" s="35"/>
      <c r="BZ206" s="35"/>
      <c r="CA206" s="35"/>
      <c r="CB206" s="35"/>
      <c r="CC206" s="35"/>
      <c r="CD206" s="35"/>
      <c r="CE206" s="35"/>
      <c r="CF206" s="35"/>
      <c r="CG206" s="35"/>
      <c r="CH206" s="35"/>
      <c r="CI206" s="35"/>
      <c r="CJ206" s="35"/>
      <c r="CK206" s="35"/>
      <c r="CL206" s="35"/>
      <c r="CM206" s="35"/>
      <c r="CN206" s="35"/>
      <c r="CO206" s="35"/>
      <c r="CP206" s="35"/>
      <c r="CQ206" s="35"/>
      <c r="CR206" s="35"/>
      <c r="CS206" s="35"/>
      <c r="CT206" s="35"/>
      <c r="CU206" s="35"/>
      <c r="CV206" s="35"/>
      <c r="CW206" s="35"/>
      <c r="CX206" s="35"/>
      <c r="CY206" s="35"/>
      <c r="CZ206" s="35"/>
      <c r="DA206" s="35"/>
      <c r="DB206" s="35"/>
      <c r="DC206" s="35"/>
      <c r="DD206" s="35"/>
      <c r="DE206" s="35"/>
      <c r="DF206" s="35"/>
      <c r="DG206" s="35"/>
      <c r="DH206" s="35"/>
      <c r="DI206" s="35"/>
    </row>
    <row r="207" spans="1:113" x14ac:dyDescent="0.2">
      <c r="A207" s="49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36"/>
      <c r="AN207" s="36"/>
      <c r="AO207" s="35"/>
      <c r="AP207" s="35"/>
      <c r="AQ207" s="35"/>
      <c r="AR207" s="51"/>
      <c r="AS207" s="36"/>
      <c r="AT207" s="35"/>
      <c r="AU207" s="35"/>
      <c r="AV207" s="51"/>
      <c r="AW207" s="36"/>
      <c r="AX207" s="35"/>
      <c r="AY207" s="53"/>
      <c r="AZ207" s="35"/>
      <c r="BA207" s="35"/>
      <c r="BB207" s="51"/>
      <c r="BC207" s="36"/>
      <c r="BD207" s="35"/>
      <c r="BE207" s="53"/>
      <c r="BF207" s="35"/>
      <c r="BG207" s="35"/>
      <c r="BH207" s="35"/>
      <c r="BI207" s="35"/>
      <c r="BJ207" s="35"/>
      <c r="BK207" s="35"/>
      <c r="BL207" s="35"/>
      <c r="BM207" s="35"/>
      <c r="BN207" s="35"/>
      <c r="BO207" s="35"/>
      <c r="BP207" s="35"/>
      <c r="BQ207" s="35"/>
      <c r="BR207" s="35"/>
      <c r="BS207" s="35"/>
      <c r="BT207" s="35"/>
      <c r="BU207" s="35"/>
      <c r="BV207" s="35"/>
      <c r="BW207" s="35"/>
      <c r="BX207" s="35"/>
      <c r="BY207" s="35"/>
      <c r="BZ207" s="35"/>
      <c r="CA207" s="35"/>
      <c r="CB207" s="35"/>
      <c r="CC207" s="35"/>
      <c r="CD207" s="35"/>
      <c r="CE207" s="35"/>
      <c r="CF207" s="35"/>
      <c r="CG207" s="35"/>
      <c r="CH207" s="35"/>
      <c r="CI207" s="35"/>
      <c r="CJ207" s="35"/>
      <c r="CK207" s="35"/>
      <c r="CL207" s="35"/>
      <c r="CM207" s="35"/>
      <c r="CN207" s="35"/>
      <c r="CO207" s="35"/>
      <c r="CP207" s="35"/>
      <c r="CQ207" s="35"/>
      <c r="CR207" s="35"/>
      <c r="CS207" s="35"/>
      <c r="CT207" s="35"/>
      <c r="CU207" s="35"/>
      <c r="CV207" s="35"/>
      <c r="CW207" s="35"/>
      <c r="CX207" s="35"/>
      <c r="CY207" s="35"/>
      <c r="CZ207" s="35"/>
      <c r="DA207" s="35"/>
      <c r="DB207" s="35"/>
      <c r="DC207" s="35"/>
      <c r="DD207" s="35"/>
      <c r="DE207" s="35"/>
      <c r="DF207" s="35"/>
      <c r="DG207" s="35"/>
      <c r="DH207" s="35"/>
      <c r="DI207" s="35"/>
    </row>
    <row r="208" spans="1:113" x14ac:dyDescent="0.2">
      <c r="A208" s="49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36"/>
      <c r="AN208" s="36"/>
      <c r="AO208" s="35"/>
      <c r="AP208" s="35"/>
      <c r="AQ208" s="35"/>
      <c r="AR208" s="51"/>
      <c r="AS208" s="36"/>
      <c r="AT208" s="35"/>
      <c r="AU208" s="35"/>
      <c r="AV208" s="51"/>
      <c r="AW208" s="36"/>
      <c r="AX208" s="35"/>
      <c r="AY208" s="53"/>
      <c r="AZ208" s="35"/>
      <c r="BA208" s="35"/>
      <c r="BB208" s="51"/>
      <c r="BC208" s="36"/>
      <c r="BD208" s="35"/>
      <c r="BE208" s="53"/>
      <c r="BF208" s="35"/>
      <c r="BG208" s="35"/>
      <c r="BH208" s="35"/>
      <c r="BI208" s="35"/>
      <c r="BJ208" s="35"/>
      <c r="BK208" s="35"/>
      <c r="BL208" s="35"/>
      <c r="BM208" s="35"/>
      <c r="BN208" s="35"/>
      <c r="BO208" s="35"/>
      <c r="BP208" s="35"/>
      <c r="BQ208" s="35"/>
      <c r="BR208" s="35"/>
      <c r="BS208" s="35"/>
      <c r="BT208" s="35"/>
      <c r="BU208" s="35"/>
      <c r="BV208" s="35"/>
      <c r="BW208" s="35"/>
      <c r="BX208" s="35"/>
      <c r="BY208" s="35"/>
      <c r="BZ208" s="35"/>
      <c r="CA208" s="35"/>
      <c r="CB208" s="35"/>
      <c r="CC208" s="35"/>
      <c r="CD208" s="35"/>
      <c r="CE208" s="35"/>
      <c r="CF208" s="35"/>
      <c r="CG208" s="35"/>
      <c r="CH208" s="35"/>
      <c r="CI208" s="35"/>
      <c r="CJ208" s="35"/>
      <c r="CK208" s="35"/>
      <c r="CL208" s="35"/>
      <c r="CM208" s="35"/>
      <c r="CN208" s="35"/>
      <c r="CO208" s="35"/>
      <c r="CP208" s="35"/>
      <c r="CQ208" s="35"/>
      <c r="CR208" s="35"/>
      <c r="CS208" s="35"/>
      <c r="CT208" s="35"/>
      <c r="CU208" s="35"/>
      <c r="CV208" s="35"/>
      <c r="CW208" s="35"/>
      <c r="CX208" s="35"/>
      <c r="CY208" s="35"/>
      <c r="CZ208" s="35"/>
      <c r="DA208" s="35"/>
      <c r="DB208" s="35"/>
      <c r="DC208" s="35"/>
      <c r="DD208" s="35"/>
      <c r="DE208" s="35"/>
      <c r="DF208" s="35"/>
      <c r="DG208" s="35"/>
      <c r="DH208" s="35"/>
      <c r="DI208" s="35"/>
    </row>
    <row r="209" spans="1:113" x14ac:dyDescent="0.2">
      <c r="A209" s="49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36"/>
      <c r="AN209" s="36"/>
      <c r="AO209" s="35"/>
      <c r="AP209" s="35"/>
      <c r="AQ209" s="35"/>
      <c r="AR209" s="51"/>
      <c r="AS209" s="36"/>
      <c r="AT209" s="35"/>
      <c r="AU209" s="35"/>
      <c r="AV209" s="51"/>
      <c r="AW209" s="36"/>
      <c r="AX209" s="35"/>
      <c r="AY209" s="53"/>
      <c r="AZ209" s="35"/>
      <c r="BA209" s="35"/>
      <c r="BB209" s="51"/>
      <c r="BC209" s="36"/>
      <c r="BD209" s="35"/>
      <c r="BE209" s="53"/>
      <c r="BF209" s="35"/>
      <c r="BG209" s="35"/>
      <c r="BH209" s="35"/>
      <c r="BI209" s="35"/>
      <c r="BJ209" s="35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  <c r="BW209" s="35"/>
      <c r="BX209" s="35"/>
      <c r="BY209" s="35"/>
      <c r="BZ209" s="35"/>
      <c r="CA209" s="35"/>
      <c r="CB209" s="35"/>
      <c r="CC209" s="35"/>
      <c r="CD209" s="35"/>
      <c r="CE209" s="35"/>
      <c r="CF209" s="35"/>
      <c r="CG209" s="35"/>
      <c r="CH209" s="35"/>
      <c r="CI209" s="35"/>
      <c r="CJ209" s="35"/>
      <c r="CK209" s="35"/>
      <c r="CL209" s="35"/>
      <c r="CM209" s="35"/>
      <c r="CN209" s="35"/>
      <c r="CO209" s="35"/>
      <c r="CP209" s="35"/>
      <c r="CQ209" s="35"/>
      <c r="CR209" s="35"/>
      <c r="CS209" s="35"/>
      <c r="CT209" s="35"/>
      <c r="CU209" s="35"/>
      <c r="CV209" s="35"/>
      <c r="CW209" s="35"/>
      <c r="CX209" s="35"/>
      <c r="CY209" s="35"/>
      <c r="CZ209" s="35"/>
      <c r="DA209" s="35"/>
      <c r="DB209" s="35"/>
      <c r="DC209" s="35"/>
      <c r="DD209" s="35"/>
      <c r="DE209" s="35"/>
      <c r="DF209" s="35"/>
      <c r="DG209" s="35"/>
      <c r="DH209" s="35"/>
      <c r="DI209" s="35"/>
    </row>
    <row r="210" spans="1:113" x14ac:dyDescent="0.2">
      <c r="A210" s="49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36"/>
      <c r="AN210" s="36"/>
      <c r="AO210" s="35"/>
      <c r="AP210" s="35"/>
      <c r="AQ210" s="35"/>
      <c r="AR210" s="51"/>
      <c r="AS210" s="36"/>
      <c r="AT210" s="35"/>
      <c r="AU210" s="35"/>
      <c r="AV210" s="51"/>
      <c r="AW210" s="36"/>
      <c r="AX210" s="35"/>
      <c r="AY210" s="53"/>
      <c r="AZ210" s="35"/>
      <c r="BA210" s="35"/>
      <c r="BB210" s="51"/>
      <c r="BC210" s="36"/>
      <c r="BD210" s="35"/>
      <c r="BE210" s="53"/>
      <c r="BF210" s="35"/>
      <c r="BG210" s="35"/>
      <c r="BH210" s="35"/>
      <c r="BI210" s="35"/>
      <c r="BJ210" s="35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35"/>
      <c r="BX210" s="35"/>
      <c r="BY210" s="35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35"/>
      <c r="CM210" s="35"/>
      <c r="CN210" s="35"/>
      <c r="CO210" s="35"/>
      <c r="CP210" s="35"/>
      <c r="CQ210" s="35"/>
      <c r="CR210" s="35"/>
      <c r="CS210" s="35"/>
      <c r="CT210" s="35"/>
      <c r="CU210" s="35"/>
      <c r="CV210" s="35"/>
      <c r="CW210" s="35"/>
      <c r="CX210" s="35"/>
      <c r="CY210" s="35"/>
      <c r="CZ210" s="35"/>
      <c r="DA210" s="35"/>
      <c r="DB210" s="35"/>
      <c r="DC210" s="35"/>
      <c r="DD210" s="35"/>
      <c r="DE210" s="35"/>
      <c r="DF210" s="35"/>
      <c r="DG210" s="35"/>
      <c r="DH210" s="35"/>
      <c r="DI210" s="35"/>
    </row>
    <row r="211" spans="1:113" x14ac:dyDescent="0.2">
      <c r="A211" s="49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36"/>
      <c r="AN211" s="36"/>
      <c r="AO211" s="35"/>
      <c r="AP211" s="35"/>
      <c r="AQ211" s="35"/>
      <c r="AR211" s="51"/>
      <c r="AS211" s="36"/>
      <c r="AT211" s="35"/>
      <c r="AU211" s="35"/>
      <c r="AV211" s="51"/>
      <c r="AW211" s="36"/>
      <c r="AX211" s="35"/>
      <c r="AY211" s="53"/>
      <c r="AZ211" s="35"/>
      <c r="BA211" s="35"/>
      <c r="BB211" s="51"/>
      <c r="BC211" s="36"/>
      <c r="BD211" s="35"/>
      <c r="BE211" s="53"/>
      <c r="BF211" s="35"/>
      <c r="BG211" s="35"/>
      <c r="BH211" s="35"/>
      <c r="BI211" s="35"/>
      <c r="BJ211" s="35"/>
      <c r="BK211" s="35"/>
      <c r="BL211" s="35"/>
      <c r="BM211" s="35"/>
      <c r="BN211" s="35"/>
      <c r="BO211" s="35"/>
      <c r="BP211" s="35"/>
      <c r="BQ211" s="35"/>
      <c r="BR211" s="35"/>
      <c r="BS211" s="35"/>
      <c r="BT211" s="35"/>
      <c r="BU211" s="35"/>
      <c r="BV211" s="35"/>
      <c r="BW211" s="35"/>
      <c r="BX211" s="35"/>
      <c r="BY211" s="35"/>
      <c r="BZ211" s="35"/>
      <c r="CA211" s="35"/>
      <c r="CB211" s="35"/>
      <c r="CC211" s="35"/>
      <c r="CD211" s="35"/>
      <c r="CE211" s="35"/>
      <c r="CF211" s="35"/>
      <c r="CG211" s="35"/>
      <c r="CH211" s="35"/>
      <c r="CI211" s="35"/>
      <c r="CJ211" s="35"/>
      <c r="CK211" s="35"/>
      <c r="CL211" s="35"/>
      <c r="CM211" s="35"/>
      <c r="CN211" s="35"/>
      <c r="CO211" s="35"/>
      <c r="CP211" s="35"/>
      <c r="CQ211" s="35"/>
      <c r="CR211" s="35"/>
      <c r="CS211" s="35"/>
      <c r="CT211" s="35"/>
      <c r="CU211" s="35"/>
      <c r="CV211" s="35"/>
      <c r="CW211" s="35"/>
      <c r="CX211" s="35"/>
      <c r="CY211" s="35"/>
      <c r="CZ211" s="35"/>
      <c r="DA211" s="35"/>
      <c r="DB211" s="35"/>
      <c r="DC211" s="35"/>
      <c r="DD211" s="35"/>
      <c r="DE211" s="35"/>
      <c r="DF211" s="35"/>
      <c r="DG211" s="35"/>
      <c r="DH211" s="35"/>
      <c r="DI211" s="35"/>
    </row>
    <row r="212" spans="1:113" x14ac:dyDescent="0.2">
      <c r="A212" s="49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36"/>
      <c r="AN212" s="36"/>
      <c r="AO212" s="35"/>
      <c r="AP212" s="35"/>
      <c r="AQ212" s="35"/>
      <c r="AR212" s="51"/>
      <c r="AS212" s="36"/>
      <c r="AT212" s="35"/>
      <c r="AU212" s="35"/>
      <c r="AV212" s="51"/>
      <c r="AW212" s="36"/>
      <c r="AX212" s="35"/>
      <c r="AY212" s="53"/>
      <c r="AZ212" s="35"/>
      <c r="BA212" s="35"/>
      <c r="BB212" s="51"/>
      <c r="BC212" s="36"/>
      <c r="BD212" s="35"/>
      <c r="BE212" s="53"/>
      <c r="BF212" s="35"/>
      <c r="BG212" s="35"/>
      <c r="BH212" s="35"/>
      <c r="BI212" s="35"/>
      <c r="BJ212" s="35"/>
      <c r="BK212" s="35"/>
      <c r="BL212" s="35"/>
      <c r="BM212" s="35"/>
      <c r="BN212" s="35"/>
      <c r="BO212" s="35"/>
      <c r="BP212" s="35"/>
      <c r="BQ212" s="35"/>
      <c r="BR212" s="35"/>
      <c r="BS212" s="35"/>
      <c r="BT212" s="35"/>
      <c r="BU212" s="35"/>
      <c r="BV212" s="35"/>
      <c r="BW212" s="35"/>
      <c r="BX212" s="35"/>
      <c r="BY212" s="35"/>
      <c r="BZ212" s="35"/>
      <c r="CA212" s="35"/>
      <c r="CB212" s="35"/>
      <c r="CC212" s="35"/>
      <c r="CD212" s="35"/>
      <c r="CE212" s="35"/>
      <c r="CF212" s="35"/>
      <c r="CG212" s="35"/>
      <c r="CH212" s="35"/>
      <c r="CI212" s="35"/>
      <c r="CJ212" s="35"/>
      <c r="CK212" s="35"/>
      <c r="CL212" s="35"/>
      <c r="CM212" s="35"/>
      <c r="CN212" s="35"/>
      <c r="CO212" s="35"/>
      <c r="CP212" s="35"/>
      <c r="CQ212" s="35"/>
      <c r="CR212" s="35"/>
      <c r="CS212" s="35"/>
      <c r="CT212" s="35"/>
      <c r="CU212" s="35"/>
      <c r="CV212" s="35"/>
      <c r="CW212" s="35"/>
      <c r="CX212" s="35"/>
      <c r="CY212" s="35"/>
      <c r="CZ212" s="35"/>
      <c r="DA212" s="35"/>
      <c r="DB212" s="35"/>
      <c r="DC212" s="35"/>
      <c r="DD212" s="35"/>
      <c r="DE212" s="35"/>
      <c r="DF212" s="35"/>
      <c r="DG212" s="35"/>
      <c r="DH212" s="35"/>
      <c r="DI212" s="35"/>
    </row>
    <row r="213" spans="1:113" x14ac:dyDescent="0.2">
      <c r="A213" s="49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36"/>
      <c r="AN213" s="36"/>
      <c r="AO213" s="35"/>
      <c r="AP213" s="35"/>
      <c r="AQ213" s="35"/>
      <c r="AR213" s="51"/>
      <c r="AS213" s="36"/>
      <c r="AT213" s="35"/>
      <c r="AU213" s="35"/>
      <c r="AV213" s="51"/>
      <c r="AW213" s="36"/>
      <c r="AX213" s="35"/>
      <c r="AY213" s="53"/>
      <c r="AZ213" s="35"/>
      <c r="BA213" s="35"/>
      <c r="BB213" s="51"/>
      <c r="BC213" s="36"/>
      <c r="BD213" s="35"/>
      <c r="BE213" s="53"/>
      <c r="BF213" s="35"/>
      <c r="BG213" s="35"/>
      <c r="BH213" s="35"/>
      <c r="BI213" s="35"/>
      <c r="BJ213" s="35"/>
      <c r="BK213" s="35"/>
      <c r="BL213" s="35"/>
      <c r="BM213" s="35"/>
      <c r="BN213" s="35"/>
      <c r="BO213" s="35"/>
      <c r="BP213" s="35"/>
      <c r="BQ213" s="35"/>
      <c r="BR213" s="35"/>
      <c r="BS213" s="35"/>
      <c r="BT213" s="35"/>
      <c r="BU213" s="35"/>
      <c r="BV213" s="35"/>
      <c r="BW213" s="35"/>
      <c r="BX213" s="35"/>
      <c r="BY213" s="35"/>
      <c r="BZ213" s="35"/>
      <c r="CA213" s="35"/>
      <c r="CB213" s="35"/>
      <c r="CC213" s="35"/>
      <c r="CD213" s="35"/>
      <c r="CE213" s="35"/>
      <c r="CF213" s="35"/>
      <c r="CG213" s="35"/>
      <c r="CH213" s="35"/>
      <c r="CI213" s="35"/>
      <c r="CJ213" s="35"/>
      <c r="CK213" s="35"/>
      <c r="CL213" s="35"/>
      <c r="CM213" s="35"/>
      <c r="CN213" s="35"/>
      <c r="CO213" s="35"/>
      <c r="CP213" s="35"/>
      <c r="CQ213" s="35"/>
      <c r="CR213" s="35"/>
      <c r="CS213" s="35"/>
      <c r="CT213" s="35"/>
      <c r="CU213" s="35"/>
      <c r="CV213" s="35"/>
      <c r="CW213" s="35"/>
      <c r="CX213" s="35"/>
      <c r="CY213" s="35"/>
      <c r="CZ213" s="35"/>
      <c r="DA213" s="35"/>
      <c r="DB213" s="35"/>
      <c r="DC213" s="35"/>
      <c r="DD213" s="35"/>
      <c r="DE213" s="35"/>
      <c r="DF213" s="35"/>
      <c r="DG213" s="35"/>
      <c r="DH213" s="35"/>
      <c r="DI213" s="35"/>
    </row>
    <row r="214" spans="1:113" x14ac:dyDescent="0.2">
      <c r="A214" s="49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36"/>
      <c r="AN214" s="36"/>
      <c r="AO214" s="35"/>
      <c r="AP214" s="35"/>
      <c r="AQ214" s="35"/>
      <c r="AR214" s="51"/>
      <c r="AS214" s="36"/>
      <c r="AT214" s="35"/>
      <c r="AU214" s="35"/>
      <c r="AV214" s="51"/>
      <c r="AW214" s="36"/>
      <c r="AX214" s="35"/>
      <c r="AY214" s="53"/>
      <c r="AZ214" s="35"/>
      <c r="BA214" s="35"/>
      <c r="BB214" s="51"/>
      <c r="BC214" s="36"/>
      <c r="BD214" s="35"/>
      <c r="BE214" s="53"/>
      <c r="BF214" s="35"/>
      <c r="BG214" s="35"/>
      <c r="BH214" s="35"/>
      <c r="BI214" s="35"/>
      <c r="BJ214" s="35"/>
      <c r="BK214" s="35"/>
      <c r="BL214" s="35"/>
      <c r="BM214" s="35"/>
      <c r="BN214" s="35"/>
      <c r="BO214" s="35"/>
      <c r="BP214" s="35"/>
      <c r="BQ214" s="35"/>
      <c r="BR214" s="35"/>
      <c r="BS214" s="35"/>
      <c r="BT214" s="35"/>
      <c r="BU214" s="35"/>
      <c r="BV214" s="35"/>
      <c r="BW214" s="35"/>
      <c r="BX214" s="35"/>
      <c r="BY214" s="35"/>
      <c r="BZ214" s="35"/>
      <c r="CA214" s="35"/>
      <c r="CB214" s="35"/>
      <c r="CC214" s="35"/>
      <c r="CD214" s="35"/>
      <c r="CE214" s="35"/>
      <c r="CF214" s="35"/>
      <c r="CG214" s="35"/>
      <c r="CH214" s="35"/>
      <c r="CI214" s="35"/>
      <c r="CJ214" s="35"/>
      <c r="CK214" s="35"/>
      <c r="CL214" s="35"/>
      <c r="CM214" s="35"/>
      <c r="CN214" s="35"/>
      <c r="CO214" s="35"/>
      <c r="CP214" s="35"/>
      <c r="CQ214" s="35"/>
      <c r="CR214" s="35"/>
      <c r="CS214" s="35"/>
      <c r="CT214" s="35"/>
      <c r="CU214" s="35"/>
      <c r="CV214" s="35"/>
      <c r="CW214" s="35"/>
      <c r="CX214" s="35"/>
      <c r="CY214" s="35"/>
      <c r="CZ214" s="35"/>
      <c r="DA214" s="35"/>
      <c r="DB214" s="35"/>
      <c r="DC214" s="35"/>
      <c r="DD214" s="35"/>
      <c r="DE214" s="35"/>
      <c r="DF214" s="35"/>
      <c r="DG214" s="35"/>
      <c r="DH214" s="35"/>
      <c r="DI214" s="35"/>
    </row>
    <row r="215" spans="1:113" x14ac:dyDescent="0.2">
      <c r="A215" s="49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36"/>
      <c r="AN215" s="36"/>
      <c r="AO215" s="35"/>
      <c r="AP215" s="35"/>
      <c r="AQ215" s="35"/>
      <c r="AR215" s="51"/>
      <c r="AS215" s="36"/>
      <c r="AT215" s="35"/>
      <c r="AU215" s="35"/>
      <c r="AV215" s="51"/>
      <c r="AW215" s="36"/>
      <c r="AX215" s="35"/>
      <c r="AY215" s="53"/>
      <c r="AZ215" s="35"/>
      <c r="BA215" s="35"/>
      <c r="BB215" s="51"/>
      <c r="BC215" s="36"/>
      <c r="BD215" s="35"/>
      <c r="BE215" s="53"/>
      <c r="BF215" s="35"/>
      <c r="BG215" s="35"/>
      <c r="BH215" s="35"/>
      <c r="BI215" s="35"/>
      <c r="BJ215" s="35"/>
      <c r="BK215" s="35"/>
      <c r="BL215" s="35"/>
      <c r="BM215" s="35"/>
      <c r="BN215" s="35"/>
      <c r="BO215" s="35"/>
      <c r="BP215" s="35"/>
      <c r="BQ215" s="35"/>
      <c r="BR215" s="35"/>
      <c r="BS215" s="35"/>
      <c r="BT215" s="35"/>
      <c r="BU215" s="35"/>
      <c r="BV215" s="35"/>
      <c r="BW215" s="35"/>
      <c r="BX215" s="35"/>
      <c r="BY215" s="35"/>
      <c r="BZ215" s="35"/>
      <c r="CA215" s="35"/>
      <c r="CB215" s="35"/>
      <c r="CC215" s="35"/>
      <c r="CD215" s="35"/>
      <c r="CE215" s="35"/>
      <c r="CF215" s="35"/>
      <c r="CG215" s="35"/>
      <c r="CH215" s="35"/>
      <c r="CI215" s="35"/>
      <c r="CJ215" s="35"/>
      <c r="CK215" s="35"/>
      <c r="CL215" s="35"/>
      <c r="CM215" s="35"/>
      <c r="CN215" s="35"/>
      <c r="CO215" s="35"/>
      <c r="CP215" s="35"/>
      <c r="CQ215" s="35"/>
      <c r="CR215" s="35"/>
      <c r="CS215" s="35"/>
      <c r="CT215" s="35"/>
      <c r="CU215" s="35"/>
      <c r="CV215" s="35"/>
      <c r="CW215" s="35"/>
      <c r="CX215" s="35"/>
      <c r="CY215" s="35"/>
      <c r="CZ215" s="35"/>
      <c r="DA215" s="35"/>
      <c r="DB215" s="35"/>
      <c r="DC215" s="35"/>
      <c r="DD215" s="35"/>
      <c r="DE215" s="35"/>
      <c r="DF215" s="35"/>
      <c r="DG215" s="35"/>
      <c r="DH215" s="35"/>
      <c r="DI215" s="35"/>
    </row>
    <row r="216" spans="1:113" x14ac:dyDescent="0.2">
      <c r="A216" s="49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36"/>
      <c r="AN216" s="36"/>
      <c r="AO216" s="35"/>
      <c r="AP216" s="35"/>
      <c r="AQ216" s="35"/>
      <c r="AR216" s="51"/>
      <c r="AS216" s="36"/>
      <c r="AT216" s="35"/>
      <c r="AU216" s="35"/>
      <c r="AV216" s="51"/>
      <c r="AW216" s="36"/>
      <c r="AX216" s="35"/>
      <c r="AY216" s="53"/>
      <c r="AZ216" s="35"/>
      <c r="BA216" s="35"/>
      <c r="BB216" s="51"/>
      <c r="BC216" s="36"/>
      <c r="BD216" s="35"/>
      <c r="BE216" s="53"/>
      <c r="BF216" s="35"/>
      <c r="BG216" s="35"/>
      <c r="BH216" s="35"/>
      <c r="BI216" s="35"/>
      <c r="BJ216" s="35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35"/>
      <c r="CI216" s="35"/>
      <c r="CJ216" s="35"/>
      <c r="CK216" s="35"/>
      <c r="CL216" s="35"/>
      <c r="CM216" s="35"/>
      <c r="CN216" s="35"/>
      <c r="CO216" s="35"/>
      <c r="CP216" s="35"/>
      <c r="CQ216" s="35"/>
      <c r="CR216" s="35"/>
      <c r="CS216" s="35"/>
      <c r="CT216" s="35"/>
      <c r="CU216" s="35"/>
      <c r="CV216" s="35"/>
      <c r="CW216" s="35"/>
      <c r="CX216" s="35"/>
      <c r="CY216" s="35"/>
      <c r="CZ216" s="35"/>
      <c r="DA216" s="35"/>
      <c r="DB216" s="35"/>
      <c r="DC216" s="35"/>
      <c r="DD216" s="35"/>
      <c r="DE216" s="35"/>
      <c r="DF216" s="35"/>
      <c r="DG216" s="35"/>
      <c r="DH216" s="35"/>
      <c r="DI216" s="35"/>
    </row>
    <row r="217" spans="1:113" x14ac:dyDescent="0.2">
      <c r="A217" s="49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36"/>
      <c r="AN217" s="36"/>
      <c r="AO217" s="35"/>
      <c r="AP217" s="35"/>
      <c r="AQ217" s="35"/>
      <c r="AR217" s="51"/>
      <c r="AS217" s="36"/>
      <c r="AT217" s="35"/>
      <c r="AU217" s="35"/>
      <c r="AV217" s="51"/>
      <c r="AW217" s="36"/>
      <c r="AX217" s="35"/>
      <c r="AY217" s="53"/>
      <c r="AZ217" s="35"/>
      <c r="BA217" s="35"/>
      <c r="BB217" s="51"/>
      <c r="BC217" s="36"/>
      <c r="BD217" s="35"/>
      <c r="BE217" s="53"/>
      <c r="BF217" s="35"/>
      <c r="BG217" s="35"/>
      <c r="BH217" s="35"/>
      <c r="BI217" s="35"/>
      <c r="BJ217" s="35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35"/>
      <c r="BX217" s="35"/>
      <c r="BY217" s="35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35"/>
      <c r="CM217" s="35"/>
      <c r="CN217" s="35"/>
      <c r="CO217" s="35"/>
      <c r="CP217" s="35"/>
      <c r="CQ217" s="35"/>
      <c r="CR217" s="35"/>
      <c r="CS217" s="35"/>
      <c r="CT217" s="35"/>
      <c r="CU217" s="35"/>
      <c r="CV217" s="35"/>
      <c r="CW217" s="35"/>
      <c r="CX217" s="35"/>
      <c r="CY217" s="35"/>
      <c r="CZ217" s="35"/>
      <c r="DA217" s="35"/>
      <c r="DB217" s="35"/>
      <c r="DC217" s="35"/>
      <c r="DD217" s="35"/>
      <c r="DE217" s="35"/>
      <c r="DF217" s="35"/>
      <c r="DG217" s="35"/>
      <c r="DH217" s="35"/>
      <c r="DI217" s="35"/>
    </row>
    <row r="218" spans="1:113" x14ac:dyDescent="0.2">
      <c r="A218" s="49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36"/>
      <c r="AN218" s="36"/>
      <c r="AO218" s="35"/>
      <c r="AP218" s="35"/>
      <c r="AQ218" s="35"/>
      <c r="AR218" s="51"/>
      <c r="AS218" s="36"/>
      <c r="AT218" s="35"/>
      <c r="AU218" s="35"/>
      <c r="AV218" s="51"/>
      <c r="AW218" s="36"/>
      <c r="AX218" s="35"/>
      <c r="AY218" s="53"/>
      <c r="AZ218" s="35"/>
      <c r="BA218" s="35"/>
      <c r="BB218" s="51"/>
      <c r="BC218" s="36"/>
      <c r="BD218" s="35"/>
      <c r="BE218" s="53"/>
      <c r="BF218" s="35"/>
      <c r="BG218" s="35"/>
      <c r="BH218" s="35"/>
      <c r="BI218" s="35"/>
      <c r="BJ218" s="35"/>
      <c r="BK218" s="35"/>
      <c r="BL218" s="35"/>
      <c r="BM218" s="35"/>
      <c r="BN218" s="35"/>
      <c r="BO218" s="35"/>
      <c r="BP218" s="35"/>
      <c r="BQ218" s="35"/>
      <c r="BR218" s="35"/>
      <c r="BS218" s="35"/>
      <c r="BT218" s="35"/>
      <c r="BU218" s="35"/>
      <c r="BV218" s="35"/>
      <c r="BW218" s="35"/>
      <c r="BX218" s="35"/>
      <c r="BY218" s="35"/>
      <c r="BZ218" s="35"/>
      <c r="CA218" s="35"/>
      <c r="CB218" s="35"/>
      <c r="CC218" s="35"/>
      <c r="CD218" s="35"/>
      <c r="CE218" s="35"/>
      <c r="CF218" s="35"/>
      <c r="CG218" s="35"/>
      <c r="CH218" s="35"/>
      <c r="CI218" s="35"/>
      <c r="CJ218" s="35"/>
      <c r="CK218" s="35"/>
      <c r="CL218" s="35"/>
      <c r="CM218" s="35"/>
      <c r="CN218" s="35"/>
      <c r="CO218" s="35"/>
      <c r="CP218" s="35"/>
      <c r="CQ218" s="35"/>
      <c r="CR218" s="35"/>
      <c r="CS218" s="35"/>
      <c r="CT218" s="35"/>
      <c r="CU218" s="35"/>
      <c r="CV218" s="35"/>
      <c r="CW218" s="35"/>
      <c r="CX218" s="35"/>
      <c r="CY218" s="35"/>
      <c r="CZ218" s="35"/>
      <c r="DA218" s="35"/>
      <c r="DB218" s="35"/>
      <c r="DC218" s="35"/>
      <c r="DD218" s="35"/>
      <c r="DE218" s="35"/>
      <c r="DF218" s="35"/>
      <c r="DG218" s="35"/>
      <c r="DH218" s="35"/>
      <c r="DI218" s="35"/>
    </row>
    <row r="219" spans="1:113" x14ac:dyDescent="0.2">
      <c r="A219" s="49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36"/>
      <c r="AN219" s="36"/>
      <c r="AO219" s="35"/>
      <c r="AP219" s="35"/>
      <c r="AQ219" s="35"/>
      <c r="AR219" s="51"/>
      <c r="AS219" s="36"/>
      <c r="AT219" s="35"/>
      <c r="AU219" s="35"/>
      <c r="AV219" s="51"/>
      <c r="AW219" s="36"/>
      <c r="AX219" s="35"/>
      <c r="AY219" s="53"/>
      <c r="AZ219" s="35"/>
      <c r="BA219" s="35"/>
      <c r="BB219" s="51"/>
      <c r="BC219" s="36"/>
      <c r="BD219" s="35"/>
      <c r="BE219" s="53"/>
      <c r="BF219" s="35"/>
      <c r="BG219" s="35"/>
      <c r="BH219" s="35"/>
      <c r="BI219" s="35"/>
      <c r="BJ219" s="35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  <c r="BW219" s="35"/>
      <c r="BX219" s="35"/>
      <c r="BY219" s="35"/>
      <c r="BZ219" s="35"/>
      <c r="CA219" s="35"/>
      <c r="CB219" s="35"/>
      <c r="CC219" s="35"/>
      <c r="CD219" s="35"/>
      <c r="CE219" s="35"/>
      <c r="CF219" s="35"/>
      <c r="CG219" s="35"/>
      <c r="CH219" s="35"/>
      <c r="CI219" s="35"/>
      <c r="CJ219" s="35"/>
      <c r="CK219" s="35"/>
      <c r="CL219" s="35"/>
      <c r="CM219" s="35"/>
      <c r="CN219" s="35"/>
      <c r="CO219" s="35"/>
      <c r="CP219" s="35"/>
      <c r="CQ219" s="35"/>
      <c r="CR219" s="35"/>
      <c r="CS219" s="35"/>
      <c r="CT219" s="35"/>
      <c r="CU219" s="35"/>
      <c r="CV219" s="35"/>
      <c r="CW219" s="35"/>
      <c r="CX219" s="35"/>
      <c r="CY219" s="35"/>
      <c r="CZ219" s="35"/>
      <c r="DA219" s="35"/>
      <c r="DB219" s="35"/>
      <c r="DC219" s="35"/>
      <c r="DD219" s="35"/>
      <c r="DE219" s="35"/>
      <c r="DF219" s="35"/>
      <c r="DG219" s="35"/>
      <c r="DH219" s="35"/>
      <c r="DI219" s="35"/>
    </row>
    <row r="220" spans="1:113" x14ac:dyDescent="0.2">
      <c r="A220" s="49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36"/>
      <c r="AN220" s="36"/>
      <c r="AO220" s="35"/>
      <c r="AP220" s="35"/>
      <c r="AQ220" s="35"/>
      <c r="AR220" s="51"/>
      <c r="AS220" s="36"/>
      <c r="AT220" s="35"/>
      <c r="AU220" s="35"/>
      <c r="AV220" s="51"/>
      <c r="AW220" s="36"/>
      <c r="AX220" s="35"/>
      <c r="AY220" s="53"/>
      <c r="AZ220" s="35"/>
      <c r="BA220" s="35"/>
      <c r="BB220" s="51"/>
      <c r="BC220" s="36"/>
      <c r="BD220" s="35"/>
      <c r="BE220" s="53"/>
      <c r="BF220" s="35"/>
      <c r="BG220" s="35"/>
      <c r="BH220" s="35"/>
      <c r="BI220" s="35"/>
      <c r="BJ220" s="35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  <c r="BW220" s="35"/>
      <c r="BX220" s="35"/>
      <c r="BY220" s="35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35"/>
      <c r="CM220" s="35"/>
      <c r="CN220" s="35"/>
      <c r="CO220" s="35"/>
      <c r="CP220" s="35"/>
      <c r="CQ220" s="35"/>
      <c r="CR220" s="35"/>
      <c r="CS220" s="35"/>
      <c r="CT220" s="35"/>
      <c r="CU220" s="35"/>
      <c r="CV220" s="35"/>
      <c r="CW220" s="35"/>
      <c r="CX220" s="35"/>
      <c r="CY220" s="35"/>
      <c r="CZ220" s="35"/>
      <c r="DA220" s="35"/>
      <c r="DB220" s="35"/>
      <c r="DC220" s="35"/>
      <c r="DD220" s="35"/>
      <c r="DE220" s="35"/>
      <c r="DF220" s="35"/>
      <c r="DG220" s="35"/>
      <c r="DH220" s="35"/>
      <c r="DI220" s="35"/>
    </row>
    <row r="221" spans="1:113" x14ac:dyDescent="0.2">
      <c r="A221" s="49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36"/>
      <c r="AN221" s="36"/>
      <c r="AO221" s="35"/>
      <c r="AP221" s="35"/>
      <c r="AQ221" s="35"/>
      <c r="AR221" s="51"/>
      <c r="AS221" s="36"/>
      <c r="AT221" s="35"/>
      <c r="AU221" s="35"/>
      <c r="AV221" s="51"/>
      <c r="AW221" s="36"/>
      <c r="AX221" s="35"/>
      <c r="AY221" s="53"/>
      <c r="AZ221" s="35"/>
      <c r="BA221" s="35"/>
      <c r="BB221" s="51"/>
      <c r="BC221" s="36"/>
      <c r="BD221" s="35"/>
      <c r="BE221" s="53"/>
      <c r="BF221" s="35"/>
      <c r="BG221" s="35"/>
      <c r="BH221" s="35"/>
      <c r="BI221" s="35"/>
      <c r="BJ221" s="35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35"/>
      <c r="BX221" s="35"/>
      <c r="BY221" s="35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35"/>
      <c r="CM221" s="35"/>
      <c r="CN221" s="35"/>
      <c r="CO221" s="35"/>
      <c r="CP221" s="35"/>
      <c r="CQ221" s="35"/>
      <c r="CR221" s="35"/>
      <c r="CS221" s="35"/>
      <c r="CT221" s="35"/>
      <c r="CU221" s="35"/>
      <c r="CV221" s="35"/>
      <c r="CW221" s="35"/>
      <c r="CX221" s="35"/>
      <c r="CY221" s="35"/>
      <c r="CZ221" s="35"/>
      <c r="DA221" s="35"/>
      <c r="DB221" s="35"/>
      <c r="DC221" s="35"/>
      <c r="DD221" s="35"/>
      <c r="DE221" s="35"/>
      <c r="DF221" s="35"/>
      <c r="DG221" s="35"/>
      <c r="DH221" s="35"/>
      <c r="DI221" s="35"/>
    </row>
    <row r="222" spans="1:113" x14ac:dyDescent="0.2">
      <c r="A222" s="49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36"/>
      <c r="AN222" s="36"/>
      <c r="AO222" s="35"/>
      <c r="AP222" s="35"/>
      <c r="AQ222" s="35"/>
      <c r="AR222" s="51"/>
      <c r="AS222" s="36"/>
      <c r="AT222" s="35"/>
      <c r="AU222" s="35"/>
      <c r="AV222" s="51"/>
      <c r="AW222" s="36"/>
      <c r="AX222" s="35"/>
      <c r="AY222" s="53"/>
      <c r="AZ222" s="35"/>
      <c r="BA222" s="35"/>
      <c r="BB222" s="51"/>
      <c r="BC222" s="36"/>
      <c r="BD222" s="35"/>
      <c r="BE222" s="53"/>
      <c r="BF222" s="35"/>
      <c r="BG222" s="35"/>
      <c r="BH222" s="35"/>
      <c r="BI222" s="35"/>
      <c r="BJ222" s="35"/>
      <c r="BK222" s="35"/>
      <c r="BL222" s="35"/>
      <c r="BM222" s="35"/>
      <c r="BN222" s="35"/>
      <c r="BO222" s="35"/>
      <c r="BP222" s="35"/>
      <c r="BQ222" s="35"/>
      <c r="BR222" s="35"/>
      <c r="BS222" s="35"/>
      <c r="BT222" s="35"/>
      <c r="BU222" s="35"/>
      <c r="BV222" s="35"/>
      <c r="BW222" s="35"/>
      <c r="BX222" s="35"/>
      <c r="BY222" s="35"/>
      <c r="BZ222" s="35"/>
      <c r="CA222" s="35"/>
      <c r="CB222" s="35"/>
      <c r="CC222" s="35"/>
      <c r="CD222" s="35"/>
      <c r="CE222" s="35"/>
      <c r="CF222" s="35"/>
      <c r="CG222" s="35"/>
      <c r="CH222" s="35"/>
      <c r="CI222" s="35"/>
      <c r="CJ222" s="35"/>
      <c r="CK222" s="35"/>
      <c r="CL222" s="35"/>
      <c r="CM222" s="35"/>
      <c r="CN222" s="35"/>
      <c r="CO222" s="35"/>
      <c r="CP222" s="35"/>
      <c r="CQ222" s="35"/>
      <c r="CR222" s="35"/>
      <c r="CS222" s="35"/>
      <c r="CT222" s="35"/>
      <c r="CU222" s="35"/>
      <c r="CV222" s="35"/>
      <c r="CW222" s="35"/>
      <c r="CX222" s="35"/>
      <c r="CY222" s="35"/>
      <c r="CZ222" s="35"/>
      <c r="DA222" s="35"/>
      <c r="DB222" s="35"/>
      <c r="DC222" s="35"/>
      <c r="DD222" s="35"/>
      <c r="DE222" s="35"/>
      <c r="DF222" s="35"/>
      <c r="DG222" s="35"/>
      <c r="DH222" s="35"/>
      <c r="DI222" s="35"/>
    </row>
    <row r="223" spans="1:113" x14ac:dyDescent="0.2">
      <c r="A223" s="49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36"/>
      <c r="AN223" s="36"/>
      <c r="AO223" s="35"/>
      <c r="AP223" s="35"/>
      <c r="AQ223" s="35"/>
      <c r="AR223" s="51"/>
      <c r="AS223" s="36"/>
      <c r="AT223" s="35"/>
      <c r="AU223" s="35"/>
      <c r="AV223" s="51"/>
      <c r="AW223" s="36"/>
      <c r="AX223" s="35"/>
      <c r="AY223" s="53"/>
      <c r="AZ223" s="35"/>
      <c r="BA223" s="35"/>
      <c r="BB223" s="51"/>
      <c r="BC223" s="36"/>
      <c r="BD223" s="35"/>
      <c r="BE223" s="53"/>
      <c r="BF223" s="35"/>
      <c r="BG223" s="35"/>
      <c r="BH223" s="35"/>
      <c r="BI223" s="35"/>
      <c r="BJ223" s="35"/>
      <c r="BK223" s="35"/>
      <c r="BL223" s="35"/>
      <c r="BM223" s="35"/>
      <c r="BN223" s="35"/>
      <c r="BO223" s="35"/>
      <c r="BP223" s="35"/>
      <c r="BQ223" s="35"/>
      <c r="BR223" s="35"/>
      <c r="BS223" s="35"/>
      <c r="BT223" s="35"/>
      <c r="BU223" s="35"/>
      <c r="BV223" s="35"/>
      <c r="BW223" s="35"/>
      <c r="BX223" s="35"/>
      <c r="BY223" s="35"/>
      <c r="BZ223" s="35"/>
      <c r="CA223" s="35"/>
      <c r="CB223" s="35"/>
      <c r="CC223" s="35"/>
      <c r="CD223" s="35"/>
      <c r="CE223" s="35"/>
      <c r="CF223" s="35"/>
      <c r="CG223" s="35"/>
      <c r="CH223" s="35"/>
      <c r="CI223" s="35"/>
      <c r="CJ223" s="35"/>
      <c r="CK223" s="35"/>
      <c r="CL223" s="35"/>
      <c r="CM223" s="35"/>
      <c r="CN223" s="35"/>
      <c r="CO223" s="35"/>
      <c r="CP223" s="35"/>
      <c r="CQ223" s="35"/>
      <c r="CR223" s="35"/>
      <c r="CS223" s="35"/>
      <c r="CT223" s="35"/>
      <c r="CU223" s="35"/>
      <c r="CV223" s="35"/>
      <c r="CW223" s="35"/>
      <c r="CX223" s="35"/>
      <c r="CY223" s="35"/>
      <c r="CZ223" s="35"/>
      <c r="DA223" s="35"/>
      <c r="DB223" s="35"/>
      <c r="DC223" s="35"/>
      <c r="DD223" s="35"/>
      <c r="DE223" s="35"/>
      <c r="DF223" s="35"/>
      <c r="DG223" s="35"/>
      <c r="DH223" s="35"/>
      <c r="DI223" s="35"/>
    </row>
    <row r="224" spans="1:113" x14ac:dyDescent="0.2">
      <c r="A224" s="49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36"/>
      <c r="AN224" s="36"/>
      <c r="AO224" s="35"/>
      <c r="AP224" s="35"/>
      <c r="AQ224" s="35"/>
      <c r="AR224" s="51"/>
      <c r="AS224" s="36"/>
      <c r="AT224" s="35"/>
      <c r="AU224" s="35"/>
      <c r="AV224" s="51"/>
      <c r="AW224" s="36"/>
      <c r="AX224" s="35"/>
      <c r="AY224" s="53"/>
      <c r="AZ224" s="35"/>
      <c r="BA224" s="35"/>
      <c r="BB224" s="51"/>
      <c r="BC224" s="36"/>
      <c r="BD224" s="35"/>
      <c r="BE224" s="53"/>
      <c r="BF224" s="35"/>
      <c r="BG224" s="35"/>
      <c r="BH224" s="35"/>
      <c r="BI224" s="35"/>
      <c r="BJ224" s="35"/>
      <c r="BK224" s="35"/>
      <c r="BL224" s="35"/>
      <c r="BM224" s="35"/>
      <c r="BN224" s="35"/>
      <c r="BO224" s="35"/>
      <c r="BP224" s="35"/>
      <c r="BQ224" s="35"/>
      <c r="BR224" s="35"/>
      <c r="BS224" s="35"/>
      <c r="BT224" s="35"/>
      <c r="BU224" s="35"/>
      <c r="BV224" s="35"/>
      <c r="BW224" s="35"/>
      <c r="BX224" s="35"/>
      <c r="BY224" s="35"/>
      <c r="BZ224" s="35"/>
      <c r="CA224" s="35"/>
      <c r="CB224" s="35"/>
      <c r="CC224" s="35"/>
      <c r="CD224" s="35"/>
      <c r="CE224" s="35"/>
      <c r="CF224" s="35"/>
      <c r="CG224" s="35"/>
      <c r="CH224" s="35"/>
      <c r="CI224" s="35"/>
      <c r="CJ224" s="35"/>
      <c r="CK224" s="35"/>
      <c r="CL224" s="35"/>
      <c r="CM224" s="35"/>
      <c r="CN224" s="35"/>
      <c r="CO224" s="35"/>
      <c r="CP224" s="35"/>
      <c r="CQ224" s="35"/>
      <c r="CR224" s="35"/>
      <c r="CS224" s="35"/>
      <c r="CT224" s="35"/>
      <c r="CU224" s="35"/>
      <c r="CV224" s="35"/>
      <c r="CW224" s="35"/>
      <c r="CX224" s="35"/>
      <c r="CY224" s="35"/>
      <c r="CZ224" s="35"/>
      <c r="DA224" s="35"/>
      <c r="DB224" s="35"/>
      <c r="DC224" s="35"/>
      <c r="DD224" s="35"/>
      <c r="DE224" s="35"/>
      <c r="DF224" s="35"/>
      <c r="DG224" s="35"/>
      <c r="DH224" s="35"/>
      <c r="DI224" s="35"/>
    </row>
    <row r="225" spans="1:113" x14ac:dyDescent="0.2">
      <c r="A225" s="49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36"/>
      <c r="AN225" s="36"/>
      <c r="AO225" s="35"/>
      <c r="AP225" s="35"/>
      <c r="AQ225" s="35"/>
      <c r="AR225" s="51"/>
      <c r="AS225" s="36"/>
      <c r="AT225" s="35"/>
      <c r="AU225" s="35"/>
      <c r="AV225" s="51"/>
      <c r="AW225" s="36"/>
      <c r="AX225" s="35"/>
      <c r="AY225" s="53"/>
      <c r="AZ225" s="35"/>
      <c r="BA225" s="35"/>
      <c r="BB225" s="51"/>
      <c r="BC225" s="36"/>
      <c r="BD225" s="35"/>
      <c r="BE225" s="53"/>
      <c r="BF225" s="35"/>
      <c r="BG225" s="35"/>
      <c r="BH225" s="35"/>
      <c r="BI225" s="35"/>
      <c r="BJ225" s="35"/>
      <c r="BK225" s="35"/>
      <c r="BL225" s="35"/>
      <c r="BM225" s="35"/>
      <c r="BN225" s="35"/>
      <c r="BO225" s="35"/>
      <c r="BP225" s="35"/>
      <c r="BQ225" s="35"/>
      <c r="BR225" s="35"/>
      <c r="BS225" s="35"/>
      <c r="BT225" s="35"/>
      <c r="BU225" s="35"/>
      <c r="BV225" s="35"/>
      <c r="BW225" s="35"/>
      <c r="BX225" s="35"/>
      <c r="BY225" s="35"/>
      <c r="BZ225" s="35"/>
      <c r="CA225" s="35"/>
      <c r="CB225" s="35"/>
      <c r="CC225" s="35"/>
      <c r="CD225" s="35"/>
      <c r="CE225" s="35"/>
      <c r="CF225" s="35"/>
      <c r="CG225" s="35"/>
      <c r="CH225" s="35"/>
      <c r="CI225" s="35"/>
      <c r="CJ225" s="35"/>
      <c r="CK225" s="35"/>
      <c r="CL225" s="35"/>
      <c r="CM225" s="35"/>
      <c r="CN225" s="35"/>
      <c r="CO225" s="35"/>
      <c r="CP225" s="35"/>
      <c r="CQ225" s="35"/>
      <c r="CR225" s="35"/>
      <c r="CS225" s="35"/>
      <c r="CT225" s="35"/>
      <c r="CU225" s="35"/>
      <c r="CV225" s="35"/>
      <c r="CW225" s="35"/>
      <c r="CX225" s="35"/>
      <c r="CY225" s="35"/>
      <c r="CZ225" s="35"/>
      <c r="DA225" s="35"/>
      <c r="DB225" s="35"/>
      <c r="DC225" s="35"/>
      <c r="DD225" s="35"/>
      <c r="DE225" s="35"/>
      <c r="DF225" s="35"/>
      <c r="DG225" s="35"/>
      <c r="DH225" s="35"/>
      <c r="DI225" s="35"/>
    </row>
    <row r="226" spans="1:113" x14ac:dyDescent="0.2">
      <c r="A226" s="49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36"/>
      <c r="AN226" s="36"/>
      <c r="AO226" s="35"/>
      <c r="AP226" s="35"/>
      <c r="AQ226" s="35"/>
      <c r="AR226" s="51"/>
      <c r="AS226" s="36"/>
      <c r="AT226" s="35"/>
      <c r="AU226" s="35"/>
      <c r="AV226" s="51"/>
      <c r="AW226" s="36"/>
      <c r="AX226" s="35"/>
      <c r="AY226" s="53"/>
      <c r="AZ226" s="35"/>
      <c r="BA226" s="35"/>
      <c r="BB226" s="51"/>
      <c r="BC226" s="36"/>
      <c r="BD226" s="35"/>
      <c r="BE226" s="53"/>
      <c r="BF226" s="35"/>
      <c r="BG226" s="35"/>
      <c r="BH226" s="35"/>
      <c r="BI226" s="35"/>
      <c r="BJ226" s="35"/>
      <c r="BK226" s="35"/>
      <c r="BL226" s="35"/>
      <c r="BM226" s="35"/>
      <c r="BN226" s="35"/>
      <c r="BO226" s="35"/>
      <c r="BP226" s="35"/>
      <c r="BQ226" s="35"/>
      <c r="BR226" s="35"/>
      <c r="BS226" s="35"/>
      <c r="BT226" s="35"/>
      <c r="BU226" s="35"/>
      <c r="BV226" s="35"/>
      <c r="BW226" s="35"/>
      <c r="BX226" s="35"/>
      <c r="BY226" s="35"/>
      <c r="BZ226" s="35"/>
      <c r="CA226" s="35"/>
      <c r="CB226" s="35"/>
      <c r="CC226" s="35"/>
      <c r="CD226" s="35"/>
      <c r="CE226" s="35"/>
      <c r="CF226" s="35"/>
      <c r="CG226" s="35"/>
      <c r="CH226" s="35"/>
      <c r="CI226" s="35"/>
      <c r="CJ226" s="35"/>
      <c r="CK226" s="35"/>
      <c r="CL226" s="35"/>
      <c r="CM226" s="35"/>
      <c r="CN226" s="35"/>
      <c r="CO226" s="35"/>
      <c r="CP226" s="35"/>
      <c r="CQ226" s="35"/>
      <c r="CR226" s="35"/>
      <c r="CS226" s="35"/>
      <c r="CT226" s="35"/>
      <c r="CU226" s="35"/>
      <c r="CV226" s="35"/>
      <c r="CW226" s="35"/>
      <c r="CX226" s="35"/>
      <c r="CY226" s="35"/>
      <c r="CZ226" s="35"/>
      <c r="DA226" s="35"/>
      <c r="DB226" s="35"/>
      <c r="DC226" s="35"/>
      <c r="DD226" s="35"/>
      <c r="DE226" s="35"/>
      <c r="DF226" s="35"/>
      <c r="DG226" s="35"/>
      <c r="DH226" s="35"/>
      <c r="DI226" s="35"/>
    </row>
    <row r="227" spans="1:113" x14ac:dyDescent="0.2">
      <c r="A227" s="49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36"/>
      <c r="AN227" s="36"/>
      <c r="AO227" s="35"/>
      <c r="AP227" s="35"/>
      <c r="AQ227" s="35"/>
      <c r="AR227" s="51"/>
      <c r="AS227" s="36"/>
      <c r="AT227" s="35"/>
      <c r="AU227" s="35"/>
      <c r="AV227" s="51"/>
      <c r="AW227" s="36"/>
      <c r="AX227" s="35"/>
      <c r="AY227" s="53"/>
      <c r="AZ227" s="35"/>
      <c r="BA227" s="35"/>
      <c r="BB227" s="51"/>
      <c r="BC227" s="36"/>
      <c r="BD227" s="35"/>
      <c r="BE227" s="53"/>
      <c r="BF227" s="35"/>
      <c r="BG227" s="35"/>
      <c r="BH227" s="35"/>
      <c r="BI227" s="35"/>
      <c r="BJ227" s="35"/>
      <c r="BK227" s="35"/>
      <c r="BL227" s="35"/>
      <c r="BM227" s="35"/>
      <c r="BN227" s="35"/>
      <c r="BO227" s="35"/>
      <c r="BP227" s="35"/>
      <c r="BQ227" s="35"/>
      <c r="BR227" s="35"/>
      <c r="BS227" s="35"/>
      <c r="BT227" s="35"/>
      <c r="BU227" s="35"/>
      <c r="BV227" s="35"/>
      <c r="BW227" s="35"/>
      <c r="BX227" s="35"/>
      <c r="BY227" s="35"/>
      <c r="BZ227" s="35"/>
      <c r="CA227" s="35"/>
      <c r="CB227" s="35"/>
      <c r="CC227" s="35"/>
      <c r="CD227" s="35"/>
      <c r="CE227" s="35"/>
      <c r="CF227" s="35"/>
      <c r="CG227" s="35"/>
      <c r="CH227" s="35"/>
      <c r="CI227" s="35"/>
      <c r="CJ227" s="35"/>
      <c r="CK227" s="35"/>
      <c r="CL227" s="35"/>
      <c r="CM227" s="35"/>
      <c r="CN227" s="35"/>
      <c r="CO227" s="35"/>
      <c r="CP227" s="35"/>
      <c r="CQ227" s="35"/>
      <c r="CR227" s="35"/>
      <c r="CS227" s="35"/>
      <c r="CT227" s="35"/>
      <c r="CU227" s="35"/>
      <c r="CV227" s="35"/>
      <c r="CW227" s="35"/>
      <c r="CX227" s="35"/>
      <c r="CY227" s="35"/>
      <c r="CZ227" s="35"/>
      <c r="DA227" s="35"/>
      <c r="DB227" s="35"/>
      <c r="DC227" s="35"/>
      <c r="DD227" s="35"/>
      <c r="DE227" s="35"/>
      <c r="DF227" s="35"/>
      <c r="DG227" s="35"/>
      <c r="DH227" s="35"/>
      <c r="DI227" s="35"/>
    </row>
    <row r="228" spans="1:113" x14ac:dyDescent="0.2">
      <c r="A228" s="49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36"/>
      <c r="AN228" s="36"/>
      <c r="AO228" s="35"/>
      <c r="AP228" s="35"/>
      <c r="AQ228" s="35"/>
      <c r="AR228" s="51"/>
      <c r="AS228" s="36"/>
      <c r="AT228" s="35"/>
      <c r="AU228" s="35"/>
      <c r="AV228" s="51"/>
      <c r="AW228" s="36"/>
      <c r="AX228" s="35"/>
      <c r="AY228" s="53"/>
      <c r="AZ228" s="35"/>
      <c r="BA228" s="35"/>
      <c r="BB228" s="51"/>
      <c r="BC228" s="36"/>
      <c r="BD228" s="35"/>
      <c r="BE228" s="53"/>
      <c r="BF228" s="35"/>
      <c r="BG228" s="35"/>
      <c r="BH228" s="35"/>
      <c r="BI228" s="35"/>
      <c r="BJ228" s="35"/>
      <c r="BK228" s="35"/>
      <c r="BL228" s="35"/>
      <c r="BM228" s="35"/>
      <c r="BN228" s="35"/>
      <c r="BO228" s="35"/>
      <c r="BP228" s="35"/>
      <c r="BQ228" s="35"/>
      <c r="BR228" s="35"/>
      <c r="BS228" s="35"/>
      <c r="BT228" s="35"/>
      <c r="BU228" s="35"/>
      <c r="BV228" s="35"/>
      <c r="BW228" s="35"/>
      <c r="BX228" s="35"/>
      <c r="BY228" s="35"/>
      <c r="BZ228" s="35"/>
      <c r="CA228" s="35"/>
      <c r="CB228" s="35"/>
      <c r="CC228" s="35"/>
      <c r="CD228" s="35"/>
      <c r="CE228" s="35"/>
      <c r="CF228" s="35"/>
      <c r="CG228" s="35"/>
      <c r="CH228" s="35"/>
      <c r="CI228" s="35"/>
      <c r="CJ228" s="35"/>
      <c r="CK228" s="35"/>
      <c r="CL228" s="35"/>
      <c r="CM228" s="35"/>
      <c r="CN228" s="35"/>
      <c r="CO228" s="35"/>
      <c r="CP228" s="35"/>
      <c r="CQ228" s="35"/>
      <c r="CR228" s="35"/>
      <c r="CS228" s="35"/>
      <c r="CT228" s="35"/>
      <c r="CU228" s="35"/>
      <c r="CV228" s="35"/>
      <c r="CW228" s="35"/>
      <c r="CX228" s="35"/>
      <c r="CY228" s="35"/>
      <c r="CZ228" s="35"/>
      <c r="DA228" s="35"/>
      <c r="DB228" s="35"/>
      <c r="DC228" s="35"/>
      <c r="DD228" s="35"/>
      <c r="DE228" s="35"/>
      <c r="DF228" s="35"/>
      <c r="DG228" s="35"/>
      <c r="DH228" s="35"/>
      <c r="DI228" s="35"/>
    </row>
    <row r="229" spans="1:113" x14ac:dyDescent="0.2">
      <c r="A229" s="49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36"/>
      <c r="AN229" s="36"/>
      <c r="AO229" s="35"/>
      <c r="AP229" s="35"/>
      <c r="AQ229" s="35"/>
      <c r="AR229" s="51"/>
      <c r="AS229" s="36"/>
      <c r="AT229" s="35"/>
      <c r="AU229" s="35"/>
      <c r="AV229" s="51"/>
      <c r="AW229" s="36"/>
      <c r="AX229" s="35"/>
      <c r="AY229" s="53"/>
      <c r="AZ229" s="35"/>
      <c r="BA229" s="35"/>
      <c r="BB229" s="51"/>
      <c r="BC229" s="36"/>
      <c r="BD229" s="35"/>
      <c r="BE229" s="53"/>
      <c r="BF229" s="35"/>
      <c r="BG229" s="35"/>
      <c r="BH229" s="35"/>
      <c r="BI229" s="35"/>
      <c r="BJ229" s="35"/>
      <c r="BK229" s="35"/>
      <c r="BL229" s="35"/>
      <c r="BM229" s="35"/>
      <c r="BN229" s="35"/>
      <c r="BO229" s="35"/>
      <c r="BP229" s="35"/>
      <c r="BQ229" s="35"/>
      <c r="BR229" s="35"/>
      <c r="BS229" s="35"/>
      <c r="BT229" s="35"/>
      <c r="BU229" s="35"/>
      <c r="BV229" s="35"/>
      <c r="BW229" s="35"/>
      <c r="BX229" s="35"/>
      <c r="BY229" s="35"/>
      <c r="BZ229" s="35"/>
      <c r="CA229" s="35"/>
      <c r="CB229" s="35"/>
      <c r="CC229" s="35"/>
      <c r="CD229" s="35"/>
      <c r="CE229" s="35"/>
      <c r="CF229" s="35"/>
      <c r="CG229" s="35"/>
      <c r="CH229" s="35"/>
      <c r="CI229" s="35"/>
      <c r="CJ229" s="35"/>
      <c r="CK229" s="35"/>
      <c r="CL229" s="35"/>
      <c r="CM229" s="35"/>
      <c r="CN229" s="35"/>
      <c r="CO229" s="35"/>
      <c r="CP229" s="35"/>
      <c r="CQ229" s="35"/>
      <c r="CR229" s="35"/>
      <c r="CS229" s="35"/>
      <c r="CT229" s="35"/>
      <c r="CU229" s="35"/>
      <c r="CV229" s="35"/>
      <c r="CW229" s="35"/>
      <c r="CX229" s="35"/>
      <c r="CY229" s="35"/>
      <c r="CZ229" s="35"/>
      <c r="DA229" s="35"/>
      <c r="DB229" s="35"/>
      <c r="DC229" s="35"/>
      <c r="DD229" s="35"/>
      <c r="DE229" s="35"/>
      <c r="DF229" s="35"/>
      <c r="DG229" s="35"/>
      <c r="DH229" s="35"/>
      <c r="DI229" s="35"/>
    </row>
    <row r="230" spans="1:113" x14ac:dyDescent="0.2">
      <c r="A230" s="49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36"/>
      <c r="AN230" s="36"/>
      <c r="AO230" s="35"/>
      <c r="AP230" s="35"/>
      <c r="AQ230" s="35"/>
      <c r="AR230" s="51"/>
      <c r="AS230" s="36"/>
      <c r="AT230" s="35"/>
      <c r="AU230" s="35"/>
      <c r="AV230" s="51"/>
      <c r="AW230" s="36"/>
      <c r="AX230" s="35"/>
      <c r="AY230" s="53"/>
      <c r="AZ230" s="35"/>
      <c r="BA230" s="35"/>
      <c r="BB230" s="51"/>
      <c r="BC230" s="36"/>
      <c r="BD230" s="35"/>
      <c r="BE230" s="53"/>
      <c r="BF230" s="35"/>
      <c r="BG230" s="35"/>
      <c r="BH230" s="35"/>
      <c r="BI230" s="35"/>
      <c r="BJ230" s="35"/>
      <c r="BK230" s="35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  <c r="BW230" s="35"/>
      <c r="BX230" s="35"/>
      <c r="BY230" s="35"/>
      <c r="BZ230" s="35"/>
      <c r="CA230" s="35"/>
      <c r="CB230" s="35"/>
      <c r="CC230" s="35"/>
      <c r="CD230" s="35"/>
      <c r="CE230" s="35"/>
      <c r="CF230" s="35"/>
      <c r="CG230" s="35"/>
      <c r="CH230" s="35"/>
      <c r="CI230" s="35"/>
      <c r="CJ230" s="35"/>
      <c r="CK230" s="35"/>
      <c r="CL230" s="35"/>
      <c r="CM230" s="35"/>
      <c r="CN230" s="35"/>
      <c r="CO230" s="35"/>
      <c r="CP230" s="35"/>
      <c r="CQ230" s="35"/>
      <c r="CR230" s="35"/>
      <c r="CS230" s="35"/>
      <c r="CT230" s="35"/>
      <c r="CU230" s="35"/>
      <c r="CV230" s="35"/>
      <c r="CW230" s="35"/>
      <c r="CX230" s="35"/>
      <c r="CY230" s="35"/>
      <c r="CZ230" s="35"/>
      <c r="DA230" s="35"/>
      <c r="DB230" s="35"/>
      <c r="DC230" s="35"/>
      <c r="DD230" s="35"/>
      <c r="DE230" s="35"/>
      <c r="DF230" s="35"/>
      <c r="DG230" s="35"/>
      <c r="DH230" s="35"/>
      <c r="DI230" s="35"/>
    </row>
    <row r="231" spans="1:113" x14ac:dyDescent="0.2">
      <c r="A231" s="49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36"/>
      <c r="AN231" s="36"/>
      <c r="AO231" s="35"/>
      <c r="AP231" s="35"/>
      <c r="AQ231" s="35"/>
      <c r="AR231" s="51"/>
      <c r="AS231" s="36"/>
      <c r="AT231" s="35"/>
      <c r="AU231" s="35"/>
      <c r="AV231" s="51"/>
      <c r="AW231" s="36"/>
      <c r="AX231" s="35"/>
      <c r="AY231" s="53"/>
      <c r="AZ231" s="35"/>
      <c r="BA231" s="35"/>
      <c r="BB231" s="51"/>
      <c r="BC231" s="36"/>
      <c r="BD231" s="35"/>
      <c r="BE231" s="53"/>
      <c r="BF231" s="35"/>
      <c r="BG231" s="35"/>
      <c r="BH231" s="35"/>
      <c r="BI231" s="35"/>
      <c r="BJ231" s="35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  <c r="BW231" s="35"/>
      <c r="BX231" s="35"/>
      <c r="BY231" s="35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35"/>
      <c r="CM231" s="35"/>
      <c r="CN231" s="35"/>
      <c r="CO231" s="35"/>
      <c r="CP231" s="35"/>
      <c r="CQ231" s="35"/>
      <c r="CR231" s="35"/>
      <c r="CS231" s="35"/>
      <c r="CT231" s="35"/>
      <c r="CU231" s="35"/>
      <c r="CV231" s="35"/>
      <c r="CW231" s="35"/>
      <c r="CX231" s="35"/>
      <c r="CY231" s="35"/>
      <c r="CZ231" s="35"/>
      <c r="DA231" s="35"/>
      <c r="DB231" s="35"/>
      <c r="DC231" s="35"/>
      <c r="DD231" s="35"/>
      <c r="DE231" s="35"/>
      <c r="DF231" s="35"/>
      <c r="DG231" s="35"/>
      <c r="DH231" s="35"/>
      <c r="DI231" s="35"/>
    </row>
    <row r="232" spans="1:113" x14ac:dyDescent="0.2">
      <c r="A232" s="49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36"/>
      <c r="AN232" s="36"/>
      <c r="AO232" s="35"/>
      <c r="AP232" s="35"/>
      <c r="AQ232" s="35"/>
      <c r="AR232" s="51"/>
      <c r="AS232" s="36"/>
      <c r="AT232" s="35"/>
      <c r="AU232" s="35"/>
      <c r="AV232" s="51"/>
      <c r="AW232" s="36"/>
      <c r="AX232" s="35"/>
      <c r="AY232" s="53"/>
      <c r="AZ232" s="35"/>
      <c r="BA232" s="35"/>
      <c r="BB232" s="51"/>
      <c r="BC232" s="36"/>
      <c r="BD232" s="35"/>
      <c r="BE232" s="53"/>
      <c r="BF232" s="35"/>
      <c r="BG232" s="35"/>
      <c r="BH232" s="35"/>
      <c r="BI232" s="35"/>
      <c r="BJ232" s="35"/>
      <c r="BK232" s="35"/>
      <c r="BL232" s="35"/>
      <c r="BM232" s="35"/>
      <c r="BN232" s="35"/>
      <c r="BO232" s="35"/>
      <c r="BP232" s="35"/>
      <c r="BQ232" s="35"/>
      <c r="BR232" s="35"/>
      <c r="BS232" s="35"/>
      <c r="BT232" s="35"/>
      <c r="BU232" s="35"/>
      <c r="BV232" s="35"/>
      <c r="BW232" s="35"/>
      <c r="BX232" s="35"/>
      <c r="BY232" s="35"/>
      <c r="BZ232" s="35"/>
      <c r="CA232" s="35"/>
      <c r="CB232" s="35"/>
      <c r="CC232" s="35"/>
      <c r="CD232" s="35"/>
      <c r="CE232" s="35"/>
      <c r="CF232" s="35"/>
      <c r="CG232" s="35"/>
      <c r="CH232" s="35"/>
      <c r="CI232" s="35"/>
      <c r="CJ232" s="35"/>
      <c r="CK232" s="35"/>
      <c r="CL232" s="35"/>
      <c r="CM232" s="35"/>
      <c r="CN232" s="35"/>
      <c r="CO232" s="35"/>
      <c r="CP232" s="35"/>
      <c r="CQ232" s="35"/>
      <c r="CR232" s="35"/>
      <c r="CS232" s="35"/>
      <c r="CT232" s="35"/>
      <c r="CU232" s="35"/>
      <c r="CV232" s="35"/>
      <c r="CW232" s="35"/>
      <c r="CX232" s="35"/>
      <c r="CY232" s="35"/>
      <c r="CZ232" s="35"/>
      <c r="DA232" s="35"/>
      <c r="DB232" s="35"/>
      <c r="DC232" s="35"/>
      <c r="DD232" s="35"/>
      <c r="DE232" s="35"/>
      <c r="DF232" s="35"/>
      <c r="DG232" s="35"/>
      <c r="DH232" s="35"/>
      <c r="DI232" s="35"/>
    </row>
    <row r="233" spans="1:113" x14ac:dyDescent="0.2">
      <c r="A233" s="49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36"/>
      <c r="AN233" s="36"/>
      <c r="AO233" s="35"/>
      <c r="AP233" s="35"/>
      <c r="AQ233" s="35"/>
      <c r="AR233" s="51"/>
      <c r="AS233" s="36"/>
      <c r="AT233" s="35"/>
      <c r="AU233" s="35"/>
      <c r="AV233" s="51"/>
      <c r="AW233" s="36"/>
      <c r="AX233" s="35"/>
      <c r="AY233" s="53"/>
      <c r="AZ233" s="35"/>
      <c r="BA233" s="35"/>
      <c r="BB233" s="51"/>
      <c r="BC233" s="36"/>
      <c r="BD233" s="35"/>
      <c r="BE233" s="53"/>
      <c r="BF233" s="35"/>
      <c r="BG233" s="35"/>
      <c r="BH233" s="35"/>
      <c r="BI233" s="35"/>
      <c r="BJ233" s="35"/>
      <c r="BK233" s="35"/>
      <c r="BL233" s="35"/>
      <c r="BM233" s="35"/>
      <c r="BN233" s="35"/>
      <c r="BO233" s="35"/>
      <c r="BP233" s="35"/>
      <c r="BQ233" s="35"/>
      <c r="BR233" s="35"/>
      <c r="BS233" s="35"/>
      <c r="BT233" s="35"/>
      <c r="BU233" s="35"/>
      <c r="BV233" s="35"/>
      <c r="BW233" s="35"/>
      <c r="BX233" s="35"/>
      <c r="BY233" s="35"/>
      <c r="BZ233" s="35"/>
      <c r="CA233" s="35"/>
      <c r="CB233" s="35"/>
      <c r="CC233" s="35"/>
      <c r="CD233" s="35"/>
      <c r="CE233" s="35"/>
      <c r="CF233" s="35"/>
      <c r="CG233" s="35"/>
      <c r="CH233" s="35"/>
      <c r="CI233" s="35"/>
      <c r="CJ233" s="35"/>
      <c r="CK233" s="35"/>
      <c r="CL233" s="35"/>
      <c r="CM233" s="35"/>
      <c r="CN233" s="35"/>
      <c r="CO233" s="35"/>
      <c r="CP233" s="35"/>
      <c r="CQ233" s="35"/>
      <c r="CR233" s="35"/>
      <c r="CS233" s="35"/>
      <c r="CT233" s="35"/>
      <c r="CU233" s="35"/>
      <c r="CV233" s="35"/>
      <c r="CW233" s="35"/>
      <c r="CX233" s="35"/>
      <c r="CY233" s="35"/>
      <c r="CZ233" s="35"/>
      <c r="DA233" s="35"/>
      <c r="DB233" s="35"/>
      <c r="DC233" s="35"/>
      <c r="DD233" s="35"/>
      <c r="DE233" s="35"/>
      <c r="DF233" s="35"/>
      <c r="DG233" s="35"/>
      <c r="DH233" s="35"/>
      <c r="DI233" s="35"/>
    </row>
    <row r="234" spans="1:113" x14ac:dyDescent="0.2">
      <c r="A234" s="49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36"/>
      <c r="AN234" s="36"/>
      <c r="AO234" s="35"/>
      <c r="AP234" s="35"/>
      <c r="AQ234" s="35"/>
      <c r="AR234" s="51"/>
      <c r="AS234" s="36"/>
      <c r="AT234" s="35"/>
      <c r="AU234" s="35"/>
      <c r="AV234" s="51"/>
      <c r="AW234" s="36"/>
      <c r="AX234" s="35"/>
      <c r="AY234" s="53"/>
      <c r="AZ234" s="35"/>
      <c r="BA234" s="35"/>
      <c r="BB234" s="51"/>
      <c r="BC234" s="36"/>
      <c r="BD234" s="35"/>
      <c r="BE234" s="53"/>
      <c r="BF234" s="35"/>
      <c r="BG234" s="35"/>
      <c r="BH234" s="35"/>
      <c r="BI234" s="35"/>
      <c r="BJ234" s="35"/>
      <c r="BK234" s="35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  <c r="BW234" s="35"/>
      <c r="BX234" s="35"/>
      <c r="BY234" s="35"/>
      <c r="BZ234" s="35"/>
      <c r="CA234" s="35"/>
      <c r="CB234" s="35"/>
      <c r="CC234" s="35"/>
      <c r="CD234" s="35"/>
      <c r="CE234" s="35"/>
      <c r="CF234" s="35"/>
      <c r="CG234" s="35"/>
      <c r="CH234" s="35"/>
      <c r="CI234" s="35"/>
      <c r="CJ234" s="35"/>
      <c r="CK234" s="35"/>
      <c r="CL234" s="35"/>
      <c r="CM234" s="35"/>
      <c r="CN234" s="35"/>
      <c r="CO234" s="35"/>
      <c r="CP234" s="35"/>
      <c r="CQ234" s="35"/>
      <c r="CR234" s="35"/>
      <c r="CS234" s="35"/>
      <c r="CT234" s="35"/>
      <c r="CU234" s="35"/>
      <c r="CV234" s="35"/>
      <c r="CW234" s="35"/>
      <c r="CX234" s="35"/>
      <c r="CY234" s="35"/>
      <c r="CZ234" s="35"/>
      <c r="DA234" s="35"/>
      <c r="DB234" s="35"/>
      <c r="DC234" s="35"/>
      <c r="DD234" s="35"/>
      <c r="DE234" s="35"/>
      <c r="DF234" s="35"/>
      <c r="DG234" s="35"/>
      <c r="DH234" s="35"/>
      <c r="DI234" s="35"/>
    </row>
    <row r="235" spans="1:113" x14ac:dyDescent="0.2">
      <c r="A235" s="49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36"/>
      <c r="AN235" s="36"/>
      <c r="AO235" s="35"/>
      <c r="AP235" s="35"/>
      <c r="AQ235" s="35"/>
      <c r="AR235" s="51"/>
      <c r="AS235" s="36"/>
      <c r="AT235" s="35"/>
      <c r="AU235" s="35"/>
      <c r="AV235" s="51"/>
      <c r="AW235" s="36"/>
      <c r="AX235" s="35"/>
      <c r="AY235" s="53"/>
      <c r="AZ235" s="35"/>
      <c r="BA235" s="35"/>
      <c r="BB235" s="51"/>
      <c r="BC235" s="36"/>
      <c r="BD235" s="35"/>
      <c r="BE235" s="53"/>
      <c r="BF235" s="35"/>
      <c r="BG235" s="35"/>
      <c r="BH235" s="35"/>
      <c r="BI235" s="35"/>
      <c r="BJ235" s="35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35"/>
      <c r="CI235" s="35"/>
      <c r="CJ235" s="35"/>
      <c r="CK235" s="35"/>
      <c r="CL235" s="35"/>
      <c r="CM235" s="35"/>
      <c r="CN235" s="35"/>
      <c r="CO235" s="35"/>
      <c r="CP235" s="35"/>
      <c r="CQ235" s="35"/>
      <c r="CR235" s="35"/>
      <c r="CS235" s="35"/>
      <c r="CT235" s="35"/>
      <c r="CU235" s="35"/>
      <c r="CV235" s="35"/>
      <c r="CW235" s="35"/>
      <c r="CX235" s="35"/>
      <c r="CY235" s="35"/>
      <c r="CZ235" s="35"/>
      <c r="DA235" s="35"/>
      <c r="DB235" s="35"/>
      <c r="DC235" s="35"/>
      <c r="DD235" s="35"/>
      <c r="DE235" s="35"/>
      <c r="DF235" s="35"/>
      <c r="DG235" s="35"/>
      <c r="DH235" s="35"/>
      <c r="DI235" s="35"/>
    </row>
    <row r="236" spans="1:113" x14ac:dyDescent="0.2">
      <c r="A236" s="49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36"/>
      <c r="AN236" s="36"/>
      <c r="AO236" s="35"/>
      <c r="AP236" s="35"/>
      <c r="AQ236" s="35"/>
      <c r="AR236" s="51"/>
      <c r="AS236" s="36"/>
      <c r="AT236" s="35"/>
      <c r="AU236" s="35"/>
      <c r="AV236" s="51"/>
      <c r="AW236" s="36"/>
      <c r="AX236" s="35"/>
      <c r="AY236" s="53"/>
      <c r="AZ236" s="35"/>
      <c r="BA236" s="35"/>
      <c r="BB236" s="51"/>
      <c r="BC236" s="36"/>
      <c r="BD236" s="35"/>
      <c r="BE236" s="53"/>
      <c r="BF236" s="35"/>
      <c r="BG236" s="35"/>
      <c r="BH236" s="35"/>
      <c r="BI236" s="35"/>
      <c r="BJ236" s="35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35"/>
      <c r="CI236" s="35"/>
      <c r="CJ236" s="35"/>
      <c r="CK236" s="35"/>
      <c r="CL236" s="35"/>
      <c r="CM236" s="35"/>
      <c r="CN236" s="35"/>
      <c r="CO236" s="35"/>
      <c r="CP236" s="35"/>
      <c r="CQ236" s="35"/>
      <c r="CR236" s="35"/>
      <c r="CS236" s="35"/>
      <c r="CT236" s="35"/>
      <c r="CU236" s="35"/>
      <c r="CV236" s="35"/>
      <c r="CW236" s="35"/>
      <c r="CX236" s="35"/>
      <c r="CY236" s="35"/>
      <c r="CZ236" s="35"/>
      <c r="DA236" s="35"/>
      <c r="DB236" s="35"/>
      <c r="DC236" s="35"/>
      <c r="DD236" s="35"/>
      <c r="DE236" s="35"/>
      <c r="DF236" s="35"/>
      <c r="DG236" s="35"/>
      <c r="DH236" s="35"/>
      <c r="DI236" s="35"/>
    </row>
    <row r="237" spans="1:113" x14ac:dyDescent="0.2">
      <c r="A237" s="49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36"/>
      <c r="AN237" s="36"/>
      <c r="AO237" s="35"/>
      <c r="AP237" s="35"/>
      <c r="AQ237" s="35"/>
      <c r="AR237" s="51"/>
      <c r="AS237" s="36"/>
      <c r="AT237" s="35"/>
      <c r="AU237" s="35"/>
      <c r="AV237" s="51"/>
      <c r="AW237" s="36"/>
      <c r="AX237" s="35"/>
      <c r="AY237" s="53"/>
      <c r="AZ237" s="35"/>
      <c r="BA237" s="35"/>
      <c r="BB237" s="51"/>
      <c r="BC237" s="36"/>
      <c r="BD237" s="35"/>
      <c r="BE237" s="53"/>
      <c r="BF237" s="35"/>
      <c r="BG237" s="35"/>
      <c r="BH237" s="35"/>
      <c r="BI237" s="35"/>
      <c r="BJ237" s="35"/>
      <c r="BK237" s="35"/>
      <c r="BL237" s="35"/>
      <c r="BM237" s="35"/>
      <c r="BN237" s="35"/>
      <c r="BO237" s="35"/>
      <c r="BP237" s="35"/>
      <c r="BQ237" s="35"/>
      <c r="BR237" s="35"/>
      <c r="BS237" s="35"/>
      <c r="BT237" s="35"/>
      <c r="BU237" s="35"/>
      <c r="BV237" s="35"/>
      <c r="BW237" s="35"/>
      <c r="BX237" s="35"/>
      <c r="BY237" s="35"/>
      <c r="BZ237" s="35"/>
      <c r="CA237" s="35"/>
      <c r="CB237" s="35"/>
      <c r="CC237" s="35"/>
      <c r="CD237" s="35"/>
      <c r="CE237" s="35"/>
      <c r="CF237" s="35"/>
      <c r="CG237" s="35"/>
      <c r="CH237" s="35"/>
      <c r="CI237" s="35"/>
      <c r="CJ237" s="35"/>
      <c r="CK237" s="35"/>
      <c r="CL237" s="35"/>
      <c r="CM237" s="35"/>
      <c r="CN237" s="35"/>
      <c r="CO237" s="35"/>
      <c r="CP237" s="35"/>
      <c r="CQ237" s="35"/>
      <c r="CR237" s="35"/>
      <c r="CS237" s="35"/>
      <c r="CT237" s="35"/>
      <c r="CU237" s="35"/>
      <c r="CV237" s="35"/>
      <c r="CW237" s="35"/>
      <c r="CX237" s="35"/>
      <c r="CY237" s="35"/>
      <c r="CZ237" s="35"/>
      <c r="DA237" s="35"/>
      <c r="DB237" s="35"/>
      <c r="DC237" s="35"/>
      <c r="DD237" s="35"/>
      <c r="DE237" s="35"/>
      <c r="DF237" s="35"/>
      <c r="DG237" s="35"/>
      <c r="DH237" s="35"/>
      <c r="DI237" s="35"/>
    </row>
    <row r="238" spans="1:113" x14ac:dyDescent="0.2">
      <c r="A238" s="49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36"/>
      <c r="AN238" s="36"/>
      <c r="AO238" s="35"/>
      <c r="AP238" s="35"/>
      <c r="AQ238" s="35"/>
      <c r="AR238" s="51"/>
      <c r="AS238" s="36"/>
      <c r="AT238" s="35"/>
      <c r="AU238" s="35"/>
      <c r="AV238" s="51"/>
      <c r="AW238" s="36"/>
      <c r="AX238" s="35"/>
      <c r="AY238" s="53"/>
      <c r="AZ238" s="35"/>
      <c r="BA238" s="35"/>
      <c r="BB238" s="51"/>
      <c r="BC238" s="36"/>
      <c r="BD238" s="35"/>
      <c r="BE238" s="53"/>
      <c r="BF238" s="35"/>
      <c r="BG238" s="35"/>
      <c r="BH238" s="35"/>
      <c r="BI238" s="35"/>
      <c r="BJ238" s="35"/>
      <c r="BK238" s="35"/>
      <c r="BL238" s="35"/>
      <c r="BM238" s="35"/>
      <c r="BN238" s="35"/>
      <c r="BO238" s="35"/>
      <c r="BP238" s="35"/>
      <c r="BQ238" s="35"/>
      <c r="BR238" s="35"/>
      <c r="BS238" s="35"/>
      <c r="BT238" s="35"/>
      <c r="BU238" s="35"/>
      <c r="BV238" s="35"/>
      <c r="BW238" s="35"/>
      <c r="BX238" s="35"/>
      <c r="BY238" s="35"/>
      <c r="BZ238" s="35"/>
      <c r="CA238" s="35"/>
      <c r="CB238" s="35"/>
      <c r="CC238" s="35"/>
      <c r="CD238" s="35"/>
      <c r="CE238" s="35"/>
      <c r="CF238" s="35"/>
      <c r="CG238" s="35"/>
      <c r="CH238" s="35"/>
      <c r="CI238" s="35"/>
      <c r="CJ238" s="35"/>
      <c r="CK238" s="35"/>
      <c r="CL238" s="35"/>
      <c r="CM238" s="35"/>
      <c r="CN238" s="35"/>
      <c r="CO238" s="35"/>
      <c r="CP238" s="35"/>
      <c r="CQ238" s="35"/>
      <c r="CR238" s="35"/>
      <c r="CS238" s="35"/>
      <c r="CT238" s="35"/>
      <c r="CU238" s="35"/>
      <c r="CV238" s="35"/>
      <c r="CW238" s="35"/>
      <c r="CX238" s="35"/>
      <c r="CY238" s="35"/>
      <c r="CZ238" s="35"/>
      <c r="DA238" s="35"/>
      <c r="DB238" s="35"/>
      <c r="DC238" s="35"/>
      <c r="DD238" s="35"/>
      <c r="DE238" s="35"/>
      <c r="DF238" s="35"/>
      <c r="DG238" s="35"/>
      <c r="DH238" s="35"/>
      <c r="DI238" s="35"/>
    </row>
    <row r="239" spans="1:113" x14ac:dyDescent="0.2">
      <c r="A239" s="49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36"/>
      <c r="AN239" s="36"/>
      <c r="AO239" s="35"/>
      <c r="AP239" s="35"/>
      <c r="AQ239" s="35"/>
      <c r="AR239" s="51"/>
      <c r="AS239" s="36"/>
      <c r="AT239" s="35"/>
      <c r="AU239" s="35"/>
      <c r="AV239" s="51"/>
      <c r="AW239" s="36"/>
      <c r="AX239" s="35"/>
      <c r="AY239" s="53"/>
      <c r="AZ239" s="35"/>
      <c r="BA239" s="35"/>
      <c r="BB239" s="51"/>
      <c r="BC239" s="36"/>
      <c r="BD239" s="35"/>
      <c r="BE239" s="53"/>
      <c r="BF239" s="35"/>
      <c r="BG239" s="35"/>
      <c r="BH239" s="35"/>
      <c r="BI239" s="35"/>
      <c r="BJ239" s="35"/>
      <c r="BK239" s="35"/>
      <c r="BL239" s="35"/>
      <c r="BM239" s="35"/>
      <c r="BN239" s="35"/>
      <c r="BO239" s="35"/>
      <c r="BP239" s="35"/>
      <c r="BQ239" s="35"/>
      <c r="BR239" s="35"/>
      <c r="BS239" s="35"/>
      <c r="BT239" s="35"/>
      <c r="BU239" s="35"/>
      <c r="BV239" s="35"/>
      <c r="BW239" s="35"/>
      <c r="BX239" s="35"/>
      <c r="BY239" s="35"/>
      <c r="BZ239" s="35"/>
      <c r="CA239" s="35"/>
      <c r="CB239" s="35"/>
      <c r="CC239" s="35"/>
      <c r="CD239" s="35"/>
      <c r="CE239" s="35"/>
      <c r="CF239" s="35"/>
      <c r="CG239" s="35"/>
      <c r="CH239" s="35"/>
      <c r="CI239" s="35"/>
      <c r="CJ239" s="35"/>
      <c r="CK239" s="35"/>
      <c r="CL239" s="35"/>
      <c r="CM239" s="35"/>
      <c r="CN239" s="35"/>
      <c r="CO239" s="35"/>
      <c r="CP239" s="35"/>
      <c r="CQ239" s="35"/>
      <c r="CR239" s="35"/>
      <c r="CS239" s="35"/>
      <c r="CT239" s="35"/>
      <c r="CU239" s="35"/>
      <c r="CV239" s="35"/>
      <c r="CW239" s="35"/>
      <c r="CX239" s="35"/>
      <c r="CY239" s="35"/>
      <c r="CZ239" s="35"/>
      <c r="DA239" s="35"/>
      <c r="DB239" s="35"/>
      <c r="DC239" s="35"/>
      <c r="DD239" s="35"/>
      <c r="DE239" s="35"/>
      <c r="DF239" s="35"/>
      <c r="DG239" s="35"/>
      <c r="DH239" s="35"/>
      <c r="DI239" s="35"/>
    </row>
    <row r="240" spans="1:113" x14ac:dyDescent="0.2">
      <c r="A240" s="49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36"/>
      <c r="AN240" s="36"/>
      <c r="AO240" s="35"/>
      <c r="AP240" s="35"/>
      <c r="AQ240" s="35"/>
      <c r="AR240" s="51"/>
      <c r="AS240" s="36"/>
      <c r="AT240" s="35"/>
      <c r="AU240" s="35"/>
      <c r="AV240" s="51"/>
      <c r="AW240" s="36"/>
      <c r="AX240" s="35"/>
      <c r="AY240" s="53"/>
      <c r="AZ240" s="35"/>
      <c r="BA240" s="35"/>
      <c r="BB240" s="51"/>
      <c r="BC240" s="36"/>
      <c r="BD240" s="35"/>
      <c r="BE240" s="53"/>
      <c r="BF240" s="35"/>
      <c r="BG240" s="35"/>
      <c r="BH240" s="35"/>
      <c r="BI240" s="35"/>
      <c r="BJ240" s="35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  <c r="BW240" s="35"/>
      <c r="BX240" s="35"/>
      <c r="BY240" s="35"/>
      <c r="BZ240" s="35"/>
      <c r="CA240" s="35"/>
      <c r="CB240" s="35"/>
      <c r="CC240" s="35"/>
      <c r="CD240" s="35"/>
      <c r="CE240" s="35"/>
      <c r="CF240" s="35"/>
      <c r="CG240" s="35"/>
      <c r="CH240" s="35"/>
      <c r="CI240" s="35"/>
      <c r="CJ240" s="35"/>
      <c r="CK240" s="35"/>
      <c r="CL240" s="35"/>
      <c r="CM240" s="35"/>
      <c r="CN240" s="35"/>
      <c r="CO240" s="35"/>
      <c r="CP240" s="35"/>
      <c r="CQ240" s="35"/>
      <c r="CR240" s="35"/>
      <c r="CS240" s="35"/>
      <c r="CT240" s="35"/>
      <c r="CU240" s="35"/>
      <c r="CV240" s="35"/>
      <c r="CW240" s="35"/>
      <c r="CX240" s="35"/>
      <c r="CY240" s="35"/>
      <c r="CZ240" s="35"/>
      <c r="DA240" s="35"/>
      <c r="DB240" s="35"/>
      <c r="DC240" s="35"/>
      <c r="DD240" s="35"/>
      <c r="DE240" s="35"/>
      <c r="DF240" s="35"/>
      <c r="DG240" s="35"/>
      <c r="DH240" s="35"/>
      <c r="DI240" s="35"/>
    </row>
    <row r="241" spans="1:113" x14ac:dyDescent="0.2">
      <c r="A241" s="49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36"/>
      <c r="AN241" s="36"/>
      <c r="AO241" s="35"/>
      <c r="AP241" s="35"/>
      <c r="AQ241" s="35"/>
      <c r="AR241" s="51"/>
      <c r="AS241" s="36"/>
      <c r="AT241" s="35"/>
      <c r="AU241" s="35"/>
      <c r="AV241" s="51"/>
      <c r="AW241" s="36"/>
      <c r="AX241" s="35"/>
      <c r="AY241" s="53"/>
      <c r="AZ241" s="35"/>
      <c r="BA241" s="35"/>
      <c r="BB241" s="51"/>
      <c r="BC241" s="36"/>
      <c r="BD241" s="35"/>
      <c r="BE241" s="53"/>
      <c r="BF241" s="35"/>
      <c r="BG241" s="35"/>
      <c r="BH241" s="35"/>
      <c r="BI241" s="35"/>
      <c r="BJ241" s="35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  <c r="BW241" s="35"/>
      <c r="BX241" s="35"/>
      <c r="BY241" s="35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35"/>
      <c r="CM241" s="35"/>
      <c r="CN241" s="35"/>
      <c r="CO241" s="35"/>
      <c r="CP241" s="35"/>
      <c r="CQ241" s="35"/>
      <c r="CR241" s="35"/>
      <c r="CS241" s="35"/>
      <c r="CT241" s="35"/>
      <c r="CU241" s="35"/>
      <c r="CV241" s="35"/>
      <c r="CW241" s="35"/>
      <c r="CX241" s="35"/>
      <c r="CY241" s="35"/>
      <c r="CZ241" s="35"/>
      <c r="DA241" s="35"/>
      <c r="DB241" s="35"/>
      <c r="DC241" s="35"/>
      <c r="DD241" s="35"/>
      <c r="DE241" s="35"/>
      <c r="DF241" s="35"/>
      <c r="DG241" s="35"/>
      <c r="DH241" s="35"/>
      <c r="DI241" s="35"/>
    </row>
    <row r="242" spans="1:113" x14ac:dyDescent="0.2">
      <c r="A242" s="49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36"/>
      <c r="AN242" s="36"/>
      <c r="AO242" s="35"/>
      <c r="AP242" s="35"/>
      <c r="AQ242" s="35"/>
      <c r="AR242" s="51"/>
      <c r="AS242" s="36"/>
      <c r="AT242" s="35"/>
      <c r="AU242" s="35"/>
      <c r="AV242" s="51"/>
      <c r="AW242" s="36"/>
      <c r="AX242" s="35"/>
      <c r="AY242" s="53"/>
      <c r="AZ242" s="35"/>
      <c r="BA242" s="35"/>
      <c r="BB242" s="51"/>
      <c r="BC242" s="36"/>
      <c r="BD242" s="35"/>
      <c r="BE242" s="53"/>
      <c r="BF242" s="35"/>
      <c r="BG242" s="35"/>
      <c r="BH242" s="35"/>
      <c r="BI242" s="35"/>
      <c r="BJ242" s="35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35"/>
      <c r="BX242" s="35"/>
      <c r="BY242" s="35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35"/>
      <c r="CM242" s="35"/>
      <c r="CN242" s="35"/>
      <c r="CO242" s="35"/>
      <c r="CP242" s="35"/>
      <c r="CQ242" s="35"/>
      <c r="CR242" s="35"/>
      <c r="CS242" s="35"/>
      <c r="CT242" s="35"/>
      <c r="CU242" s="35"/>
      <c r="CV242" s="35"/>
      <c r="CW242" s="35"/>
      <c r="CX242" s="35"/>
      <c r="CY242" s="35"/>
      <c r="CZ242" s="35"/>
      <c r="DA242" s="35"/>
      <c r="DB242" s="35"/>
      <c r="DC242" s="35"/>
      <c r="DD242" s="35"/>
      <c r="DE242" s="35"/>
      <c r="DF242" s="35"/>
      <c r="DG242" s="35"/>
      <c r="DH242" s="35"/>
      <c r="DI242" s="35"/>
    </row>
    <row r="243" spans="1:113" x14ac:dyDescent="0.2">
      <c r="A243" s="49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36"/>
      <c r="AN243" s="36"/>
      <c r="AO243" s="35"/>
      <c r="AP243" s="35"/>
      <c r="AQ243" s="35"/>
      <c r="AR243" s="51"/>
      <c r="AS243" s="36"/>
      <c r="AT243" s="35"/>
      <c r="AU243" s="35"/>
      <c r="AV243" s="51"/>
      <c r="AW243" s="36"/>
      <c r="AX243" s="35"/>
      <c r="AY243" s="53"/>
      <c r="AZ243" s="35"/>
      <c r="BA243" s="35"/>
      <c r="BB243" s="51"/>
      <c r="BC243" s="36"/>
      <c r="BD243" s="35"/>
      <c r="BE243" s="53"/>
      <c r="BF243" s="35"/>
      <c r="BG243" s="35"/>
      <c r="BH243" s="35"/>
      <c r="BI243" s="35"/>
      <c r="BJ243" s="35"/>
      <c r="BK243" s="35"/>
      <c r="BL243" s="35"/>
      <c r="BM243" s="35"/>
      <c r="BN243" s="35"/>
      <c r="BO243" s="35"/>
      <c r="BP243" s="35"/>
      <c r="BQ243" s="35"/>
      <c r="BR243" s="35"/>
      <c r="BS243" s="35"/>
      <c r="BT243" s="35"/>
      <c r="BU243" s="35"/>
      <c r="BV243" s="35"/>
      <c r="BW243" s="35"/>
      <c r="BX243" s="35"/>
      <c r="BY243" s="35"/>
      <c r="BZ243" s="35"/>
      <c r="CA243" s="35"/>
      <c r="CB243" s="35"/>
      <c r="CC243" s="35"/>
      <c r="CD243" s="35"/>
      <c r="CE243" s="35"/>
      <c r="CF243" s="35"/>
      <c r="CG243" s="35"/>
      <c r="CH243" s="35"/>
      <c r="CI243" s="35"/>
      <c r="CJ243" s="35"/>
      <c r="CK243" s="35"/>
      <c r="CL243" s="35"/>
      <c r="CM243" s="35"/>
      <c r="CN243" s="35"/>
      <c r="CO243" s="35"/>
      <c r="CP243" s="35"/>
      <c r="CQ243" s="35"/>
      <c r="CR243" s="35"/>
      <c r="CS243" s="35"/>
      <c r="CT243" s="35"/>
      <c r="CU243" s="35"/>
      <c r="CV243" s="35"/>
      <c r="CW243" s="35"/>
      <c r="CX243" s="35"/>
      <c r="CY243" s="35"/>
      <c r="CZ243" s="35"/>
      <c r="DA243" s="35"/>
      <c r="DB243" s="35"/>
      <c r="DC243" s="35"/>
      <c r="DD243" s="35"/>
      <c r="DE243" s="35"/>
      <c r="DF243" s="35"/>
      <c r="DG243" s="35"/>
      <c r="DH243" s="35"/>
      <c r="DI243" s="35"/>
    </row>
    <row r="244" spans="1:113" x14ac:dyDescent="0.2">
      <c r="A244" s="49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36"/>
      <c r="AN244" s="36"/>
      <c r="AO244" s="35"/>
      <c r="AP244" s="35"/>
      <c r="AQ244" s="35"/>
      <c r="AR244" s="51"/>
      <c r="AS244" s="36"/>
      <c r="AT244" s="35"/>
      <c r="AU244" s="35"/>
      <c r="AV244" s="51"/>
      <c r="AW244" s="36"/>
      <c r="AX244" s="35"/>
      <c r="AY244" s="53"/>
      <c r="AZ244" s="35"/>
      <c r="BA244" s="35"/>
      <c r="BB244" s="51"/>
      <c r="BC244" s="36"/>
      <c r="BD244" s="35"/>
      <c r="BE244" s="53"/>
      <c r="BF244" s="35"/>
      <c r="BG244" s="35"/>
      <c r="BH244" s="35"/>
      <c r="BI244" s="35"/>
      <c r="BJ244" s="35"/>
      <c r="BK244" s="35"/>
      <c r="BL244" s="35"/>
      <c r="BM244" s="35"/>
      <c r="BN244" s="35"/>
      <c r="BO244" s="35"/>
      <c r="BP244" s="35"/>
      <c r="BQ244" s="35"/>
      <c r="BR244" s="35"/>
      <c r="BS244" s="35"/>
      <c r="BT244" s="35"/>
      <c r="BU244" s="35"/>
      <c r="BV244" s="35"/>
      <c r="BW244" s="35"/>
      <c r="BX244" s="35"/>
      <c r="BY244" s="35"/>
      <c r="BZ244" s="35"/>
      <c r="CA244" s="35"/>
      <c r="CB244" s="35"/>
      <c r="CC244" s="35"/>
      <c r="CD244" s="35"/>
      <c r="CE244" s="35"/>
      <c r="CF244" s="35"/>
      <c r="CG244" s="35"/>
      <c r="CH244" s="35"/>
      <c r="CI244" s="35"/>
      <c r="CJ244" s="35"/>
      <c r="CK244" s="35"/>
      <c r="CL244" s="35"/>
      <c r="CM244" s="35"/>
      <c r="CN244" s="35"/>
      <c r="CO244" s="35"/>
      <c r="CP244" s="35"/>
      <c r="CQ244" s="35"/>
      <c r="CR244" s="35"/>
      <c r="CS244" s="35"/>
      <c r="CT244" s="35"/>
      <c r="CU244" s="35"/>
      <c r="CV244" s="35"/>
      <c r="CW244" s="35"/>
      <c r="CX244" s="35"/>
      <c r="CY244" s="35"/>
      <c r="CZ244" s="35"/>
      <c r="DA244" s="35"/>
      <c r="DB244" s="35"/>
      <c r="DC244" s="35"/>
      <c r="DD244" s="35"/>
      <c r="DE244" s="35"/>
      <c r="DF244" s="35"/>
      <c r="DG244" s="35"/>
      <c r="DH244" s="35"/>
      <c r="DI244" s="35"/>
    </row>
    <row r="245" spans="1:113" x14ac:dyDescent="0.2">
      <c r="A245" s="49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36"/>
      <c r="AN245" s="36"/>
      <c r="AO245" s="35"/>
      <c r="AP245" s="35"/>
      <c r="AQ245" s="35"/>
      <c r="AR245" s="51"/>
      <c r="AS245" s="36"/>
      <c r="AT245" s="35"/>
      <c r="AU245" s="35"/>
      <c r="AV245" s="51"/>
      <c r="AW245" s="36"/>
      <c r="AX245" s="35"/>
      <c r="AY245" s="53"/>
      <c r="AZ245" s="35"/>
      <c r="BA245" s="35"/>
      <c r="BB245" s="51"/>
      <c r="BC245" s="36"/>
      <c r="BD245" s="35"/>
      <c r="BE245" s="53"/>
      <c r="BF245" s="35"/>
      <c r="BG245" s="35"/>
      <c r="BH245" s="35"/>
      <c r="BI245" s="35"/>
      <c r="BJ245" s="35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35"/>
      <c r="BX245" s="35"/>
      <c r="BY245" s="35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35"/>
      <c r="CM245" s="35"/>
      <c r="CN245" s="35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35"/>
      <c r="DB245" s="35"/>
      <c r="DC245" s="35"/>
      <c r="DD245" s="35"/>
      <c r="DE245" s="35"/>
      <c r="DF245" s="35"/>
      <c r="DG245" s="35"/>
      <c r="DH245" s="35"/>
      <c r="DI245" s="35"/>
    </row>
    <row r="246" spans="1:113" x14ac:dyDescent="0.2">
      <c r="A246" s="49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36"/>
      <c r="AN246" s="36"/>
      <c r="AO246" s="35"/>
      <c r="AP246" s="35"/>
      <c r="AQ246" s="35"/>
      <c r="AR246" s="51"/>
      <c r="AS246" s="36"/>
      <c r="AT246" s="35"/>
      <c r="AU246" s="35"/>
      <c r="AV246" s="51"/>
      <c r="AW246" s="36"/>
      <c r="AX246" s="35"/>
      <c r="AY246" s="53"/>
      <c r="AZ246" s="35"/>
      <c r="BA246" s="35"/>
      <c r="BB246" s="51"/>
      <c r="BC246" s="36"/>
      <c r="BD246" s="35"/>
      <c r="BE246" s="53"/>
      <c r="BF246" s="35"/>
      <c r="BG246" s="35"/>
      <c r="BH246" s="35"/>
      <c r="BI246" s="35"/>
      <c r="BJ246" s="35"/>
      <c r="BK246" s="35"/>
      <c r="BL246" s="35"/>
      <c r="BM246" s="35"/>
      <c r="BN246" s="35"/>
      <c r="BO246" s="35"/>
      <c r="BP246" s="35"/>
      <c r="BQ246" s="35"/>
      <c r="BR246" s="35"/>
      <c r="BS246" s="35"/>
      <c r="BT246" s="35"/>
      <c r="BU246" s="35"/>
      <c r="BV246" s="35"/>
      <c r="BW246" s="35"/>
      <c r="BX246" s="35"/>
      <c r="BY246" s="35"/>
      <c r="BZ246" s="35"/>
      <c r="CA246" s="35"/>
      <c r="CB246" s="35"/>
      <c r="CC246" s="35"/>
      <c r="CD246" s="35"/>
      <c r="CE246" s="35"/>
      <c r="CF246" s="35"/>
      <c r="CG246" s="35"/>
      <c r="CH246" s="35"/>
      <c r="CI246" s="35"/>
      <c r="CJ246" s="35"/>
      <c r="CK246" s="35"/>
      <c r="CL246" s="35"/>
      <c r="CM246" s="35"/>
      <c r="CN246" s="35"/>
      <c r="CO246" s="35"/>
      <c r="CP246" s="35"/>
      <c r="CQ246" s="35"/>
      <c r="CR246" s="35"/>
      <c r="CS246" s="35"/>
      <c r="CT246" s="35"/>
      <c r="CU246" s="35"/>
      <c r="CV246" s="35"/>
      <c r="CW246" s="35"/>
      <c r="CX246" s="35"/>
      <c r="CY246" s="35"/>
      <c r="CZ246" s="35"/>
      <c r="DA246" s="35"/>
      <c r="DB246" s="35"/>
      <c r="DC246" s="35"/>
      <c r="DD246" s="35"/>
      <c r="DE246" s="35"/>
      <c r="DF246" s="35"/>
      <c r="DG246" s="35"/>
      <c r="DH246" s="35"/>
      <c r="DI246" s="35"/>
    </row>
    <row r="247" spans="1:113" x14ac:dyDescent="0.2">
      <c r="A247" s="49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36"/>
      <c r="AN247" s="36"/>
      <c r="AO247" s="35"/>
      <c r="AP247" s="35"/>
      <c r="AQ247" s="35"/>
      <c r="AR247" s="51"/>
      <c r="AS247" s="36"/>
      <c r="AT247" s="35"/>
      <c r="AU247" s="35"/>
      <c r="AV247" s="51"/>
      <c r="AW247" s="36"/>
      <c r="AX247" s="35"/>
      <c r="AY247" s="53"/>
      <c r="AZ247" s="35"/>
      <c r="BA247" s="35"/>
      <c r="BB247" s="51"/>
      <c r="BC247" s="36"/>
      <c r="BD247" s="35"/>
      <c r="BE247" s="53"/>
      <c r="BF247" s="35"/>
      <c r="BG247" s="35"/>
      <c r="BH247" s="35"/>
      <c r="BI247" s="35"/>
      <c r="BJ247" s="35"/>
      <c r="BK247" s="35"/>
      <c r="BL247" s="35"/>
      <c r="BM247" s="35"/>
      <c r="BN247" s="35"/>
      <c r="BO247" s="35"/>
      <c r="BP247" s="35"/>
      <c r="BQ247" s="35"/>
      <c r="BR247" s="35"/>
      <c r="BS247" s="35"/>
      <c r="BT247" s="35"/>
      <c r="BU247" s="35"/>
      <c r="BV247" s="35"/>
      <c r="BW247" s="35"/>
      <c r="BX247" s="35"/>
      <c r="BY247" s="35"/>
      <c r="BZ247" s="35"/>
      <c r="CA247" s="35"/>
      <c r="CB247" s="35"/>
      <c r="CC247" s="35"/>
      <c r="CD247" s="35"/>
      <c r="CE247" s="35"/>
      <c r="CF247" s="35"/>
      <c r="CG247" s="35"/>
      <c r="CH247" s="35"/>
      <c r="CI247" s="35"/>
      <c r="CJ247" s="35"/>
      <c r="CK247" s="35"/>
      <c r="CL247" s="35"/>
      <c r="CM247" s="35"/>
      <c r="CN247" s="35"/>
      <c r="CO247" s="35"/>
      <c r="CP247" s="35"/>
      <c r="CQ247" s="35"/>
      <c r="CR247" s="35"/>
      <c r="CS247" s="35"/>
      <c r="CT247" s="35"/>
      <c r="CU247" s="35"/>
      <c r="CV247" s="35"/>
      <c r="CW247" s="35"/>
      <c r="CX247" s="35"/>
      <c r="CY247" s="35"/>
      <c r="CZ247" s="35"/>
      <c r="DA247" s="35"/>
      <c r="DB247" s="35"/>
      <c r="DC247" s="35"/>
      <c r="DD247" s="35"/>
      <c r="DE247" s="35"/>
      <c r="DF247" s="35"/>
      <c r="DG247" s="35"/>
      <c r="DH247" s="35"/>
      <c r="DI247" s="35"/>
    </row>
    <row r="248" spans="1:113" x14ac:dyDescent="0.2">
      <c r="A248" s="49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36"/>
      <c r="AN248" s="36"/>
      <c r="AO248" s="35"/>
      <c r="AP248" s="35"/>
      <c r="AQ248" s="35"/>
      <c r="AR248" s="51"/>
      <c r="AS248" s="36"/>
      <c r="AT248" s="35"/>
      <c r="AU248" s="35"/>
      <c r="AV248" s="51"/>
      <c r="AW248" s="36"/>
      <c r="AX248" s="35"/>
      <c r="AY248" s="53"/>
      <c r="AZ248" s="35"/>
      <c r="BA248" s="35"/>
      <c r="BB248" s="51"/>
      <c r="BC248" s="36"/>
      <c r="BD248" s="35"/>
      <c r="BE248" s="53"/>
      <c r="BF248" s="35"/>
      <c r="BG248" s="35"/>
      <c r="BH248" s="35"/>
      <c r="BI248" s="35"/>
      <c r="BJ248" s="35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35"/>
      <c r="BX248" s="35"/>
      <c r="BY248" s="35"/>
      <c r="BZ248" s="35"/>
      <c r="CA248" s="35"/>
      <c r="CB248" s="35"/>
      <c r="CC248" s="35"/>
      <c r="CD248" s="35"/>
      <c r="CE248" s="35"/>
      <c r="CF248" s="35"/>
      <c r="CG248" s="35"/>
      <c r="CH248" s="35"/>
      <c r="CI248" s="35"/>
      <c r="CJ248" s="35"/>
      <c r="CK248" s="35"/>
      <c r="CL248" s="35"/>
      <c r="CM248" s="35"/>
      <c r="CN248" s="35"/>
      <c r="CO248" s="35"/>
      <c r="CP248" s="35"/>
      <c r="CQ248" s="35"/>
      <c r="CR248" s="35"/>
      <c r="CS248" s="35"/>
      <c r="CT248" s="35"/>
      <c r="CU248" s="35"/>
      <c r="CV248" s="35"/>
      <c r="CW248" s="35"/>
      <c r="CX248" s="35"/>
      <c r="CY248" s="35"/>
      <c r="CZ248" s="35"/>
      <c r="DA248" s="35"/>
      <c r="DB248" s="35"/>
      <c r="DC248" s="35"/>
      <c r="DD248" s="35"/>
      <c r="DE248" s="35"/>
      <c r="DF248" s="35"/>
      <c r="DG248" s="35"/>
      <c r="DH248" s="35"/>
      <c r="DI248" s="35"/>
    </row>
    <row r="249" spans="1:113" x14ac:dyDescent="0.2">
      <c r="A249" s="49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36"/>
      <c r="AN249" s="36"/>
      <c r="AO249" s="35"/>
      <c r="AP249" s="35"/>
      <c r="AQ249" s="35"/>
      <c r="AR249" s="51"/>
      <c r="AS249" s="36"/>
      <c r="AT249" s="35"/>
      <c r="AU249" s="35"/>
      <c r="AV249" s="51"/>
      <c r="AW249" s="36"/>
      <c r="AX249" s="35"/>
      <c r="AY249" s="53"/>
      <c r="AZ249" s="35"/>
      <c r="BA249" s="35"/>
      <c r="BB249" s="51"/>
      <c r="BC249" s="36"/>
      <c r="BD249" s="35"/>
      <c r="BE249" s="53"/>
      <c r="BF249" s="35"/>
      <c r="BG249" s="35"/>
      <c r="BH249" s="35"/>
      <c r="BI249" s="35"/>
      <c r="BJ249" s="35"/>
      <c r="BK249" s="35"/>
      <c r="BL249" s="35"/>
      <c r="BM249" s="35"/>
      <c r="BN249" s="35"/>
      <c r="BO249" s="35"/>
      <c r="BP249" s="35"/>
      <c r="BQ249" s="35"/>
      <c r="BR249" s="35"/>
      <c r="BS249" s="35"/>
      <c r="BT249" s="35"/>
      <c r="BU249" s="35"/>
      <c r="BV249" s="35"/>
      <c r="BW249" s="35"/>
      <c r="BX249" s="35"/>
      <c r="BY249" s="35"/>
      <c r="BZ249" s="35"/>
      <c r="CA249" s="35"/>
      <c r="CB249" s="35"/>
      <c r="CC249" s="35"/>
      <c r="CD249" s="35"/>
      <c r="CE249" s="35"/>
      <c r="CF249" s="35"/>
      <c r="CG249" s="35"/>
      <c r="CH249" s="35"/>
      <c r="CI249" s="35"/>
      <c r="CJ249" s="35"/>
      <c r="CK249" s="35"/>
      <c r="CL249" s="35"/>
      <c r="CM249" s="35"/>
      <c r="CN249" s="35"/>
      <c r="CO249" s="35"/>
      <c r="CP249" s="35"/>
      <c r="CQ249" s="35"/>
      <c r="CR249" s="35"/>
      <c r="CS249" s="35"/>
      <c r="CT249" s="35"/>
      <c r="CU249" s="35"/>
      <c r="CV249" s="35"/>
      <c r="CW249" s="35"/>
      <c r="CX249" s="35"/>
      <c r="CY249" s="35"/>
      <c r="CZ249" s="35"/>
      <c r="DA249" s="35"/>
      <c r="DB249" s="35"/>
      <c r="DC249" s="35"/>
      <c r="DD249" s="35"/>
      <c r="DE249" s="35"/>
      <c r="DF249" s="35"/>
      <c r="DG249" s="35"/>
      <c r="DH249" s="35"/>
      <c r="DI249" s="35"/>
    </row>
    <row r="250" spans="1:113" x14ac:dyDescent="0.2">
      <c r="A250" s="49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36"/>
      <c r="AN250" s="36"/>
      <c r="AO250" s="35"/>
      <c r="AP250" s="35"/>
      <c r="AQ250" s="35"/>
      <c r="AR250" s="51"/>
      <c r="AS250" s="36"/>
      <c r="AT250" s="35"/>
      <c r="AU250" s="35"/>
      <c r="AV250" s="51"/>
      <c r="AW250" s="36"/>
      <c r="AX250" s="35"/>
      <c r="AY250" s="53"/>
      <c r="AZ250" s="35"/>
      <c r="BA250" s="35"/>
      <c r="BB250" s="51"/>
      <c r="BC250" s="36"/>
      <c r="BD250" s="35"/>
      <c r="BE250" s="53"/>
      <c r="BF250" s="35"/>
      <c r="BG250" s="35"/>
      <c r="BH250" s="35"/>
      <c r="BI250" s="35"/>
      <c r="BJ250" s="35"/>
      <c r="BK250" s="35"/>
      <c r="BL250" s="35"/>
      <c r="BM250" s="35"/>
      <c r="BN250" s="35"/>
      <c r="BO250" s="35"/>
      <c r="BP250" s="35"/>
      <c r="BQ250" s="35"/>
      <c r="BR250" s="35"/>
      <c r="BS250" s="35"/>
      <c r="BT250" s="35"/>
      <c r="BU250" s="35"/>
      <c r="BV250" s="35"/>
      <c r="BW250" s="35"/>
      <c r="BX250" s="35"/>
      <c r="BY250" s="35"/>
      <c r="BZ250" s="35"/>
      <c r="CA250" s="35"/>
      <c r="CB250" s="35"/>
      <c r="CC250" s="35"/>
      <c r="CD250" s="35"/>
      <c r="CE250" s="35"/>
      <c r="CF250" s="35"/>
      <c r="CG250" s="35"/>
      <c r="CH250" s="35"/>
      <c r="CI250" s="35"/>
      <c r="CJ250" s="35"/>
      <c r="CK250" s="35"/>
      <c r="CL250" s="35"/>
      <c r="CM250" s="35"/>
      <c r="CN250" s="35"/>
      <c r="CO250" s="35"/>
      <c r="CP250" s="35"/>
      <c r="CQ250" s="35"/>
      <c r="CR250" s="35"/>
      <c r="CS250" s="35"/>
      <c r="CT250" s="35"/>
      <c r="CU250" s="35"/>
      <c r="CV250" s="35"/>
      <c r="CW250" s="35"/>
      <c r="CX250" s="35"/>
      <c r="CY250" s="35"/>
      <c r="CZ250" s="35"/>
      <c r="DA250" s="35"/>
      <c r="DB250" s="35"/>
      <c r="DC250" s="35"/>
      <c r="DD250" s="35"/>
      <c r="DE250" s="35"/>
      <c r="DF250" s="35"/>
      <c r="DG250" s="35"/>
      <c r="DH250" s="35"/>
      <c r="DI250" s="35"/>
    </row>
    <row r="251" spans="1:113" x14ac:dyDescent="0.2">
      <c r="A251" s="49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36"/>
      <c r="AN251" s="36"/>
      <c r="AO251" s="35"/>
      <c r="AP251" s="35"/>
      <c r="AQ251" s="35"/>
      <c r="AR251" s="51"/>
      <c r="AS251" s="36"/>
      <c r="AT251" s="35"/>
      <c r="AU251" s="35"/>
      <c r="AV251" s="51"/>
      <c r="AW251" s="36"/>
      <c r="AX251" s="35"/>
      <c r="AY251" s="53"/>
      <c r="AZ251" s="35"/>
      <c r="BA251" s="35"/>
      <c r="BB251" s="51"/>
      <c r="BC251" s="36"/>
      <c r="BD251" s="35"/>
      <c r="BE251" s="53"/>
      <c r="BF251" s="35"/>
      <c r="BG251" s="35"/>
      <c r="BH251" s="35"/>
      <c r="BI251" s="35"/>
      <c r="BJ251" s="35"/>
      <c r="BK251" s="35"/>
      <c r="BL251" s="35"/>
      <c r="BM251" s="35"/>
      <c r="BN251" s="35"/>
      <c r="BO251" s="35"/>
      <c r="BP251" s="35"/>
      <c r="BQ251" s="35"/>
      <c r="BR251" s="35"/>
      <c r="BS251" s="35"/>
      <c r="BT251" s="35"/>
      <c r="BU251" s="35"/>
      <c r="BV251" s="35"/>
      <c r="BW251" s="35"/>
      <c r="BX251" s="35"/>
      <c r="BY251" s="35"/>
      <c r="BZ251" s="35"/>
      <c r="CA251" s="35"/>
      <c r="CB251" s="35"/>
      <c r="CC251" s="35"/>
      <c r="CD251" s="35"/>
      <c r="CE251" s="35"/>
      <c r="CF251" s="35"/>
      <c r="CG251" s="35"/>
      <c r="CH251" s="35"/>
      <c r="CI251" s="35"/>
      <c r="CJ251" s="35"/>
      <c r="CK251" s="35"/>
      <c r="CL251" s="35"/>
      <c r="CM251" s="35"/>
      <c r="CN251" s="35"/>
      <c r="CO251" s="35"/>
      <c r="CP251" s="35"/>
      <c r="CQ251" s="35"/>
      <c r="CR251" s="35"/>
      <c r="CS251" s="35"/>
      <c r="CT251" s="35"/>
      <c r="CU251" s="35"/>
      <c r="CV251" s="35"/>
      <c r="CW251" s="35"/>
      <c r="CX251" s="35"/>
      <c r="CY251" s="35"/>
      <c r="CZ251" s="35"/>
      <c r="DA251" s="35"/>
      <c r="DB251" s="35"/>
      <c r="DC251" s="35"/>
      <c r="DD251" s="35"/>
      <c r="DE251" s="35"/>
      <c r="DF251" s="35"/>
      <c r="DG251" s="35"/>
      <c r="DH251" s="35"/>
      <c r="DI251" s="35"/>
    </row>
    <row r="252" spans="1:113" x14ac:dyDescent="0.2">
      <c r="A252" s="49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36"/>
      <c r="AN252" s="36"/>
      <c r="AO252" s="35"/>
      <c r="AP252" s="35"/>
      <c r="AQ252" s="35"/>
      <c r="AR252" s="51"/>
      <c r="AS252" s="36"/>
      <c r="AT252" s="35"/>
      <c r="AU252" s="35"/>
      <c r="AV252" s="51"/>
      <c r="AW252" s="36"/>
      <c r="AX252" s="35"/>
      <c r="AY252" s="53"/>
      <c r="AZ252" s="35"/>
      <c r="BA252" s="35"/>
      <c r="BB252" s="51"/>
      <c r="BC252" s="36"/>
      <c r="BD252" s="35"/>
      <c r="BE252" s="53"/>
      <c r="BF252" s="35"/>
      <c r="BG252" s="35"/>
      <c r="BH252" s="35"/>
      <c r="BI252" s="35"/>
      <c r="BJ252" s="35"/>
      <c r="BK252" s="35"/>
      <c r="BL252" s="35"/>
      <c r="BM252" s="35"/>
      <c r="BN252" s="35"/>
      <c r="BO252" s="35"/>
      <c r="BP252" s="35"/>
      <c r="BQ252" s="35"/>
      <c r="BR252" s="35"/>
      <c r="BS252" s="35"/>
      <c r="BT252" s="35"/>
      <c r="BU252" s="35"/>
      <c r="BV252" s="35"/>
      <c r="BW252" s="35"/>
      <c r="BX252" s="35"/>
      <c r="BY252" s="35"/>
      <c r="BZ252" s="35"/>
      <c r="CA252" s="35"/>
      <c r="CB252" s="35"/>
      <c r="CC252" s="35"/>
      <c r="CD252" s="35"/>
      <c r="CE252" s="35"/>
      <c r="CF252" s="35"/>
      <c r="CG252" s="35"/>
      <c r="CH252" s="35"/>
      <c r="CI252" s="35"/>
      <c r="CJ252" s="35"/>
      <c r="CK252" s="35"/>
      <c r="CL252" s="35"/>
      <c r="CM252" s="35"/>
      <c r="CN252" s="35"/>
      <c r="CO252" s="35"/>
      <c r="CP252" s="35"/>
      <c r="CQ252" s="35"/>
      <c r="CR252" s="35"/>
      <c r="CS252" s="35"/>
      <c r="CT252" s="35"/>
      <c r="CU252" s="35"/>
      <c r="CV252" s="35"/>
      <c r="CW252" s="35"/>
      <c r="CX252" s="35"/>
      <c r="CY252" s="35"/>
      <c r="CZ252" s="35"/>
      <c r="DA252" s="35"/>
      <c r="DB252" s="35"/>
      <c r="DC252" s="35"/>
      <c r="DD252" s="35"/>
      <c r="DE252" s="35"/>
      <c r="DF252" s="35"/>
      <c r="DG252" s="35"/>
      <c r="DH252" s="35"/>
      <c r="DI252" s="35"/>
    </row>
    <row r="253" spans="1:113" x14ac:dyDescent="0.2">
      <c r="A253" s="49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36"/>
      <c r="AN253" s="36"/>
      <c r="AO253" s="35"/>
      <c r="AP253" s="35"/>
      <c r="AQ253" s="35"/>
      <c r="AR253" s="51"/>
      <c r="AS253" s="36"/>
      <c r="AT253" s="35"/>
      <c r="AU253" s="35"/>
      <c r="AV253" s="51"/>
      <c r="AW253" s="36"/>
      <c r="AX253" s="35"/>
      <c r="AY253" s="53"/>
      <c r="AZ253" s="35"/>
      <c r="BA253" s="35"/>
      <c r="BB253" s="51"/>
      <c r="BC253" s="36"/>
      <c r="BD253" s="35"/>
      <c r="BE253" s="53"/>
      <c r="BF253" s="35"/>
      <c r="BG253" s="35"/>
      <c r="BH253" s="35"/>
      <c r="BI253" s="35"/>
      <c r="BJ253" s="35"/>
      <c r="BK253" s="35"/>
      <c r="BL253" s="35"/>
      <c r="BM253" s="35"/>
      <c r="BN253" s="35"/>
      <c r="BO253" s="35"/>
      <c r="BP253" s="35"/>
      <c r="BQ253" s="35"/>
      <c r="BR253" s="35"/>
      <c r="BS253" s="35"/>
      <c r="BT253" s="35"/>
      <c r="BU253" s="35"/>
      <c r="BV253" s="35"/>
      <c r="BW253" s="35"/>
      <c r="BX253" s="35"/>
      <c r="BY253" s="35"/>
      <c r="BZ253" s="35"/>
      <c r="CA253" s="35"/>
      <c r="CB253" s="35"/>
      <c r="CC253" s="35"/>
      <c r="CD253" s="35"/>
      <c r="CE253" s="35"/>
      <c r="CF253" s="35"/>
      <c r="CG253" s="35"/>
      <c r="CH253" s="35"/>
      <c r="CI253" s="35"/>
      <c r="CJ253" s="35"/>
      <c r="CK253" s="35"/>
      <c r="CL253" s="35"/>
      <c r="CM253" s="35"/>
      <c r="CN253" s="35"/>
      <c r="CO253" s="35"/>
      <c r="CP253" s="35"/>
      <c r="CQ253" s="35"/>
      <c r="CR253" s="35"/>
      <c r="CS253" s="35"/>
      <c r="CT253" s="35"/>
      <c r="CU253" s="35"/>
      <c r="CV253" s="35"/>
      <c r="CW253" s="35"/>
      <c r="CX253" s="35"/>
      <c r="CY253" s="35"/>
      <c r="CZ253" s="35"/>
      <c r="DA253" s="35"/>
      <c r="DB253" s="35"/>
      <c r="DC253" s="35"/>
      <c r="DD253" s="35"/>
      <c r="DE253" s="35"/>
      <c r="DF253" s="35"/>
      <c r="DG253" s="35"/>
      <c r="DH253" s="35"/>
      <c r="DI253" s="35"/>
    </row>
    <row r="254" spans="1:113" x14ac:dyDescent="0.2">
      <c r="A254" s="49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36"/>
      <c r="AN254" s="36"/>
      <c r="AO254" s="35"/>
      <c r="AP254" s="35"/>
      <c r="AQ254" s="35"/>
      <c r="AR254" s="51"/>
      <c r="AS254" s="36"/>
      <c r="AT254" s="35"/>
      <c r="AU254" s="35"/>
      <c r="AV254" s="51"/>
      <c r="AW254" s="36"/>
      <c r="AX254" s="35"/>
      <c r="AY254" s="53"/>
      <c r="AZ254" s="35"/>
      <c r="BA254" s="35"/>
      <c r="BB254" s="51"/>
      <c r="BC254" s="36"/>
      <c r="BD254" s="35"/>
      <c r="BE254" s="53"/>
      <c r="BF254" s="35"/>
      <c r="BG254" s="35"/>
      <c r="BH254" s="35"/>
      <c r="BI254" s="35"/>
      <c r="BJ254" s="35"/>
      <c r="BK254" s="35"/>
      <c r="BL254" s="35"/>
      <c r="BM254" s="35"/>
      <c r="BN254" s="35"/>
      <c r="BO254" s="35"/>
      <c r="BP254" s="35"/>
      <c r="BQ254" s="35"/>
      <c r="BR254" s="35"/>
      <c r="BS254" s="35"/>
      <c r="BT254" s="35"/>
      <c r="BU254" s="35"/>
      <c r="BV254" s="35"/>
      <c r="BW254" s="35"/>
      <c r="BX254" s="35"/>
      <c r="BY254" s="35"/>
      <c r="BZ254" s="35"/>
      <c r="CA254" s="35"/>
      <c r="CB254" s="35"/>
      <c r="CC254" s="35"/>
      <c r="CD254" s="35"/>
      <c r="CE254" s="35"/>
      <c r="CF254" s="35"/>
      <c r="CG254" s="35"/>
      <c r="CH254" s="35"/>
      <c r="CI254" s="35"/>
      <c r="CJ254" s="35"/>
      <c r="CK254" s="35"/>
      <c r="CL254" s="35"/>
      <c r="CM254" s="35"/>
      <c r="CN254" s="35"/>
      <c r="CO254" s="35"/>
      <c r="CP254" s="35"/>
      <c r="CQ254" s="35"/>
      <c r="CR254" s="35"/>
      <c r="CS254" s="35"/>
      <c r="CT254" s="35"/>
      <c r="CU254" s="35"/>
      <c r="CV254" s="35"/>
      <c r="CW254" s="35"/>
      <c r="CX254" s="35"/>
      <c r="CY254" s="35"/>
      <c r="CZ254" s="35"/>
      <c r="DA254" s="35"/>
      <c r="DB254" s="35"/>
      <c r="DC254" s="35"/>
      <c r="DD254" s="35"/>
      <c r="DE254" s="35"/>
      <c r="DF254" s="35"/>
      <c r="DG254" s="35"/>
      <c r="DH254" s="35"/>
      <c r="DI254" s="35"/>
    </row>
    <row r="255" spans="1:113" x14ac:dyDescent="0.2">
      <c r="A255" s="49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36"/>
      <c r="AN255" s="36"/>
      <c r="AO255" s="35"/>
      <c r="AP255" s="35"/>
      <c r="AQ255" s="35"/>
      <c r="AR255" s="51"/>
      <c r="AS255" s="36"/>
      <c r="AT255" s="35"/>
      <c r="AU255" s="35"/>
      <c r="AV255" s="51"/>
      <c r="AW255" s="36"/>
      <c r="AX255" s="35"/>
      <c r="AY255" s="53"/>
      <c r="AZ255" s="35"/>
      <c r="BA255" s="35"/>
      <c r="BB255" s="51"/>
      <c r="BC255" s="36"/>
      <c r="BD255" s="35"/>
      <c r="BE255" s="53"/>
      <c r="BF255" s="35"/>
      <c r="BG255" s="35"/>
      <c r="BH255" s="35"/>
      <c r="BI255" s="35"/>
      <c r="BJ255" s="35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5"/>
      <c r="BX255" s="35"/>
      <c r="BY255" s="35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35"/>
      <c r="CM255" s="35"/>
      <c r="CN255" s="35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35"/>
      <c r="DB255" s="35"/>
      <c r="DC255" s="35"/>
      <c r="DD255" s="35"/>
      <c r="DE255" s="35"/>
      <c r="DF255" s="35"/>
      <c r="DG255" s="35"/>
      <c r="DH255" s="35"/>
      <c r="DI255" s="35"/>
    </row>
    <row r="256" spans="1:113" x14ac:dyDescent="0.2">
      <c r="A256" s="49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36"/>
      <c r="AN256" s="36"/>
      <c r="AO256" s="35"/>
      <c r="AP256" s="35"/>
      <c r="AQ256" s="35"/>
      <c r="AR256" s="51"/>
      <c r="AS256" s="36"/>
      <c r="AT256" s="35"/>
      <c r="AU256" s="35"/>
      <c r="AV256" s="51"/>
      <c r="AW256" s="36"/>
      <c r="AX256" s="35"/>
      <c r="AY256" s="53"/>
      <c r="AZ256" s="35"/>
      <c r="BA256" s="35"/>
      <c r="BB256" s="51"/>
      <c r="BC256" s="36"/>
      <c r="BD256" s="35"/>
      <c r="BE256" s="53"/>
      <c r="BF256" s="35"/>
      <c r="BG256" s="35"/>
      <c r="BH256" s="35"/>
      <c r="BI256" s="35"/>
      <c r="BJ256" s="35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  <c r="BX256" s="35"/>
      <c r="BY256" s="35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35"/>
      <c r="CM256" s="35"/>
      <c r="CN256" s="35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35"/>
      <c r="DB256" s="35"/>
      <c r="DC256" s="35"/>
      <c r="DD256" s="35"/>
      <c r="DE256" s="35"/>
      <c r="DF256" s="35"/>
      <c r="DG256" s="35"/>
      <c r="DH256" s="35"/>
      <c r="DI256" s="35"/>
    </row>
    <row r="257" spans="1:113" x14ac:dyDescent="0.2">
      <c r="A257" s="49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36"/>
      <c r="AN257" s="36"/>
      <c r="AO257" s="35"/>
      <c r="AP257" s="35"/>
      <c r="AQ257" s="35"/>
      <c r="AR257" s="51"/>
      <c r="AS257" s="36"/>
      <c r="AT257" s="35"/>
      <c r="AU257" s="35"/>
      <c r="AV257" s="51"/>
      <c r="AW257" s="36"/>
      <c r="AX257" s="35"/>
      <c r="AY257" s="53"/>
      <c r="AZ257" s="35"/>
      <c r="BA257" s="35"/>
      <c r="BB257" s="51"/>
      <c r="BC257" s="36"/>
      <c r="BD257" s="35"/>
      <c r="BE257" s="53"/>
      <c r="BF257" s="35"/>
      <c r="BG257" s="35"/>
      <c r="BH257" s="35"/>
      <c r="BI257" s="35"/>
      <c r="BJ257" s="35"/>
      <c r="BK257" s="35"/>
      <c r="BL257" s="35"/>
      <c r="BM257" s="35"/>
      <c r="BN257" s="35"/>
      <c r="BO257" s="35"/>
      <c r="BP257" s="35"/>
      <c r="BQ257" s="35"/>
      <c r="BR257" s="35"/>
      <c r="BS257" s="35"/>
      <c r="BT257" s="35"/>
      <c r="BU257" s="35"/>
      <c r="BV257" s="35"/>
      <c r="BW257" s="35"/>
      <c r="BX257" s="35"/>
      <c r="BY257" s="35"/>
      <c r="BZ257" s="35"/>
      <c r="CA257" s="35"/>
      <c r="CB257" s="35"/>
      <c r="CC257" s="35"/>
      <c r="CD257" s="35"/>
      <c r="CE257" s="35"/>
      <c r="CF257" s="35"/>
      <c r="CG257" s="35"/>
      <c r="CH257" s="35"/>
      <c r="CI257" s="35"/>
      <c r="CJ257" s="35"/>
      <c r="CK257" s="35"/>
      <c r="CL257" s="35"/>
      <c r="CM257" s="35"/>
      <c r="CN257" s="35"/>
      <c r="CO257" s="35"/>
      <c r="CP257" s="35"/>
      <c r="CQ257" s="35"/>
      <c r="CR257" s="35"/>
      <c r="CS257" s="35"/>
      <c r="CT257" s="35"/>
      <c r="CU257" s="35"/>
      <c r="CV257" s="35"/>
      <c r="CW257" s="35"/>
      <c r="CX257" s="35"/>
      <c r="CY257" s="35"/>
      <c r="CZ257" s="35"/>
      <c r="DA257" s="35"/>
      <c r="DB257" s="35"/>
      <c r="DC257" s="35"/>
      <c r="DD257" s="35"/>
      <c r="DE257" s="35"/>
      <c r="DF257" s="35"/>
      <c r="DG257" s="35"/>
      <c r="DH257" s="35"/>
      <c r="DI257" s="35"/>
    </row>
    <row r="258" spans="1:113" x14ac:dyDescent="0.2">
      <c r="A258" s="49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36"/>
      <c r="AN258" s="36"/>
      <c r="AO258" s="35"/>
      <c r="AP258" s="35"/>
      <c r="AQ258" s="35"/>
      <c r="AR258" s="51"/>
      <c r="AS258" s="36"/>
      <c r="AT258" s="35"/>
      <c r="AU258" s="35"/>
      <c r="AV258" s="51"/>
      <c r="AW258" s="36"/>
      <c r="AX258" s="35"/>
      <c r="AY258" s="53"/>
      <c r="AZ258" s="35"/>
      <c r="BA258" s="35"/>
      <c r="BB258" s="51"/>
      <c r="BC258" s="36"/>
      <c r="BD258" s="35"/>
      <c r="BE258" s="53"/>
      <c r="BF258" s="35"/>
      <c r="BG258" s="35"/>
      <c r="BH258" s="35"/>
      <c r="BI258" s="35"/>
      <c r="BJ258" s="35"/>
      <c r="BK258" s="35"/>
      <c r="BL258" s="35"/>
      <c r="BM258" s="35"/>
      <c r="BN258" s="35"/>
      <c r="BO258" s="35"/>
      <c r="BP258" s="35"/>
      <c r="BQ258" s="35"/>
      <c r="BR258" s="35"/>
      <c r="BS258" s="35"/>
      <c r="BT258" s="35"/>
      <c r="BU258" s="35"/>
      <c r="BV258" s="35"/>
      <c r="BW258" s="35"/>
      <c r="BX258" s="35"/>
      <c r="BY258" s="35"/>
      <c r="BZ258" s="35"/>
      <c r="CA258" s="35"/>
      <c r="CB258" s="35"/>
      <c r="CC258" s="35"/>
      <c r="CD258" s="35"/>
      <c r="CE258" s="35"/>
      <c r="CF258" s="35"/>
      <c r="CG258" s="35"/>
      <c r="CH258" s="35"/>
      <c r="CI258" s="35"/>
      <c r="CJ258" s="35"/>
      <c r="CK258" s="35"/>
      <c r="CL258" s="35"/>
      <c r="CM258" s="35"/>
      <c r="CN258" s="35"/>
      <c r="CO258" s="35"/>
      <c r="CP258" s="35"/>
      <c r="CQ258" s="35"/>
      <c r="CR258" s="35"/>
      <c r="CS258" s="35"/>
      <c r="CT258" s="35"/>
      <c r="CU258" s="35"/>
      <c r="CV258" s="35"/>
      <c r="CW258" s="35"/>
      <c r="CX258" s="35"/>
      <c r="CY258" s="35"/>
      <c r="CZ258" s="35"/>
      <c r="DA258" s="35"/>
      <c r="DB258" s="35"/>
      <c r="DC258" s="35"/>
      <c r="DD258" s="35"/>
      <c r="DE258" s="35"/>
      <c r="DF258" s="35"/>
      <c r="DG258" s="35"/>
      <c r="DH258" s="35"/>
      <c r="DI258" s="35"/>
    </row>
    <row r="259" spans="1:113" x14ac:dyDescent="0.2">
      <c r="A259" s="49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36"/>
      <c r="AN259" s="36"/>
      <c r="AO259" s="35"/>
      <c r="AP259" s="35"/>
      <c r="AQ259" s="35"/>
      <c r="AR259" s="51"/>
      <c r="AS259" s="36"/>
      <c r="AT259" s="35"/>
      <c r="AU259" s="35"/>
      <c r="AV259" s="51"/>
      <c r="AW259" s="36"/>
      <c r="AX259" s="35"/>
      <c r="AY259" s="53"/>
      <c r="AZ259" s="35"/>
      <c r="BA259" s="35"/>
      <c r="BB259" s="51"/>
      <c r="BC259" s="36"/>
      <c r="BD259" s="35"/>
      <c r="BE259" s="53"/>
      <c r="BF259" s="35"/>
      <c r="BG259" s="35"/>
      <c r="BH259" s="35"/>
      <c r="BI259" s="35"/>
      <c r="BJ259" s="35"/>
      <c r="BK259" s="35"/>
      <c r="BL259" s="35"/>
      <c r="BM259" s="35"/>
      <c r="BN259" s="35"/>
      <c r="BO259" s="35"/>
      <c r="BP259" s="35"/>
      <c r="BQ259" s="35"/>
      <c r="BR259" s="35"/>
      <c r="BS259" s="35"/>
      <c r="BT259" s="35"/>
      <c r="BU259" s="35"/>
      <c r="BV259" s="35"/>
      <c r="BW259" s="35"/>
      <c r="BX259" s="35"/>
      <c r="BY259" s="35"/>
      <c r="BZ259" s="35"/>
      <c r="CA259" s="35"/>
      <c r="CB259" s="35"/>
      <c r="CC259" s="35"/>
      <c r="CD259" s="35"/>
      <c r="CE259" s="35"/>
      <c r="CF259" s="35"/>
      <c r="CG259" s="35"/>
      <c r="CH259" s="35"/>
      <c r="CI259" s="35"/>
      <c r="CJ259" s="35"/>
      <c r="CK259" s="35"/>
      <c r="CL259" s="35"/>
      <c r="CM259" s="35"/>
      <c r="CN259" s="35"/>
      <c r="CO259" s="35"/>
      <c r="CP259" s="35"/>
      <c r="CQ259" s="35"/>
      <c r="CR259" s="35"/>
      <c r="CS259" s="35"/>
      <c r="CT259" s="35"/>
      <c r="CU259" s="35"/>
      <c r="CV259" s="35"/>
      <c r="CW259" s="35"/>
      <c r="CX259" s="35"/>
      <c r="CY259" s="35"/>
      <c r="CZ259" s="35"/>
      <c r="DA259" s="35"/>
      <c r="DB259" s="35"/>
      <c r="DC259" s="35"/>
      <c r="DD259" s="35"/>
      <c r="DE259" s="35"/>
      <c r="DF259" s="35"/>
      <c r="DG259" s="35"/>
      <c r="DH259" s="35"/>
      <c r="DI259" s="35"/>
    </row>
    <row r="260" spans="1:113" x14ac:dyDescent="0.2">
      <c r="A260" s="49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36"/>
      <c r="AN260" s="36"/>
      <c r="AO260" s="35"/>
      <c r="AP260" s="35"/>
      <c r="AQ260" s="35"/>
      <c r="AR260" s="51"/>
      <c r="AS260" s="36"/>
      <c r="AT260" s="35"/>
      <c r="AU260" s="35"/>
      <c r="AV260" s="51"/>
      <c r="AW260" s="36"/>
      <c r="AX260" s="35"/>
      <c r="AY260" s="53"/>
      <c r="AZ260" s="35"/>
      <c r="BA260" s="35"/>
      <c r="BB260" s="51"/>
      <c r="BC260" s="36"/>
      <c r="BD260" s="35"/>
      <c r="BE260" s="53"/>
      <c r="BF260" s="35"/>
      <c r="BG260" s="35"/>
      <c r="BH260" s="35"/>
      <c r="BI260" s="35"/>
      <c r="BJ260" s="35"/>
      <c r="BK260" s="35"/>
      <c r="BL260" s="35"/>
      <c r="BM260" s="35"/>
      <c r="BN260" s="35"/>
      <c r="BO260" s="35"/>
      <c r="BP260" s="35"/>
      <c r="BQ260" s="35"/>
      <c r="BR260" s="35"/>
      <c r="BS260" s="35"/>
      <c r="BT260" s="35"/>
      <c r="BU260" s="35"/>
      <c r="BV260" s="35"/>
      <c r="BW260" s="35"/>
      <c r="BX260" s="35"/>
      <c r="BY260" s="35"/>
      <c r="BZ260" s="35"/>
      <c r="CA260" s="35"/>
      <c r="CB260" s="35"/>
      <c r="CC260" s="35"/>
      <c r="CD260" s="35"/>
      <c r="CE260" s="35"/>
      <c r="CF260" s="35"/>
      <c r="CG260" s="35"/>
      <c r="CH260" s="35"/>
      <c r="CI260" s="35"/>
      <c r="CJ260" s="35"/>
      <c r="CK260" s="35"/>
      <c r="CL260" s="35"/>
      <c r="CM260" s="35"/>
      <c r="CN260" s="35"/>
      <c r="CO260" s="35"/>
      <c r="CP260" s="35"/>
      <c r="CQ260" s="35"/>
      <c r="CR260" s="35"/>
      <c r="CS260" s="35"/>
      <c r="CT260" s="35"/>
      <c r="CU260" s="35"/>
      <c r="CV260" s="35"/>
      <c r="CW260" s="35"/>
      <c r="CX260" s="35"/>
      <c r="CY260" s="35"/>
      <c r="CZ260" s="35"/>
      <c r="DA260" s="35"/>
      <c r="DB260" s="35"/>
      <c r="DC260" s="35"/>
      <c r="DD260" s="35"/>
      <c r="DE260" s="35"/>
      <c r="DF260" s="35"/>
      <c r="DG260" s="35"/>
      <c r="DH260" s="35"/>
      <c r="DI260" s="35"/>
    </row>
    <row r="261" spans="1:113" x14ac:dyDescent="0.2">
      <c r="A261" s="49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36"/>
      <c r="AN261" s="36"/>
      <c r="AO261" s="35"/>
      <c r="AP261" s="35"/>
      <c r="AQ261" s="35"/>
      <c r="AR261" s="51"/>
      <c r="AS261" s="36"/>
      <c r="AT261" s="35"/>
      <c r="AU261" s="35"/>
      <c r="AV261" s="51"/>
      <c r="AW261" s="36"/>
      <c r="AX261" s="35"/>
      <c r="AY261" s="53"/>
      <c r="AZ261" s="35"/>
      <c r="BA261" s="35"/>
      <c r="BB261" s="51"/>
      <c r="BC261" s="36"/>
      <c r="BD261" s="35"/>
      <c r="BE261" s="53"/>
      <c r="BF261" s="35"/>
      <c r="BG261" s="35"/>
      <c r="BH261" s="35"/>
      <c r="BI261" s="35"/>
      <c r="BJ261" s="35"/>
      <c r="BK261" s="35"/>
      <c r="BL261" s="35"/>
      <c r="BM261" s="35"/>
      <c r="BN261" s="35"/>
      <c r="BO261" s="35"/>
      <c r="BP261" s="35"/>
      <c r="BQ261" s="35"/>
      <c r="BR261" s="35"/>
      <c r="BS261" s="35"/>
      <c r="BT261" s="35"/>
      <c r="BU261" s="35"/>
      <c r="BV261" s="35"/>
      <c r="BW261" s="35"/>
      <c r="BX261" s="35"/>
      <c r="BY261" s="35"/>
      <c r="BZ261" s="35"/>
      <c r="CA261" s="35"/>
      <c r="CB261" s="35"/>
      <c r="CC261" s="35"/>
      <c r="CD261" s="35"/>
      <c r="CE261" s="35"/>
      <c r="CF261" s="35"/>
      <c r="CG261" s="35"/>
      <c r="CH261" s="35"/>
      <c r="CI261" s="35"/>
      <c r="CJ261" s="35"/>
      <c r="CK261" s="35"/>
      <c r="CL261" s="35"/>
      <c r="CM261" s="35"/>
      <c r="CN261" s="35"/>
      <c r="CO261" s="35"/>
      <c r="CP261" s="35"/>
      <c r="CQ261" s="35"/>
      <c r="CR261" s="35"/>
      <c r="CS261" s="35"/>
      <c r="CT261" s="35"/>
      <c r="CU261" s="35"/>
      <c r="CV261" s="35"/>
      <c r="CW261" s="35"/>
      <c r="CX261" s="35"/>
      <c r="CY261" s="35"/>
      <c r="CZ261" s="35"/>
      <c r="DA261" s="35"/>
      <c r="DB261" s="35"/>
      <c r="DC261" s="35"/>
      <c r="DD261" s="35"/>
      <c r="DE261" s="35"/>
      <c r="DF261" s="35"/>
      <c r="DG261" s="35"/>
      <c r="DH261" s="35"/>
      <c r="DI261" s="35"/>
    </row>
    <row r="262" spans="1:113" x14ac:dyDescent="0.2">
      <c r="A262" s="49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36"/>
      <c r="AN262" s="36"/>
      <c r="AO262" s="35"/>
      <c r="AP262" s="35"/>
      <c r="AQ262" s="35"/>
      <c r="AR262" s="51"/>
      <c r="AS262" s="36"/>
      <c r="AT262" s="35"/>
      <c r="AU262" s="35"/>
      <c r="AV262" s="51"/>
      <c r="AW262" s="36"/>
      <c r="AX262" s="35"/>
      <c r="AY262" s="53"/>
      <c r="AZ262" s="35"/>
      <c r="BA262" s="35"/>
      <c r="BB262" s="51"/>
      <c r="BC262" s="36"/>
      <c r="BD262" s="35"/>
      <c r="BE262" s="53"/>
      <c r="BF262" s="35"/>
      <c r="BG262" s="35"/>
      <c r="BH262" s="35"/>
      <c r="BI262" s="35"/>
      <c r="BJ262" s="35"/>
      <c r="BK262" s="35"/>
      <c r="BL262" s="35"/>
      <c r="BM262" s="35"/>
      <c r="BN262" s="35"/>
      <c r="BO262" s="35"/>
      <c r="BP262" s="35"/>
      <c r="BQ262" s="35"/>
      <c r="BR262" s="35"/>
      <c r="BS262" s="35"/>
      <c r="BT262" s="35"/>
      <c r="BU262" s="35"/>
      <c r="BV262" s="35"/>
      <c r="BW262" s="35"/>
      <c r="BX262" s="35"/>
      <c r="BY262" s="35"/>
      <c r="BZ262" s="35"/>
      <c r="CA262" s="35"/>
      <c r="CB262" s="35"/>
      <c r="CC262" s="35"/>
      <c r="CD262" s="35"/>
      <c r="CE262" s="35"/>
      <c r="CF262" s="35"/>
      <c r="CG262" s="35"/>
      <c r="CH262" s="35"/>
      <c r="CI262" s="35"/>
      <c r="CJ262" s="35"/>
      <c r="CK262" s="35"/>
      <c r="CL262" s="35"/>
      <c r="CM262" s="35"/>
      <c r="CN262" s="35"/>
      <c r="CO262" s="35"/>
      <c r="CP262" s="35"/>
      <c r="CQ262" s="35"/>
      <c r="CR262" s="35"/>
      <c r="CS262" s="35"/>
      <c r="CT262" s="35"/>
      <c r="CU262" s="35"/>
      <c r="CV262" s="35"/>
      <c r="CW262" s="35"/>
      <c r="CX262" s="35"/>
      <c r="CY262" s="35"/>
      <c r="CZ262" s="35"/>
      <c r="DA262" s="35"/>
      <c r="DB262" s="35"/>
      <c r="DC262" s="35"/>
      <c r="DD262" s="35"/>
      <c r="DE262" s="35"/>
      <c r="DF262" s="35"/>
      <c r="DG262" s="35"/>
      <c r="DH262" s="35"/>
      <c r="DI262" s="35"/>
    </row>
    <row r="263" spans="1:113" x14ac:dyDescent="0.2">
      <c r="A263" s="49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36"/>
      <c r="AN263" s="36"/>
      <c r="AO263" s="35"/>
      <c r="AP263" s="35"/>
      <c r="AQ263" s="35"/>
      <c r="AR263" s="51"/>
      <c r="AS263" s="36"/>
      <c r="AT263" s="35"/>
      <c r="AU263" s="35"/>
      <c r="AV263" s="51"/>
      <c r="AW263" s="36"/>
      <c r="AX263" s="35"/>
      <c r="AY263" s="53"/>
      <c r="AZ263" s="35"/>
      <c r="BA263" s="35"/>
      <c r="BB263" s="51"/>
      <c r="BC263" s="36"/>
      <c r="BD263" s="35"/>
      <c r="BE263" s="53"/>
      <c r="BF263" s="35"/>
      <c r="BG263" s="35"/>
      <c r="BH263" s="35"/>
      <c r="BI263" s="35"/>
      <c r="BJ263" s="35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/>
      <c r="BW263" s="35"/>
      <c r="BX263" s="35"/>
      <c r="BY263" s="35"/>
      <c r="BZ263" s="35"/>
      <c r="CA263" s="35"/>
      <c r="CB263" s="35"/>
      <c r="CC263" s="35"/>
      <c r="CD263" s="35"/>
      <c r="CE263" s="35"/>
      <c r="CF263" s="35"/>
      <c r="CG263" s="35"/>
      <c r="CH263" s="35"/>
      <c r="CI263" s="35"/>
      <c r="CJ263" s="35"/>
      <c r="CK263" s="35"/>
      <c r="CL263" s="35"/>
      <c r="CM263" s="35"/>
      <c r="CN263" s="35"/>
      <c r="CO263" s="35"/>
      <c r="CP263" s="35"/>
      <c r="CQ263" s="35"/>
      <c r="CR263" s="35"/>
      <c r="CS263" s="35"/>
      <c r="CT263" s="35"/>
      <c r="CU263" s="35"/>
      <c r="CV263" s="35"/>
      <c r="CW263" s="35"/>
      <c r="CX263" s="35"/>
      <c r="CY263" s="35"/>
      <c r="CZ263" s="35"/>
      <c r="DA263" s="35"/>
      <c r="DB263" s="35"/>
      <c r="DC263" s="35"/>
      <c r="DD263" s="35"/>
      <c r="DE263" s="35"/>
      <c r="DF263" s="35"/>
      <c r="DG263" s="35"/>
      <c r="DH263" s="35"/>
      <c r="DI263" s="35"/>
    </row>
    <row r="264" spans="1:113" x14ac:dyDescent="0.2">
      <c r="A264" s="49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36"/>
      <c r="AN264" s="36"/>
      <c r="AO264" s="35"/>
      <c r="AP264" s="35"/>
      <c r="AQ264" s="35"/>
      <c r="AR264" s="51"/>
      <c r="AS264" s="36"/>
      <c r="AT264" s="35"/>
      <c r="AU264" s="35"/>
      <c r="AV264" s="51"/>
      <c r="AW264" s="36"/>
      <c r="AX264" s="35"/>
      <c r="AY264" s="53"/>
      <c r="AZ264" s="35"/>
      <c r="BA264" s="35"/>
      <c r="BB264" s="51"/>
      <c r="BC264" s="36"/>
      <c r="BD264" s="35"/>
      <c r="BE264" s="53"/>
      <c r="BF264" s="35"/>
      <c r="BG264" s="35"/>
      <c r="BH264" s="35"/>
      <c r="BI264" s="35"/>
      <c r="BJ264" s="35"/>
      <c r="BK264" s="35"/>
      <c r="BL264" s="35"/>
      <c r="BM264" s="35"/>
      <c r="BN264" s="35"/>
      <c r="BO264" s="35"/>
      <c r="BP264" s="35"/>
      <c r="BQ264" s="35"/>
      <c r="BR264" s="35"/>
      <c r="BS264" s="35"/>
      <c r="BT264" s="35"/>
      <c r="BU264" s="35"/>
      <c r="BV264" s="35"/>
      <c r="BW264" s="35"/>
      <c r="BX264" s="35"/>
      <c r="BY264" s="35"/>
      <c r="BZ264" s="35"/>
      <c r="CA264" s="35"/>
      <c r="CB264" s="35"/>
      <c r="CC264" s="35"/>
      <c r="CD264" s="35"/>
      <c r="CE264" s="35"/>
      <c r="CF264" s="35"/>
      <c r="CG264" s="35"/>
      <c r="CH264" s="35"/>
      <c r="CI264" s="35"/>
      <c r="CJ264" s="35"/>
      <c r="CK264" s="35"/>
      <c r="CL264" s="35"/>
      <c r="CM264" s="35"/>
      <c r="CN264" s="35"/>
      <c r="CO264" s="35"/>
      <c r="CP264" s="35"/>
      <c r="CQ264" s="35"/>
      <c r="CR264" s="35"/>
      <c r="CS264" s="35"/>
      <c r="CT264" s="35"/>
      <c r="CU264" s="35"/>
      <c r="CV264" s="35"/>
      <c r="CW264" s="35"/>
      <c r="CX264" s="35"/>
      <c r="CY264" s="35"/>
      <c r="CZ264" s="35"/>
      <c r="DA264" s="35"/>
      <c r="DB264" s="35"/>
      <c r="DC264" s="35"/>
      <c r="DD264" s="35"/>
      <c r="DE264" s="35"/>
      <c r="DF264" s="35"/>
      <c r="DG264" s="35"/>
      <c r="DH264" s="35"/>
      <c r="DI264" s="35"/>
    </row>
    <row r="265" spans="1:113" x14ac:dyDescent="0.2">
      <c r="A265" s="49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36"/>
      <c r="AN265" s="36"/>
      <c r="AO265" s="35"/>
      <c r="AP265" s="35"/>
      <c r="AQ265" s="35"/>
      <c r="AR265" s="51"/>
      <c r="AS265" s="36"/>
      <c r="AT265" s="35"/>
      <c r="AU265" s="35"/>
      <c r="AV265" s="51"/>
      <c r="AW265" s="36"/>
      <c r="AX265" s="35"/>
      <c r="AY265" s="53"/>
      <c r="AZ265" s="35"/>
      <c r="BA265" s="35"/>
      <c r="BB265" s="51"/>
      <c r="BC265" s="36"/>
      <c r="BD265" s="35"/>
      <c r="BE265" s="53"/>
      <c r="BF265" s="35"/>
      <c r="BG265" s="35"/>
      <c r="BH265" s="35"/>
      <c r="BI265" s="35"/>
      <c r="BJ265" s="35"/>
      <c r="BK265" s="35"/>
      <c r="BL265" s="35"/>
      <c r="BM265" s="35"/>
      <c r="BN265" s="35"/>
      <c r="BO265" s="35"/>
      <c r="BP265" s="35"/>
      <c r="BQ265" s="35"/>
      <c r="BR265" s="35"/>
      <c r="BS265" s="35"/>
      <c r="BT265" s="35"/>
      <c r="BU265" s="35"/>
      <c r="BV265" s="35"/>
      <c r="BW265" s="35"/>
      <c r="BX265" s="35"/>
      <c r="BY265" s="35"/>
      <c r="BZ265" s="35"/>
      <c r="CA265" s="35"/>
      <c r="CB265" s="35"/>
      <c r="CC265" s="35"/>
      <c r="CD265" s="35"/>
      <c r="CE265" s="35"/>
      <c r="CF265" s="35"/>
      <c r="CG265" s="35"/>
      <c r="CH265" s="35"/>
      <c r="CI265" s="35"/>
      <c r="CJ265" s="35"/>
      <c r="CK265" s="35"/>
      <c r="CL265" s="35"/>
      <c r="CM265" s="35"/>
      <c r="CN265" s="35"/>
      <c r="CO265" s="35"/>
      <c r="CP265" s="35"/>
      <c r="CQ265" s="35"/>
      <c r="CR265" s="35"/>
      <c r="CS265" s="35"/>
      <c r="CT265" s="35"/>
      <c r="CU265" s="35"/>
      <c r="CV265" s="35"/>
      <c r="CW265" s="35"/>
      <c r="CX265" s="35"/>
      <c r="CY265" s="35"/>
      <c r="CZ265" s="35"/>
      <c r="DA265" s="35"/>
      <c r="DB265" s="35"/>
      <c r="DC265" s="35"/>
      <c r="DD265" s="35"/>
      <c r="DE265" s="35"/>
      <c r="DF265" s="35"/>
      <c r="DG265" s="35"/>
      <c r="DH265" s="35"/>
      <c r="DI265" s="35"/>
    </row>
    <row r="266" spans="1:113" x14ac:dyDescent="0.2">
      <c r="A266" s="49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36"/>
      <c r="AN266" s="36"/>
      <c r="AO266" s="35"/>
      <c r="AP266" s="35"/>
      <c r="AQ266" s="35"/>
      <c r="AR266" s="51"/>
      <c r="AS266" s="36"/>
      <c r="AT266" s="35"/>
      <c r="AU266" s="35"/>
      <c r="AV266" s="51"/>
      <c r="AW266" s="36"/>
      <c r="AX266" s="35"/>
      <c r="AY266" s="53"/>
      <c r="AZ266" s="35"/>
      <c r="BA266" s="35"/>
      <c r="BB266" s="51"/>
      <c r="BC266" s="36"/>
      <c r="BD266" s="35"/>
      <c r="BE266" s="53"/>
      <c r="BF266" s="35"/>
      <c r="BG266" s="35"/>
      <c r="BH266" s="35"/>
      <c r="BI266" s="35"/>
      <c r="BJ266" s="35"/>
      <c r="BK266" s="35"/>
      <c r="BL266" s="35"/>
      <c r="BM266" s="35"/>
      <c r="BN266" s="35"/>
      <c r="BO266" s="35"/>
      <c r="BP266" s="35"/>
      <c r="BQ266" s="35"/>
      <c r="BR266" s="35"/>
      <c r="BS266" s="35"/>
      <c r="BT266" s="35"/>
      <c r="BU266" s="35"/>
      <c r="BV266" s="35"/>
      <c r="BW266" s="35"/>
      <c r="BX266" s="35"/>
      <c r="BY266" s="35"/>
      <c r="BZ266" s="35"/>
      <c r="CA266" s="35"/>
      <c r="CB266" s="35"/>
      <c r="CC266" s="35"/>
      <c r="CD266" s="35"/>
      <c r="CE266" s="35"/>
      <c r="CF266" s="35"/>
      <c r="CG266" s="35"/>
      <c r="CH266" s="35"/>
      <c r="CI266" s="35"/>
      <c r="CJ266" s="35"/>
      <c r="CK266" s="35"/>
      <c r="CL266" s="35"/>
      <c r="CM266" s="35"/>
      <c r="CN266" s="35"/>
      <c r="CO266" s="35"/>
      <c r="CP266" s="35"/>
      <c r="CQ266" s="35"/>
      <c r="CR266" s="35"/>
      <c r="CS266" s="35"/>
      <c r="CT266" s="35"/>
      <c r="CU266" s="35"/>
      <c r="CV266" s="35"/>
      <c r="CW266" s="35"/>
      <c r="CX266" s="35"/>
      <c r="CY266" s="35"/>
      <c r="CZ266" s="35"/>
      <c r="DA266" s="35"/>
      <c r="DB266" s="35"/>
      <c r="DC266" s="35"/>
      <c r="DD266" s="35"/>
      <c r="DE266" s="35"/>
      <c r="DF266" s="35"/>
      <c r="DG266" s="35"/>
      <c r="DH266" s="35"/>
      <c r="DI266" s="35"/>
    </row>
    <row r="267" spans="1:113" x14ac:dyDescent="0.2">
      <c r="A267" s="49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36"/>
      <c r="AN267" s="36"/>
      <c r="AO267" s="35"/>
      <c r="AP267" s="35"/>
      <c r="AQ267" s="35"/>
      <c r="AR267" s="51"/>
      <c r="AS267" s="36"/>
      <c r="AT267" s="35"/>
      <c r="AU267" s="35"/>
      <c r="AV267" s="51"/>
      <c r="AW267" s="36"/>
      <c r="AX267" s="35"/>
      <c r="AY267" s="53"/>
      <c r="AZ267" s="35"/>
      <c r="BA267" s="35"/>
      <c r="BB267" s="51"/>
      <c r="BC267" s="36"/>
      <c r="BD267" s="35"/>
      <c r="BE267" s="53"/>
      <c r="BF267" s="35"/>
      <c r="BG267" s="35"/>
      <c r="BH267" s="35"/>
      <c r="BI267" s="35"/>
      <c r="BJ267" s="35"/>
      <c r="BK267" s="35"/>
      <c r="BL267" s="35"/>
      <c r="BM267" s="35"/>
      <c r="BN267" s="35"/>
      <c r="BO267" s="35"/>
      <c r="BP267" s="35"/>
      <c r="BQ267" s="35"/>
      <c r="BR267" s="35"/>
      <c r="BS267" s="35"/>
      <c r="BT267" s="35"/>
      <c r="BU267" s="35"/>
      <c r="BV267" s="35"/>
      <c r="BW267" s="35"/>
      <c r="BX267" s="35"/>
      <c r="BY267" s="35"/>
      <c r="BZ267" s="35"/>
      <c r="CA267" s="35"/>
      <c r="CB267" s="35"/>
      <c r="CC267" s="35"/>
      <c r="CD267" s="35"/>
      <c r="CE267" s="35"/>
      <c r="CF267" s="35"/>
      <c r="CG267" s="35"/>
      <c r="CH267" s="35"/>
      <c r="CI267" s="35"/>
      <c r="CJ267" s="35"/>
      <c r="CK267" s="35"/>
      <c r="CL267" s="35"/>
      <c r="CM267" s="35"/>
      <c r="CN267" s="35"/>
      <c r="CO267" s="35"/>
      <c r="CP267" s="35"/>
      <c r="CQ267" s="35"/>
      <c r="CR267" s="35"/>
      <c r="CS267" s="35"/>
      <c r="CT267" s="35"/>
      <c r="CU267" s="35"/>
      <c r="CV267" s="35"/>
      <c r="CW267" s="35"/>
      <c r="CX267" s="35"/>
      <c r="CY267" s="35"/>
      <c r="CZ267" s="35"/>
      <c r="DA267" s="35"/>
      <c r="DB267" s="35"/>
      <c r="DC267" s="35"/>
      <c r="DD267" s="35"/>
      <c r="DE267" s="35"/>
      <c r="DF267" s="35"/>
      <c r="DG267" s="35"/>
      <c r="DH267" s="35"/>
      <c r="DI267" s="35"/>
    </row>
    <row r="268" spans="1:113" x14ac:dyDescent="0.2">
      <c r="A268" s="49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36"/>
      <c r="AN268" s="36"/>
      <c r="AO268" s="35"/>
      <c r="AP268" s="35"/>
      <c r="AQ268" s="35"/>
      <c r="AR268" s="51"/>
      <c r="AS268" s="36"/>
      <c r="AT268" s="35"/>
      <c r="AU268" s="35"/>
      <c r="AV268" s="51"/>
      <c r="AW268" s="36"/>
      <c r="AX268" s="35"/>
      <c r="AY268" s="53"/>
      <c r="AZ268" s="35"/>
      <c r="BA268" s="35"/>
      <c r="BB268" s="51"/>
      <c r="BC268" s="36"/>
      <c r="BD268" s="35"/>
      <c r="BE268" s="53"/>
      <c r="BF268" s="35"/>
      <c r="BG268" s="35"/>
      <c r="BH268" s="35"/>
      <c r="BI268" s="35"/>
      <c r="BJ268" s="35"/>
      <c r="BK268" s="35"/>
      <c r="BL268" s="35"/>
      <c r="BM268" s="35"/>
      <c r="BN268" s="35"/>
      <c r="BO268" s="35"/>
      <c r="BP268" s="35"/>
      <c r="BQ268" s="35"/>
      <c r="BR268" s="35"/>
      <c r="BS268" s="35"/>
      <c r="BT268" s="35"/>
      <c r="BU268" s="35"/>
      <c r="BV268" s="35"/>
      <c r="BW268" s="35"/>
      <c r="BX268" s="35"/>
      <c r="BY268" s="35"/>
      <c r="BZ268" s="35"/>
      <c r="CA268" s="35"/>
      <c r="CB268" s="35"/>
      <c r="CC268" s="35"/>
      <c r="CD268" s="35"/>
      <c r="CE268" s="35"/>
      <c r="CF268" s="35"/>
      <c r="CG268" s="35"/>
      <c r="CH268" s="35"/>
      <c r="CI268" s="35"/>
      <c r="CJ268" s="35"/>
      <c r="CK268" s="35"/>
      <c r="CL268" s="35"/>
      <c r="CM268" s="35"/>
      <c r="CN268" s="35"/>
      <c r="CO268" s="35"/>
      <c r="CP268" s="35"/>
      <c r="CQ268" s="35"/>
      <c r="CR268" s="35"/>
      <c r="CS268" s="35"/>
      <c r="CT268" s="35"/>
      <c r="CU268" s="35"/>
      <c r="CV268" s="35"/>
      <c r="CW268" s="35"/>
      <c r="CX268" s="35"/>
      <c r="CY268" s="35"/>
      <c r="CZ268" s="35"/>
      <c r="DA268" s="35"/>
      <c r="DB268" s="35"/>
      <c r="DC268" s="35"/>
      <c r="DD268" s="35"/>
      <c r="DE268" s="35"/>
      <c r="DF268" s="35"/>
      <c r="DG268" s="35"/>
      <c r="DH268" s="35"/>
      <c r="DI268" s="35"/>
    </row>
    <row r="269" spans="1:113" x14ac:dyDescent="0.2">
      <c r="A269" s="49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36"/>
      <c r="AN269" s="36"/>
      <c r="AO269" s="35"/>
      <c r="AP269" s="35"/>
      <c r="AQ269" s="35"/>
      <c r="AR269" s="51"/>
      <c r="AS269" s="36"/>
      <c r="AT269" s="35"/>
      <c r="AU269" s="35"/>
      <c r="AV269" s="51"/>
      <c r="AW269" s="36"/>
      <c r="AX269" s="35"/>
      <c r="AY269" s="53"/>
      <c r="AZ269" s="35"/>
      <c r="BA269" s="35"/>
      <c r="BB269" s="51"/>
      <c r="BC269" s="36"/>
      <c r="BD269" s="35"/>
      <c r="BE269" s="53"/>
      <c r="BF269" s="35"/>
      <c r="BG269" s="35"/>
      <c r="BH269" s="35"/>
      <c r="BI269" s="35"/>
      <c r="BJ269" s="35"/>
      <c r="BK269" s="35"/>
      <c r="BL269" s="35"/>
      <c r="BM269" s="35"/>
      <c r="BN269" s="35"/>
      <c r="BO269" s="35"/>
      <c r="BP269" s="35"/>
      <c r="BQ269" s="35"/>
      <c r="BR269" s="35"/>
      <c r="BS269" s="35"/>
      <c r="BT269" s="35"/>
      <c r="BU269" s="35"/>
      <c r="BV269" s="35"/>
      <c r="BW269" s="35"/>
      <c r="BX269" s="35"/>
      <c r="BY269" s="35"/>
      <c r="BZ269" s="35"/>
      <c r="CA269" s="35"/>
      <c r="CB269" s="35"/>
      <c r="CC269" s="35"/>
      <c r="CD269" s="35"/>
      <c r="CE269" s="35"/>
      <c r="CF269" s="35"/>
      <c r="CG269" s="35"/>
      <c r="CH269" s="35"/>
      <c r="CI269" s="35"/>
      <c r="CJ269" s="35"/>
      <c r="CK269" s="35"/>
      <c r="CL269" s="35"/>
      <c r="CM269" s="35"/>
      <c r="CN269" s="35"/>
      <c r="CO269" s="35"/>
      <c r="CP269" s="35"/>
      <c r="CQ269" s="35"/>
      <c r="CR269" s="35"/>
      <c r="CS269" s="35"/>
      <c r="CT269" s="35"/>
      <c r="CU269" s="35"/>
      <c r="CV269" s="35"/>
      <c r="CW269" s="35"/>
      <c r="CX269" s="35"/>
      <c r="CY269" s="35"/>
      <c r="CZ269" s="35"/>
      <c r="DA269" s="35"/>
      <c r="DB269" s="35"/>
      <c r="DC269" s="35"/>
      <c r="DD269" s="35"/>
      <c r="DE269" s="35"/>
      <c r="DF269" s="35"/>
      <c r="DG269" s="35"/>
      <c r="DH269" s="35"/>
      <c r="DI269" s="35"/>
    </row>
    <row r="270" spans="1:113" x14ac:dyDescent="0.2">
      <c r="A270" s="49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36"/>
      <c r="AN270" s="36"/>
      <c r="AO270" s="35"/>
      <c r="AP270" s="35"/>
      <c r="AQ270" s="35"/>
      <c r="AR270" s="51"/>
      <c r="AS270" s="36"/>
      <c r="AT270" s="35"/>
      <c r="AU270" s="35"/>
      <c r="AV270" s="51"/>
      <c r="AW270" s="36"/>
      <c r="AX270" s="35"/>
      <c r="AY270" s="53"/>
      <c r="AZ270" s="35"/>
      <c r="BA270" s="35"/>
      <c r="BB270" s="51"/>
      <c r="BC270" s="36"/>
      <c r="BD270" s="35"/>
      <c r="BE270" s="53"/>
      <c r="BF270" s="35"/>
      <c r="BG270" s="35"/>
      <c r="BH270" s="35"/>
      <c r="BI270" s="35"/>
      <c r="BJ270" s="35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35"/>
      <c r="BX270" s="35"/>
      <c r="BY270" s="35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35"/>
      <c r="CM270" s="35"/>
      <c r="CN270" s="35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35"/>
      <c r="DB270" s="35"/>
      <c r="DC270" s="35"/>
      <c r="DD270" s="35"/>
      <c r="DE270" s="35"/>
      <c r="DF270" s="35"/>
      <c r="DG270" s="35"/>
      <c r="DH270" s="35"/>
      <c r="DI270" s="35"/>
    </row>
    <row r="271" spans="1:113" x14ac:dyDescent="0.2">
      <c r="A271" s="49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36"/>
      <c r="AN271" s="36"/>
      <c r="AO271" s="35"/>
      <c r="AP271" s="35"/>
      <c r="AQ271" s="35"/>
      <c r="AR271" s="51"/>
      <c r="AS271" s="36"/>
      <c r="AT271" s="35"/>
      <c r="AU271" s="35"/>
      <c r="AV271" s="51"/>
      <c r="AW271" s="36"/>
      <c r="AX271" s="35"/>
      <c r="AY271" s="53"/>
      <c r="AZ271" s="35"/>
      <c r="BA271" s="35"/>
      <c r="BB271" s="51"/>
      <c r="BC271" s="36"/>
      <c r="BD271" s="35"/>
      <c r="BE271" s="53"/>
      <c r="BF271" s="35"/>
      <c r="BG271" s="35"/>
      <c r="BH271" s="35"/>
      <c r="BI271" s="35"/>
      <c r="BJ271" s="35"/>
      <c r="BK271" s="35"/>
      <c r="BL271" s="35"/>
      <c r="BM271" s="35"/>
      <c r="BN271" s="35"/>
      <c r="BO271" s="35"/>
      <c r="BP271" s="35"/>
      <c r="BQ271" s="35"/>
      <c r="BR271" s="35"/>
      <c r="BS271" s="35"/>
      <c r="BT271" s="35"/>
      <c r="BU271" s="35"/>
      <c r="BV271" s="35"/>
      <c r="BW271" s="35"/>
      <c r="BX271" s="35"/>
      <c r="BY271" s="35"/>
      <c r="BZ271" s="35"/>
      <c r="CA271" s="35"/>
      <c r="CB271" s="35"/>
      <c r="CC271" s="35"/>
      <c r="CD271" s="35"/>
      <c r="CE271" s="35"/>
      <c r="CF271" s="35"/>
      <c r="CG271" s="35"/>
      <c r="CH271" s="35"/>
      <c r="CI271" s="35"/>
      <c r="CJ271" s="35"/>
      <c r="CK271" s="35"/>
      <c r="CL271" s="35"/>
      <c r="CM271" s="35"/>
      <c r="CN271" s="35"/>
      <c r="CO271" s="35"/>
      <c r="CP271" s="35"/>
      <c r="CQ271" s="35"/>
      <c r="CR271" s="35"/>
      <c r="CS271" s="35"/>
      <c r="CT271" s="35"/>
      <c r="CU271" s="35"/>
      <c r="CV271" s="35"/>
      <c r="CW271" s="35"/>
      <c r="CX271" s="35"/>
      <c r="CY271" s="35"/>
      <c r="CZ271" s="35"/>
      <c r="DA271" s="35"/>
      <c r="DB271" s="35"/>
      <c r="DC271" s="35"/>
      <c r="DD271" s="35"/>
      <c r="DE271" s="35"/>
      <c r="DF271" s="35"/>
      <c r="DG271" s="35"/>
      <c r="DH271" s="35"/>
      <c r="DI271" s="35"/>
    </row>
    <row r="272" spans="1:113" x14ac:dyDescent="0.2">
      <c r="A272" s="49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36"/>
      <c r="AN272" s="36"/>
      <c r="AO272" s="35"/>
      <c r="AP272" s="35"/>
      <c r="AQ272" s="35"/>
      <c r="AR272" s="51"/>
      <c r="AS272" s="36"/>
      <c r="AT272" s="35"/>
      <c r="AU272" s="35"/>
      <c r="AV272" s="51"/>
      <c r="AW272" s="36"/>
      <c r="AX272" s="35"/>
      <c r="AY272" s="53"/>
      <c r="AZ272" s="35"/>
      <c r="BA272" s="35"/>
      <c r="BB272" s="51"/>
      <c r="BC272" s="36"/>
      <c r="BD272" s="35"/>
      <c r="BE272" s="53"/>
      <c r="BF272" s="35"/>
      <c r="BG272" s="35"/>
      <c r="BH272" s="35"/>
      <c r="BI272" s="35"/>
      <c r="BJ272" s="35"/>
      <c r="BK272" s="35"/>
      <c r="BL272" s="35"/>
      <c r="BM272" s="35"/>
      <c r="BN272" s="35"/>
      <c r="BO272" s="35"/>
      <c r="BP272" s="35"/>
      <c r="BQ272" s="35"/>
      <c r="BR272" s="35"/>
      <c r="BS272" s="35"/>
      <c r="BT272" s="35"/>
      <c r="BU272" s="35"/>
      <c r="BV272" s="35"/>
      <c r="BW272" s="35"/>
      <c r="BX272" s="35"/>
      <c r="BY272" s="35"/>
      <c r="BZ272" s="35"/>
      <c r="CA272" s="35"/>
      <c r="CB272" s="35"/>
      <c r="CC272" s="35"/>
      <c r="CD272" s="35"/>
      <c r="CE272" s="35"/>
      <c r="CF272" s="35"/>
      <c r="CG272" s="35"/>
      <c r="CH272" s="35"/>
      <c r="CI272" s="35"/>
      <c r="CJ272" s="35"/>
      <c r="CK272" s="35"/>
      <c r="CL272" s="35"/>
      <c r="CM272" s="35"/>
      <c r="CN272" s="35"/>
      <c r="CO272" s="35"/>
      <c r="CP272" s="35"/>
      <c r="CQ272" s="35"/>
      <c r="CR272" s="35"/>
      <c r="CS272" s="35"/>
      <c r="CT272" s="35"/>
      <c r="CU272" s="35"/>
      <c r="CV272" s="35"/>
      <c r="CW272" s="35"/>
      <c r="CX272" s="35"/>
      <c r="CY272" s="35"/>
      <c r="CZ272" s="35"/>
      <c r="DA272" s="35"/>
      <c r="DB272" s="35"/>
      <c r="DC272" s="35"/>
      <c r="DD272" s="35"/>
      <c r="DE272" s="35"/>
      <c r="DF272" s="35"/>
      <c r="DG272" s="35"/>
      <c r="DH272" s="35"/>
      <c r="DI272" s="35"/>
    </row>
    <row r="273" spans="1:113" x14ac:dyDescent="0.2">
      <c r="A273" s="49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36"/>
      <c r="AN273" s="36"/>
      <c r="AO273" s="35"/>
      <c r="AP273" s="35"/>
      <c r="AQ273" s="35"/>
      <c r="AR273" s="51"/>
      <c r="AS273" s="36"/>
      <c r="AT273" s="35"/>
      <c r="AU273" s="35"/>
      <c r="AV273" s="51"/>
      <c r="AW273" s="36"/>
      <c r="AX273" s="35"/>
      <c r="AY273" s="53"/>
      <c r="AZ273" s="35"/>
      <c r="BA273" s="35"/>
      <c r="BB273" s="51"/>
      <c r="BC273" s="36"/>
      <c r="BD273" s="35"/>
      <c r="BE273" s="53"/>
      <c r="BF273" s="35"/>
      <c r="BG273" s="35"/>
      <c r="BH273" s="35"/>
      <c r="BI273" s="35"/>
      <c r="BJ273" s="35"/>
      <c r="BK273" s="35"/>
      <c r="BL273" s="35"/>
      <c r="BM273" s="35"/>
      <c r="BN273" s="35"/>
      <c r="BO273" s="35"/>
      <c r="BP273" s="35"/>
      <c r="BQ273" s="35"/>
      <c r="BR273" s="35"/>
      <c r="BS273" s="35"/>
      <c r="BT273" s="35"/>
      <c r="BU273" s="35"/>
      <c r="BV273" s="35"/>
      <c r="BW273" s="35"/>
      <c r="BX273" s="35"/>
      <c r="BY273" s="35"/>
      <c r="BZ273" s="35"/>
      <c r="CA273" s="35"/>
      <c r="CB273" s="35"/>
      <c r="CC273" s="35"/>
      <c r="CD273" s="35"/>
      <c r="CE273" s="35"/>
      <c r="CF273" s="35"/>
      <c r="CG273" s="35"/>
      <c r="CH273" s="35"/>
      <c r="CI273" s="35"/>
      <c r="CJ273" s="35"/>
      <c r="CK273" s="35"/>
      <c r="CL273" s="35"/>
      <c r="CM273" s="35"/>
      <c r="CN273" s="35"/>
      <c r="CO273" s="35"/>
      <c r="CP273" s="35"/>
      <c r="CQ273" s="35"/>
      <c r="CR273" s="35"/>
      <c r="CS273" s="35"/>
      <c r="CT273" s="35"/>
      <c r="CU273" s="35"/>
      <c r="CV273" s="35"/>
      <c r="CW273" s="35"/>
      <c r="CX273" s="35"/>
      <c r="CY273" s="35"/>
      <c r="CZ273" s="35"/>
      <c r="DA273" s="35"/>
      <c r="DB273" s="35"/>
      <c r="DC273" s="35"/>
      <c r="DD273" s="35"/>
      <c r="DE273" s="35"/>
      <c r="DF273" s="35"/>
      <c r="DG273" s="35"/>
      <c r="DH273" s="35"/>
      <c r="DI273" s="35"/>
    </row>
    <row r="274" spans="1:113" x14ac:dyDescent="0.2">
      <c r="A274" s="49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36"/>
      <c r="AN274" s="36"/>
      <c r="AO274" s="35"/>
      <c r="AP274" s="35"/>
      <c r="AQ274" s="35"/>
      <c r="AR274" s="51"/>
      <c r="AS274" s="36"/>
      <c r="AT274" s="35"/>
      <c r="AU274" s="35"/>
      <c r="AV274" s="51"/>
      <c r="AW274" s="36"/>
      <c r="AX274" s="35"/>
      <c r="AY274" s="53"/>
      <c r="AZ274" s="35"/>
      <c r="BA274" s="35"/>
      <c r="BB274" s="51"/>
      <c r="BC274" s="36"/>
      <c r="BD274" s="35"/>
      <c r="BE274" s="53"/>
      <c r="BF274" s="35"/>
      <c r="BG274" s="35"/>
      <c r="BH274" s="35"/>
      <c r="BI274" s="35"/>
      <c r="BJ274" s="35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35"/>
      <c r="BX274" s="35"/>
      <c r="BY274" s="35"/>
      <c r="BZ274" s="35"/>
      <c r="CA274" s="35"/>
      <c r="CB274" s="35"/>
      <c r="CC274" s="35"/>
      <c r="CD274" s="35"/>
      <c r="CE274" s="35"/>
      <c r="CF274" s="35"/>
      <c r="CG274" s="35"/>
      <c r="CH274" s="35"/>
      <c r="CI274" s="35"/>
      <c r="CJ274" s="35"/>
      <c r="CK274" s="35"/>
      <c r="CL274" s="35"/>
      <c r="CM274" s="35"/>
      <c r="CN274" s="35"/>
      <c r="CO274" s="35"/>
      <c r="CP274" s="35"/>
      <c r="CQ274" s="35"/>
      <c r="CR274" s="35"/>
      <c r="CS274" s="35"/>
      <c r="CT274" s="35"/>
      <c r="CU274" s="35"/>
      <c r="CV274" s="35"/>
      <c r="CW274" s="35"/>
      <c r="CX274" s="35"/>
      <c r="CY274" s="35"/>
      <c r="CZ274" s="35"/>
      <c r="DA274" s="35"/>
      <c r="DB274" s="35"/>
      <c r="DC274" s="35"/>
      <c r="DD274" s="35"/>
      <c r="DE274" s="35"/>
      <c r="DF274" s="35"/>
      <c r="DG274" s="35"/>
      <c r="DH274" s="35"/>
      <c r="DI274" s="35"/>
    </row>
    <row r="275" spans="1:113" x14ac:dyDescent="0.2">
      <c r="A275" s="49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36"/>
      <c r="AN275" s="36"/>
      <c r="AO275" s="35"/>
      <c r="AP275" s="35"/>
      <c r="AQ275" s="35"/>
      <c r="AR275" s="51"/>
      <c r="AS275" s="36"/>
      <c r="AT275" s="35"/>
      <c r="AU275" s="35"/>
      <c r="AV275" s="51"/>
      <c r="AW275" s="36"/>
      <c r="AX275" s="35"/>
      <c r="AY275" s="53"/>
      <c r="AZ275" s="35"/>
      <c r="BA275" s="35"/>
      <c r="BB275" s="51"/>
      <c r="BC275" s="36"/>
      <c r="BD275" s="35"/>
      <c r="BE275" s="53"/>
      <c r="BF275" s="35"/>
      <c r="BG275" s="35"/>
      <c r="BH275" s="35"/>
      <c r="BI275" s="35"/>
      <c r="BJ275" s="35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5"/>
      <c r="BX275" s="35"/>
      <c r="BY275" s="35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35"/>
      <c r="CM275" s="35"/>
      <c r="CN275" s="35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35"/>
      <c r="DB275" s="35"/>
      <c r="DC275" s="35"/>
      <c r="DD275" s="35"/>
      <c r="DE275" s="35"/>
      <c r="DF275" s="35"/>
      <c r="DG275" s="35"/>
      <c r="DH275" s="35"/>
      <c r="DI275" s="35"/>
    </row>
    <row r="276" spans="1:113" x14ac:dyDescent="0.2">
      <c r="A276" s="49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36"/>
      <c r="AN276" s="36"/>
      <c r="AO276" s="35"/>
      <c r="AP276" s="35"/>
      <c r="AQ276" s="35"/>
      <c r="AR276" s="51"/>
      <c r="AS276" s="36"/>
      <c r="AT276" s="35"/>
      <c r="AU276" s="35"/>
      <c r="AV276" s="51"/>
      <c r="AW276" s="36"/>
      <c r="AX276" s="35"/>
      <c r="AY276" s="53"/>
      <c r="AZ276" s="35"/>
      <c r="BA276" s="35"/>
      <c r="BB276" s="51"/>
      <c r="BC276" s="36"/>
      <c r="BD276" s="35"/>
      <c r="BE276" s="53"/>
      <c r="BF276" s="35"/>
      <c r="BG276" s="35"/>
      <c r="BH276" s="35"/>
      <c r="BI276" s="35"/>
      <c r="BJ276" s="35"/>
      <c r="BK276" s="35"/>
      <c r="BL276" s="35"/>
      <c r="BM276" s="35"/>
      <c r="BN276" s="35"/>
      <c r="BO276" s="35"/>
      <c r="BP276" s="35"/>
      <c r="BQ276" s="35"/>
      <c r="BR276" s="35"/>
      <c r="BS276" s="35"/>
      <c r="BT276" s="35"/>
      <c r="BU276" s="35"/>
      <c r="BV276" s="35"/>
      <c r="BW276" s="35"/>
      <c r="BX276" s="35"/>
      <c r="BY276" s="35"/>
      <c r="BZ276" s="35"/>
      <c r="CA276" s="35"/>
      <c r="CB276" s="35"/>
      <c r="CC276" s="35"/>
      <c r="CD276" s="35"/>
      <c r="CE276" s="35"/>
      <c r="CF276" s="35"/>
      <c r="CG276" s="35"/>
      <c r="CH276" s="35"/>
      <c r="CI276" s="35"/>
      <c r="CJ276" s="35"/>
      <c r="CK276" s="35"/>
      <c r="CL276" s="35"/>
      <c r="CM276" s="35"/>
      <c r="CN276" s="35"/>
      <c r="CO276" s="35"/>
      <c r="CP276" s="35"/>
      <c r="CQ276" s="35"/>
      <c r="CR276" s="35"/>
      <c r="CS276" s="35"/>
      <c r="CT276" s="35"/>
      <c r="CU276" s="35"/>
      <c r="CV276" s="35"/>
      <c r="CW276" s="35"/>
      <c r="CX276" s="35"/>
      <c r="CY276" s="35"/>
      <c r="CZ276" s="35"/>
      <c r="DA276" s="35"/>
      <c r="DB276" s="35"/>
      <c r="DC276" s="35"/>
      <c r="DD276" s="35"/>
      <c r="DE276" s="35"/>
      <c r="DF276" s="35"/>
      <c r="DG276" s="35"/>
      <c r="DH276" s="35"/>
      <c r="DI276" s="35"/>
    </row>
    <row r="277" spans="1:113" x14ac:dyDescent="0.2">
      <c r="A277" s="49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36"/>
      <c r="AN277" s="36"/>
      <c r="AO277" s="35"/>
      <c r="AP277" s="35"/>
      <c r="AQ277" s="35"/>
      <c r="AR277" s="51"/>
      <c r="AS277" s="36"/>
      <c r="AT277" s="35"/>
      <c r="AU277" s="35"/>
      <c r="AV277" s="51"/>
      <c r="AW277" s="36"/>
      <c r="AX277" s="35"/>
      <c r="AY277" s="53"/>
      <c r="AZ277" s="35"/>
      <c r="BA277" s="35"/>
      <c r="BB277" s="51"/>
      <c r="BC277" s="36"/>
      <c r="BD277" s="35"/>
      <c r="BE277" s="53"/>
      <c r="BF277" s="35"/>
      <c r="BG277" s="35"/>
      <c r="BH277" s="35"/>
      <c r="BI277" s="35"/>
      <c r="BJ277" s="35"/>
      <c r="BK277" s="35"/>
      <c r="BL277" s="35"/>
      <c r="BM277" s="35"/>
      <c r="BN277" s="35"/>
      <c r="BO277" s="35"/>
      <c r="BP277" s="35"/>
      <c r="BQ277" s="35"/>
      <c r="BR277" s="35"/>
      <c r="BS277" s="35"/>
      <c r="BT277" s="35"/>
      <c r="BU277" s="35"/>
      <c r="BV277" s="35"/>
      <c r="BW277" s="35"/>
      <c r="BX277" s="35"/>
      <c r="BY277" s="35"/>
      <c r="BZ277" s="35"/>
      <c r="CA277" s="35"/>
      <c r="CB277" s="35"/>
      <c r="CC277" s="35"/>
      <c r="CD277" s="35"/>
      <c r="CE277" s="35"/>
      <c r="CF277" s="35"/>
      <c r="CG277" s="35"/>
      <c r="CH277" s="35"/>
      <c r="CI277" s="35"/>
      <c r="CJ277" s="35"/>
      <c r="CK277" s="35"/>
      <c r="CL277" s="35"/>
      <c r="CM277" s="35"/>
      <c r="CN277" s="35"/>
      <c r="CO277" s="35"/>
      <c r="CP277" s="35"/>
      <c r="CQ277" s="35"/>
      <c r="CR277" s="35"/>
      <c r="CS277" s="35"/>
      <c r="CT277" s="35"/>
      <c r="CU277" s="35"/>
      <c r="CV277" s="35"/>
      <c r="CW277" s="35"/>
      <c r="CX277" s="35"/>
      <c r="CY277" s="35"/>
      <c r="CZ277" s="35"/>
      <c r="DA277" s="35"/>
      <c r="DB277" s="35"/>
      <c r="DC277" s="35"/>
      <c r="DD277" s="35"/>
      <c r="DE277" s="35"/>
      <c r="DF277" s="35"/>
      <c r="DG277" s="35"/>
      <c r="DH277" s="35"/>
      <c r="DI277" s="35"/>
    </row>
    <row r="278" spans="1:113" x14ac:dyDescent="0.2">
      <c r="A278" s="49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36"/>
      <c r="AN278" s="36"/>
      <c r="AO278" s="35"/>
      <c r="AP278" s="35"/>
      <c r="AQ278" s="35"/>
      <c r="AR278" s="51"/>
      <c r="AS278" s="36"/>
      <c r="AT278" s="35"/>
      <c r="AU278" s="35"/>
      <c r="AV278" s="51"/>
      <c r="AW278" s="36"/>
      <c r="AX278" s="35"/>
      <c r="AY278" s="53"/>
      <c r="AZ278" s="35"/>
      <c r="BA278" s="35"/>
      <c r="BB278" s="51"/>
      <c r="BC278" s="36"/>
      <c r="BD278" s="35"/>
      <c r="BE278" s="53"/>
      <c r="BF278" s="35"/>
      <c r="BG278" s="35"/>
      <c r="BH278" s="35"/>
      <c r="BI278" s="35"/>
      <c r="BJ278" s="35"/>
      <c r="BK278" s="35"/>
      <c r="BL278" s="35"/>
      <c r="BM278" s="35"/>
      <c r="BN278" s="35"/>
      <c r="BO278" s="35"/>
      <c r="BP278" s="35"/>
      <c r="BQ278" s="35"/>
      <c r="BR278" s="35"/>
      <c r="BS278" s="35"/>
      <c r="BT278" s="35"/>
      <c r="BU278" s="35"/>
      <c r="BV278" s="35"/>
      <c r="BW278" s="35"/>
      <c r="BX278" s="35"/>
      <c r="BY278" s="35"/>
      <c r="BZ278" s="35"/>
      <c r="CA278" s="35"/>
      <c r="CB278" s="35"/>
      <c r="CC278" s="35"/>
      <c r="CD278" s="35"/>
      <c r="CE278" s="35"/>
      <c r="CF278" s="35"/>
      <c r="CG278" s="35"/>
      <c r="CH278" s="35"/>
      <c r="CI278" s="35"/>
      <c r="CJ278" s="35"/>
      <c r="CK278" s="35"/>
      <c r="CL278" s="35"/>
      <c r="CM278" s="35"/>
      <c r="CN278" s="35"/>
      <c r="CO278" s="35"/>
      <c r="CP278" s="35"/>
      <c r="CQ278" s="35"/>
      <c r="CR278" s="35"/>
      <c r="CS278" s="35"/>
      <c r="CT278" s="35"/>
      <c r="CU278" s="35"/>
      <c r="CV278" s="35"/>
      <c r="CW278" s="35"/>
      <c r="CX278" s="35"/>
      <c r="CY278" s="35"/>
      <c r="CZ278" s="35"/>
      <c r="DA278" s="35"/>
      <c r="DB278" s="35"/>
      <c r="DC278" s="35"/>
      <c r="DD278" s="35"/>
      <c r="DE278" s="35"/>
      <c r="DF278" s="35"/>
      <c r="DG278" s="35"/>
      <c r="DH278" s="35"/>
      <c r="DI278" s="35"/>
    </row>
    <row r="279" spans="1:113" x14ac:dyDescent="0.2">
      <c r="A279" s="49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36"/>
      <c r="AN279" s="36"/>
      <c r="AO279" s="35"/>
      <c r="AP279" s="35"/>
      <c r="AQ279" s="35"/>
      <c r="AR279" s="51"/>
      <c r="AS279" s="36"/>
      <c r="AT279" s="35"/>
      <c r="AU279" s="35"/>
      <c r="AV279" s="51"/>
      <c r="AW279" s="36"/>
      <c r="AX279" s="35"/>
      <c r="AY279" s="53"/>
      <c r="AZ279" s="35"/>
      <c r="BA279" s="35"/>
      <c r="BB279" s="51"/>
      <c r="BC279" s="36"/>
      <c r="BD279" s="35"/>
      <c r="BE279" s="53"/>
      <c r="BF279" s="35"/>
      <c r="BG279" s="35"/>
      <c r="BH279" s="35"/>
      <c r="BI279" s="35"/>
      <c r="BJ279" s="35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35"/>
      <c r="BX279" s="35"/>
      <c r="BY279" s="35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35"/>
      <c r="CM279" s="35"/>
      <c r="CN279" s="35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35"/>
      <c r="DB279" s="35"/>
      <c r="DC279" s="35"/>
      <c r="DD279" s="35"/>
      <c r="DE279" s="35"/>
      <c r="DF279" s="35"/>
      <c r="DG279" s="35"/>
      <c r="DH279" s="35"/>
      <c r="DI279" s="35"/>
    </row>
    <row r="280" spans="1:113" x14ac:dyDescent="0.2">
      <c r="A280" s="49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36"/>
      <c r="AN280" s="36"/>
      <c r="AO280" s="35"/>
      <c r="AP280" s="35"/>
      <c r="AQ280" s="35"/>
      <c r="AR280" s="51"/>
      <c r="AS280" s="36"/>
      <c r="AT280" s="35"/>
      <c r="AU280" s="35"/>
      <c r="AV280" s="51"/>
      <c r="AW280" s="36"/>
      <c r="AX280" s="35"/>
      <c r="AY280" s="53"/>
      <c r="AZ280" s="35"/>
      <c r="BA280" s="35"/>
      <c r="BB280" s="51"/>
      <c r="BC280" s="36"/>
      <c r="BD280" s="35"/>
      <c r="BE280" s="53"/>
      <c r="BF280" s="35"/>
      <c r="BG280" s="35"/>
      <c r="BH280" s="35"/>
      <c r="BI280" s="35"/>
      <c r="BJ280" s="35"/>
      <c r="BK280" s="35"/>
      <c r="BL280" s="35"/>
      <c r="BM280" s="35"/>
      <c r="BN280" s="35"/>
      <c r="BO280" s="35"/>
      <c r="BP280" s="35"/>
      <c r="BQ280" s="35"/>
      <c r="BR280" s="35"/>
      <c r="BS280" s="35"/>
      <c r="BT280" s="35"/>
      <c r="BU280" s="35"/>
      <c r="BV280" s="35"/>
      <c r="BW280" s="35"/>
      <c r="BX280" s="35"/>
      <c r="BY280" s="35"/>
      <c r="BZ280" s="35"/>
      <c r="CA280" s="35"/>
      <c r="CB280" s="35"/>
      <c r="CC280" s="35"/>
      <c r="CD280" s="35"/>
      <c r="CE280" s="35"/>
      <c r="CF280" s="35"/>
      <c r="CG280" s="35"/>
      <c r="CH280" s="35"/>
      <c r="CI280" s="35"/>
      <c r="CJ280" s="35"/>
      <c r="CK280" s="35"/>
      <c r="CL280" s="35"/>
      <c r="CM280" s="35"/>
      <c r="CN280" s="35"/>
      <c r="CO280" s="35"/>
      <c r="CP280" s="35"/>
      <c r="CQ280" s="35"/>
      <c r="CR280" s="35"/>
      <c r="CS280" s="35"/>
      <c r="CT280" s="35"/>
      <c r="CU280" s="35"/>
      <c r="CV280" s="35"/>
      <c r="CW280" s="35"/>
      <c r="CX280" s="35"/>
      <c r="CY280" s="35"/>
      <c r="CZ280" s="35"/>
      <c r="DA280" s="35"/>
      <c r="DB280" s="35"/>
      <c r="DC280" s="35"/>
      <c r="DD280" s="35"/>
      <c r="DE280" s="35"/>
      <c r="DF280" s="35"/>
      <c r="DG280" s="35"/>
      <c r="DH280" s="35"/>
      <c r="DI280" s="35"/>
    </row>
    <row r="281" spans="1:113" x14ac:dyDescent="0.2">
      <c r="A281" s="49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36"/>
      <c r="AN281" s="36"/>
      <c r="AO281" s="35"/>
      <c r="AP281" s="35"/>
      <c r="AQ281" s="35"/>
      <c r="AR281" s="51"/>
      <c r="AS281" s="36"/>
      <c r="AT281" s="35"/>
      <c r="AU281" s="35"/>
      <c r="AV281" s="51"/>
      <c r="AW281" s="36"/>
      <c r="AX281" s="35"/>
      <c r="AY281" s="53"/>
      <c r="AZ281" s="35"/>
      <c r="BA281" s="35"/>
      <c r="BB281" s="51"/>
      <c r="BC281" s="36"/>
      <c r="BD281" s="35"/>
      <c r="BE281" s="53"/>
      <c r="BF281" s="35"/>
      <c r="BG281" s="35"/>
      <c r="BH281" s="35"/>
      <c r="BI281" s="35"/>
      <c r="BJ281" s="35"/>
      <c r="BK281" s="35"/>
      <c r="BL281" s="35"/>
      <c r="BM281" s="35"/>
      <c r="BN281" s="35"/>
      <c r="BO281" s="35"/>
      <c r="BP281" s="35"/>
      <c r="BQ281" s="35"/>
      <c r="BR281" s="35"/>
      <c r="BS281" s="35"/>
      <c r="BT281" s="35"/>
      <c r="BU281" s="35"/>
      <c r="BV281" s="35"/>
      <c r="BW281" s="35"/>
      <c r="BX281" s="35"/>
      <c r="BY281" s="35"/>
      <c r="BZ281" s="35"/>
      <c r="CA281" s="35"/>
      <c r="CB281" s="35"/>
      <c r="CC281" s="35"/>
      <c r="CD281" s="35"/>
      <c r="CE281" s="35"/>
      <c r="CF281" s="35"/>
      <c r="CG281" s="35"/>
      <c r="CH281" s="35"/>
      <c r="CI281" s="35"/>
      <c r="CJ281" s="35"/>
      <c r="CK281" s="35"/>
      <c r="CL281" s="35"/>
      <c r="CM281" s="35"/>
      <c r="CN281" s="35"/>
      <c r="CO281" s="35"/>
      <c r="CP281" s="35"/>
      <c r="CQ281" s="35"/>
      <c r="CR281" s="35"/>
      <c r="CS281" s="35"/>
      <c r="CT281" s="35"/>
      <c r="CU281" s="35"/>
      <c r="CV281" s="35"/>
      <c r="CW281" s="35"/>
      <c r="CX281" s="35"/>
      <c r="CY281" s="35"/>
      <c r="CZ281" s="35"/>
      <c r="DA281" s="35"/>
      <c r="DB281" s="35"/>
      <c r="DC281" s="35"/>
      <c r="DD281" s="35"/>
      <c r="DE281" s="35"/>
      <c r="DF281" s="35"/>
      <c r="DG281" s="35"/>
      <c r="DH281" s="35"/>
      <c r="DI281" s="35"/>
    </row>
    <row r="282" spans="1:113" x14ac:dyDescent="0.2">
      <c r="A282" s="49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36"/>
      <c r="AN282" s="36"/>
      <c r="AO282" s="35"/>
      <c r="AP282" s="35"/>
      <c r="AQ282" s="35"/>
      <c r="AR282" s="51"/>
      <c r="AS282" s="36"/>
      <c r="AT282" s="35"/>
      <c r="AU282" s="35"/>
      <c r="AV282" s="51"/>
      <c r="AW282" s="36"/>
      <c r="AX282" s="35"/>
      <c r="AY282" s="53"/>
      <c r="AZ282" s="35"/>
      <c r="BA282" s="35"/>
      <c r="BB282" s="51"/>
      <c r="BC282" s="36"/>
      <c r="BD282" s="35"/>
      <c r="BE282" s="53"/>
      <c r="BF282" s="35"/>
      <c r="BG282" s="35"/>
      <c r="BH282" s="35"/>
      <c r="BI282" s="35"/>
      <c r="BJ282" s="35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5"/>
      <c r="BX282" s="35"/>
      <c r="BY282" s="35"/>
      <c r="BZ282" s="35"/>
      <c r="CA282" s="35"/>
      <c r="CB282" s="35"/>
      <c r="CC282" s="35"/>
      <c r="CD282" s="35"/>
      <c r="CE282" s="35"/>
      <c r="CF282" s="35"/>
      <c r="CG282" s="35"/>
      <c r="CH282" s="35"/>
      <c r="CI282" s="35"/>
      <c r="CJ282" s="35"/>
      <c r="CK282" s="35"/>
      <c r="CL282" s="35"/>
      <c r="CM282" s="35"/>
      <c r="CN282" s="35"/>
      <c r="CO282" s="35"/>
      <c r="CP282" s="35"/>
      <c r="CQ282" s="35"/>
      <c r="CR282" s="35"/>
      <c r="CS282" s="35"/>
      <c r="CT282" s="35"/>
      <c r="CU282" s="35"/>
      <c r="CV282" s="35"/>
      <c r="CW282" s="35"/>
      <c r="CX282" s="35"/>
      <c r="CY282" s="35"/>
      <c r="CZ282" s="35"/>
      <c r="DA282" s="35"/>
      <c r="DB282" s="35"/>
      <c r="DC282" s="35"/>
      <c r="DD282" s="35"/>
      <c r="DE282" s="35"/>
      <c r="DF282" s="35"/>
      <c r="DG282" s="35"/>
      <c r="DH282" s="35"/>
      <c r="DI282" s="35"/>
    </row>
    <row r="283" spans="1:113" x14ac:dyDescent="0.2">
      <c r="A283" s="49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36"/>
      <c r="AN283" s="36"/>
      <c r="AO283" s="35"/>
      <c r="AP283" s="35"/>
      <c r="AQ283" s="35"/>
      <c r="AR283" s="51"/>
      <c r="AS283" s="36"/>
      <c r="AT283" s="35"/>
      <c r="AU283" s="35"/>
      <c r="AV283" s="51"/>
      <c r="AW283" s="36"/>
      <c r="AX283" s="35"/>
      <c r="AY283" s="53"/>
      <c r="AZ283" s="35"/>
      <c r="BA283" s="35"/>
      <c r="BB283" s="51"/>
      <c r="BC283" s="36"/>
      <c r="BD283" s="35"/>
      <c r="BE283" s="53"/>
      <c r="BF283" s="35"/>
      <c r="BG283" s="35"/>
      <c r="BH283" s="35"/>
      <c r="BI283" s="35"/>
      <c r="BJ283" s="35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35"/>
      <c r="BX283" s="35"/>
      <c r="BY283" s="35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35"/>
      <c r="CM283" s="35"/>
      <c r="CN283" s="35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35"/>
      <c r="DB283" s="35"/>
      <c r="DC283" s="35"/>
      <c r="DD283" s="35"/>
      <c r="DE283" s="35"/>
      <c r="DF283" s="35"/>
      <c r="DG283" s="35"/>
      <c r="DH283" s="35"/>
      <c r="DI283" s="35"/>
    </row>
    <row r="284" spans="1:113" x14ac:dyDescent="0.2">
      <c r="A284" s="49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36"/>
      <c r="AN284" s="36"/>
      <c r="AO284" s="35"/>
      <c r="AP284" s="35"/>
      <c r="AQ284" s="35"/>
      <c r="AR284" s="51"/>
      <c r="AS284" s="36"/>
      <c r="AT284" s="35"/>
      <c r="AU284" s="35"/>
      <c r="AV284" s="51"/>
      <c r="AW284" s="36"/>
      <c r="AX284" s="35"/>
      <c r="AY284" s="53"/>
      <c r="AZ284" s="35"/>
      <c r="BA284" s="35"/>
      <c r="BB284" s="51"/>
      <c r="BC284" s="36"/>
      <c r="BD284" s="35"/>
      <c r="BE284" s="53"/>
      <c r="BF284" s="35"/>
      <c r="BG284" s="35"/>
      <c r="BH284" s="35"/>
      <c r="BI284" s="35"/>
      <c r="BJ284" s="35"/>
      <c r="BK284" s="35"/>
      <c r="BL284" s="35"/>
      <c r="BM284" s="35"/>
      <c r="BN284" s="35"/>
      <c r="BO284" s="35"/>
      <c r="BP284" s="35"/>
      <c r="BQ284" s="35"/>
      <c r="BR284" s="35"/>
      <c r="BS284" s="35"/>
      <c r="BT284" s="35"/>
      <c r="BU284" s="35"/>
      <c r="BV284" s="35"/>
      <c r="BW284" s="35"/>
      <c r="BX284" s="35"/>
      <c r="BY284" s="35"/>
      <c r="BZ284" s="35"/>
      <c r="CA284" s="35"/>
      <c r="CB284" s="35"/>
      <c r="CC284" s="35"/>
      <c r="CD284" s="35"/>
      <c r="CE284" s="35"/>
      <c r="CF284" s="35"/>
      <c r="CG284" s="35"/>
      <c r="CH284" s="35"/>
      <c r="CI284" s="35"/>
      <c r="CJ284" s="35"/>
      <c r="CK284" s="35"/>
      <c r="CL284" s="35"/>
      <c r="CM284" s="35"/>
      <c r="CN284" s="35"/>
      <c r="CO284" s="35"/>
      <c r="CP284" s="35"/>
      <c r="CQ284" s="35"/>
      <c r="CR284" s="35"/>
      <c r="CS284" s="35"/>
      <c r="CT284" s="35"/>
      <c r="CU284" s="35"/>
      <c r="CV284" s="35"/>
      <c r="CW284" s="35"/>
      <c r="CX284" s="35"/>
      <c r="CY284" s="35"/>
      <c r="CZ284" s="35"/>
      <c r="DA284" s="35"/>
      <c r="DB284" s="35"/>
      <c r="DC284" s="35"/>
      <c r="DD284" s="35"/>
      <c r="DE284" s="35"/>
      <c r="DF284" s="35"/>
      <c r="DG284" s="35"/>
      <c r="DH284" s="35"/>
      <c r="DI284" s="35"/>
    </row>
    <row r="285" spans="1:113" x14ac:dyDescent="0.2">
      <c r="A285" s="49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36"/>
      <c r="AN285" s="36"/>
      <c r="AO285" s="35"/>
      <c r="AP285" s="35"/>
      <c r="AQ285" s="35"/>
      <c r="AR285" s="51"/>
      <c r="AS285" s="36"/>
      <c r="AT285" s="35"/>
      <c r="AU285" s="35"/>
      <c r="AV285" s="51"/>
      <c r="AW285" s="36"/>
      <c r="AX285" s="35"/>
      <c r="AY285" s="53"/>
      <c r="AZ285" s="35"/>
      <c r="BA285" s="35"/>
      <c r="BB285" s="51"/>
      <c r="BC285" s="36"/>
      <c r="BD285" s="35"/>
      <c r="BE285" s="53"/>
      <c r="BF285" s="35"/>
      <c r="BG285" s="35"/>
      <c r="BH285" s="35"/>
      <c r="BI285" s="35"/>
      <c r="BJ285" s="35"/>
      <c r="BK285" s="35"/>
      <c r="BL285" s="35"/>
      <c r="BM285" s="35"/>
      <c r="BN285" s="35"/>
      <c r="BO285" s="35"/>
      <c r="BP285" s="35"/>
      <c r="BQ285" s="35"/>
      <c r="BR285" s="35"/>
      <c r="BS285" s="35"/>
      <c r="BT285" s="35"/>
      <c r="BU285" s="35"/>
      <c r="BV285" s="35"/>
      <c r="BW285" s="35"/>
      <c r="BX285" s="35"/>
      <c r="BY285" s="35"/>
      <c r="BZ285" s="35"/>
      <c r="CA285" s="35"/>
      <c r="CB285" s="35"/>
      <c r="CC285" s="35"/>
      <c r="CD285" s="35"/>
      <c r="CE285" s="35"/>
      <c r="CF285" s="35"/>
      <c r="CG285" s="35"/>
      <c r="CH285" s="35"/>
      <c r="CI285" s="35"/>
      <c r="CJ285" s="35"/>
      <c r="CK285" s="35"/>
      <c r="CL285" s="35"/>
      <c r="CM285" s="35"/>
      <c r="CN285" s="35"/>
      <c r="CO285" s="35"/>
      <c r="CP285" s="35"/>
      <c r="CQ285" s="35"/>
      <c r="CR285" s="35"/>
      <c r="CS285" s="35"/>
      <c r="CT285" s="35"/>
      <c r="CU285" s="35"/>
      <c r="CV285" s="35"/>
      <c r="CW285" s="35"/>
      <c r="CX285" s="35"/>
      <c r="CY285" s="35"/>
      <c r="CZ285" s="35"/>
      <c r="DA285" s="35"/>
      <c r="DB285" s="35"/>
      <c r="DC285" s="35"/>
      <c r="DD285" s="35"/>
      <c r="DE285" s="35"/>
      <c r="DF285" s="35"/>
      <c r="DG285" s="35"/>
      <c r="DH285" s="35"/>
      <c r="DI285" s="35"/>
    </row>
    <row r="286" spans="1:113" x14ac:dyDescent="0.2">
      <c r="A286" s="49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36"/>
      <c r="AN286" s="36"/>
      <c r="AO286" s="35"/>
      <c r="AP286" s="35"/>
      <c r="AQ286" s="35"/>
      <c r="AR286" s="51"/>
      <c r="AS286" s="36"/>
      <c r="AT286" s="35"/>
      <c r="AU286" s="35"/>
      <c r="AV286" s="51"/>
      <c r="AW286" s="36"/>
      <c r="AX286" s="35"/>
      <c r="AY286" s="53"/>
      <c r="AZ286" s="35"/>
      <c r="BA286" s="35"/>
      <c r="BB286" s="51"/>
      <c r="BC286" s="36"/>
      <c r="BD286" s="35"/>
      <c r="BE286" s="53"/>
      <c r="BF286" s="35"/>
      <c r="BG286" s="35"/>
      <c r="BH286" s="35"/>
      <c r="BI286" s="35"/>
      <c r="BJ286" s="35"/>
      <c r="BK286" s="35"/>
      <c r="BL286" s="35"/>
      <c r="BM286" s="35"/>
      <c r="BN286" s="35"/>
      <c r="BO286" s="35"/>
      <c r="BP286" s="35"/>
      <c r="BQ286" s="35"/>
      <c r="BR286" s="35"/>
      <c r="BS286" s="35"/>
      <c r="BT286" s="35"/>
      <c r="BU286" s="35"/>
      <c r="BV286" s="35"/>
      <c r="BW286" s="35"/>
      <c r="BX286" s="35"/>
      <c r="BY286" s="35"/>
      <c r="BZ286" s="35"/>
      <c r="CA286" s="35"/>
      <c r="CB286" s="35"/>
      <c r="CC286" s="35"/>
      <c r="CD286" s="35"/>
      <c r="CE286" s="35"/>
      <c r="CF286" s="35"/>
      <c r="CG286" s="35"/>
      <c r="CH286" s="35"/>
      <c r="CI286" s="35"/>
      <c r="CJ286" s="35"/>
      <c r="CK286" s="35"/>
      <c r="CL286" s="35"/>
      <c r="CM286" s="35"/>
      <c r="CN286" s="35"/>
      <c r="CO286" s="35"/>
      <c r="CP286" s="35"/>
      <c r="CQ286" s="35"/>
      <c r="CR286" s="35"/>
      <c r="CS286" s="35"/>
      <c r="CT286" s="35"/>
      <c r="CU286" s="35"/>
      <c r="CV286" s="35"/>
      <c r="CW286" s="35"/>
      <c r="CX286" s="35"/>
      <c r="CY286" s="35"/>
      <c r="CZ286" s="35"/>
      <c r="DA286" s="35"/>
      <c r="DB286" s="35"/>
      <c r="DC286" s="35"/>
      <c r="DD286" s="35"/>
      <c r="DE286" s="35"/>
      <c r="DF286" s="35"/>
      <c r="DG286" s="35"/>
      <c r="DH286" s="35"/>
      <c r="DI286" s="35"/>
    </row>
    <row r="287" spans="1:113" x14ac:dyDescent="0.2">
      <c r="A287" s="49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36"/>
      <c r="AN287" s="36"/>
      <c r="AO287" s="35"/>
      <c r="AP287" s="35"/>
      <c r="AQ287" s="35"/>
      <c r="AR287" s="51"/>
      <c r="AS287" s="36"/>
      <c r="AT287" s="35"/>
      <c r="AU287" s="35"/>
      <c r="AV287" s="51"/>
      <c r="AW287" s="36"/>
      <c r="AX287" s="35"/>
      <c r="AY287" s="53"/>
      <c r="AZ287" s="35"/>
      <c r="BA287" s="35"/>
      <c r="BB287" s="51"/>
      <c r="BC287" s="36"/>
      <c r="BD287" s="35"/>
      <c r="BE287" s="53"/>
      <c r="BF287" s="35"/>
      <c r="BG287" s="35"/>
      <c r="BH287" s="35"/>
      <c r="BI287" s="35"/>
      <c r="BJ287" s="35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35"/>
      <c r="BX287" s="35"/>
      <c r="BY287" s="35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35"/>
      <c r="CM287" s="35"/>
      <c r="CN287" s="35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35"/>
      <c r="DB287" s="35"/>
      <c r="DC287" s="35"/>
      <c r="DD287" s="35"/>
      <c r="DE287" s="35"/>
      <c r="DF287" s="35"/>
      <c r="DG287" s="35"/>
      <c r="DH287" s="35"/>
      <c r="DI287" s="35"/>
    </row>
    <row r="288" spans="1:113" x14ac:dyDescent="0.2">
      <c r="A288" s="49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36"/>
      <c r="AN288" s="36"/>
      <c r="AO288" s="35"/>
      <c r="AP288" s="35"/>
      <c r="AQ288" s="35"/>
      <c r="AR288" s="51"/>
      <c r="AS288" s="36"/>
      <c r="AT288" s="35"/>
      <c r="AU288" s="35"/>
      <c r="AV288" s="51"/>
      <c r="AW288" s="36"/>
      <c r="AX288" s="35"/>
      <c r="AY288" s="53"/>
      <c r="AZ288" s="35"/>
      <c r="BA288" s="35"/>
      <c r="BB288" s="51"/>
      <c r="BC288" s="36"/>
      <c r="BD288" s="35"/>
      <c r="BE288" s="53"/>
      <c r="BF288" s="35"/>
      <c r="BG288" s="35"/>
      <c r="BH288" s="35"/>
      <c r="BI288" s="35"/>
      <c r="BJ288" s="35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35"/>
      <c r="BX288" s="35"/>
      <c r="BY288" s="35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35"/>
      <c r="CM288" s="35"/>
      <c r="CN288" s="35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35"/>
      <c r="DB288" s="35"/>
      <c r="DC288" s="35"/>
      <c r="DD288" s="35"/>
      <c r="DE288" s="35"/>
      <c r="DF288" s="35"/>
      <c r="DG288" s="35"/>
      <c r="DH288" s="35"/>
      <c r="DI288" s="35"/>
    </row>
    <row r="289" spans="1:113" x14ac:dyDescent="0.2">
      <c r="A289" s="49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36"/>
      <c r="AN289" s="36"/>
      <c r="AO289" s="35"/>
      <c r="AP289" s="35"/>
      <c r="AQ289" s="35"/>
      <c r="AR289" s="51"/>
      <c r="AS289" s="36"/>
      <c r="AT289" s="35"/>
      <c r="AU289" s="35"/>
      <c r="AV289" s="51"/>
      <c r="AW289" s="36"/>
      <c r="AX289" s="35"/>
      <c r="AY289" s="53"/>
      <c r="AZ289" s="35"/>
      <c r="BA289" s="35"/>
      <c r="BB289" s="51"/>
      <c r="BC289" s="36"/>
      <c r="BD289" s="35"/>
      <c r="BE289" s="53"/>
      <c r="BF289" s="35"/>
      <c r="BG289" s="35"/>
      <c r="BH289" s="35"/>
      <c r="BI289" s="35"/>
      <c r="BJ289" s="35"/>
      <c r="BK289" s="35"/>
      <c r="BL289" s="35"/>
      <c r="BM289" s="35"/>
      <c r="BN289" s="35"/>
      <c r="BO289" s="35"/>
      <c r="BP289" s="35"/>
      <c r="BQ289" s="35"/>
      <c r="BR289" s="35"/>
      <c r="BS289" s="35"/>
      <c r="BT289" s="35"/>
      <c r="BU289" s="35"/>
      <c r="BV289" s="35"/>
      <c r="BW289" s="35"/>
      <c r="BX289" s="35"/>
      <c r="BY289" s="35"/>
      <c r="BZ289" s="35"/>
      <c r="CA289" s="35"/>
      <c r="CB289" s="35"/>
      <c r="CC289" s="35"/>
      <c r="CD289" s="35"/>
      <c r="CE289" s="35"/>
      <c r="CF289" s="35"/>
      <c r="CG289" s="35"/>
      <c r="CH289" s="35"/>
      <c r="CI289" s="35"/>
      <c r="CJ289" s="35"/>
      <c r="CK289" s="35"/>
      <c r="CL289" s="35"/>
      <c r="CM289" s="35"/>
      <c r="CN289" s="35"/>
      <c r="CO289" s="35"/>
      <c r="CP289" s="35"/>
      <c r="CQ289" s="35"/>
      <c r="CR289" s="35"/>
      <c r="CS289" s="35"/>
      <c r="CT289" s="35"/>
      <c r="CU289" s="35"/>
      <c r="CV289" s="35"/>
      <c r="CW289" s="35"/>
      <c r="CX289" s="35"/>
      <c r="CY289" s="35"/>
      <c r="CZ289" s="35"/>
      <c r="DA289" s="35"/>
      <c r="DB289" s="35"/>
      <c r="DC289" s="35"/>
      <c r="DD289" s="35"/>
      <c r="DE289" s="35"/>
      <c r="DF289" s="35"/>
      <c r="DG289" s="35"/>
      <c r="DH289" s="35"/>
      <c r="DI289" s="35"/>
    </row>
    <row r="290" spans="1:113" x14ac:dyDescent="0.2">
      <c r="A290" s="49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36"/>
      <c r="AN290" s="36"/>
      <c r="AO290" s="35"/>
      <c r="AP290" s="35"/>
      <c r="AQ290" s="35"/>
      <c r="AR290" s="51"/>
      <c r="AS290" s="36"/>
      <c r="AT290" s="35"/>
      <c r="AU290" s="35"/>
      <c r="AV290" s="51"/>
      <c r="AW290" s="36"/>
      <c r="AX290" s="35"/>
      <c r="AY290" s="53"/>
      <c r="AZ290" s="35"/>
      <c r="BA290" s="35"/>
      <c r="BB290" s="51"/>
      <c r="BC290" s="36"/>
      <c r="BD290" s="35"/>
      <c r="BE290" s="53"/>
      <c r="BF290" s="35"/>
      <c r="BG290" s="35"/>
      <c r="BH290" s="35"/>
      <c r="BI290" s="35"/>
      <c r="BJ290" s="35"/>
      <c r="BK290" s="35"/>
      <c r="BL290" s="35"/>
      <c r="BM290" s="35"/>
      <c r="BN290" s="35"/>
      <c r="BO290" s="35"/>
      <c r="BP290" s="35"/>
      <c r="BQ290" s="35"/>
      <c r="BR290" s="35"/>
      <c r="BS290" s="35"/>
      <c r="BT290" s="35"/>
      <c r="BU290" s="35"/>
      <c r="BV290" s="35"/>
      <c r="BW290" s="35"/>
      <c r="BX290" s="35"/>
      <c r="BY290" s="35"/>
      <c r="BZ290" s="35"/>
      <c r="CA290" s="35"/>
      <c r="CB290" s="35"/>
      <c r="CC290" s="35"/>
      <c r="CD290" s="35"/>
      <c r="CE290" s="35"/>
      <c r="CF290" s="35"/>
      <c r="CG290" s="35"/>
      <c r="CH290" s="35"/>
      <c r="CI290" s="35"/>
      <c r="CJ290" s="35"/>
      <c r="CK290" s="35"/>
      <c r="CL290" s="35"/>
      <c r="CM290" s="35"/>
      <c r="CN290" s="35"/>
      <c r="CO290" s="35"/>
      <c r="CP290" s="35"/>
      <c r="CQ290" s="35"/>
      <c r="CR290" s="35"/>
      <c r="CS290" s="35"/>
      <c r="CT290" s="35"/>
      <c r="CU290" s="35"/>
      <c r="CV290" s="35"/>
      <c r="CW290" s="35"/>
      <c r="CX290" s="35"/>
      <c r="CY290" s="35"/>
      <c r="CZ290" s="35"/>
      <c r="DA290" s="35"/>
      <c r="DB290" s="35"/>
      <c r="DC290" s="35"/>
      <c r="DD290" s="35"/>
      <c r="DE290" s="35"/>
      <c r="DF290" s="35"/>
      <c r="DG290" s="35"/>
      <c r="DH290" s="35"/>
      <c r="DI290" s="35"/>
    </row>
    <row r="291" spans="1:113" x14ac:dyDescent="0.2">
      <c r="A291" s="49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36"/>
      <c r="AN291" s="36"/>
      <c r="AO291" s="35"/>
      <c r="AP291" s="35"/>
      <c r="AQ291" s="35"/>
      <c r="AR291" s="51"/>
      <c r="AS291" s="36"/>
      <c r="AT291" s="35"/>
      <c r="AU291" s="35"/>
      <c r="AV291" s="51"/>
      <c r="AW291" s="36"/>
      <c r="AX291" s="35"/>
      <c r="AY291" s="53"/>
      <c r="AZ291" s="35"/>
      <c r="BA291" s="35"/>
      <c r="BB291" s="51"/>
      <c r="BC291" s="36"/>
      <c r="BD291" s="35"/>
      <c r="BE291" s="53"/>
      <c r="BF291" s="35"/>
      <c r="BG291" s="35"/>
      <c r="BH291" s="35"/>
      <c r="BI291" s="35"/>
      <c r="BJ291" s="35"/>
      <c r="BK291" s="35"/>
      <c r="BL291" s="35"/>
      <c r="BM291" s="35"/>
      <c r="BN291" s="35"/>
      <c r="BO291" s="35"/>
      <c r="BP291" s="35"/>
      <c r="BQ291" s="35"/>
      <c r="BR291" s="35"/>
      <c r="BS291" s="35"/>
      <c r="BT291" s="35"/>
      <c r="BU291" s="35"/>
      <c r="BV291" s="35"/>
      <c r="BW291" s="35"/>
      <c r="BX291" s="35"/>
      <c r="BY291" s="35"/>
      <c r="BZ291" s="35"/>
      <c r="CA291" s="35"/>
      <c r="CB291" s="35"/>
      <c r="CC291" s="35"/>
      <c r="CD291" s="35"/>
      <c r="CE291" s="35"/>
      <c r="CF291" s="35"/>
      <c r="CG291" s="35"/>
      <c r="CH291" s="35"/>
      <c r="CI291" s="35"/>
      <c r="CJ291" s="35"/>
      <c r="CK291" s="35"/>
      <c r="CL291" s="35"/>
      <c r="CM291" s="35"/>
      <c r="CN291" s="35"/>
      <c r="CO291" s="35"/>
      <c r="CP291" s="35"/>
      <c r="CQ291" s="35"/>
      <c r="CR291" s="35"/>
      <c r="CS291" s="35"/>
      <c r="CT291" s="35"/>
      <c r="CU291" s="35"/>
      <c r="CV291" s="35"/>
      <c r="CW291" s="35"/>
      <c r="CX291" s="35"/>
      <c r="CY291" s="35"/>
      <c r="CZ291" s="35"/>
      <c r="DA291" s="35"/>
      <c r="DB291" s="35"/>
      <c r="DC291" s="35"/>
      <c r="DD291" s="35"/>
      <c r="DE291" s="35"/>
      <c r="DF291" s="35"/>
      <c r="DG291" s="35"/>
      <c r="DH291" s="35"/>
      <c r="DI291" s="35"/>
    </row>
    <row r="292" spans="1:113" x14ac:dyDescent="0.2">
      <c r="A292" s="49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36"/>
      <c r="AN292" s="36"/>
      <c r="AO292" s="35"/>
      <c r="AP292" s="35"/>
      <c r="AQ292" s="35"/>
      <c r="AR292" s="51"/>
      <c r="AS292" s="36"/>
      <c r="AT292" s="35"/>
      <c r="AU292" s="35"/>
      <c r="AV292" s="51"/>
      <c r="AW292" s="36"/>
      <c r="AX292" s="35"/>
      <c r="AY292" s="53"/>
      <c r="AZ292" s="35"/>
      <c r="BA292" s="35"/>
      <c r="BB292" s="51"/>
      <c r="BC292" s="36"/>
      <c r="BD292" s="35"/>
      <c r="BE292" s="53"/>
      <c r="BF292" s="35"/>
      <c r="BG292" s="35"/>
      <c r="BH292" s="35"/>
      <c r="BI292" s="35"/>
      <c r="BJ292" s="35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5"/>
      <c r="BX292" s="35"/>
      <c r="BY292" s="35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35"/>
      <c r="CM292" s="35"/>
      <c r="CN292" s="35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35"/>
      <c r="DB292" s="35"/>
      <c r="DC292" s="35"/>
      <c r="DD292" s="35"/>
      <c r="DE292" s="35"/>
      <c r="DF292" s="35"/>
      <c r="DG292" s="35"/>
      <c r="DH292" s="35"/>
      <c r="DI292" s="35"/>
    </row>
    <row r="293" spans="1:113" x14ac:dyDescent="0.2">
      <c r="A293" s="49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36"/>
      <c r="AN293" s="36"/>
      <c r="AO293" s="35"/>
      <c r="AP293" s="35"/>
      <c r="AQ293" s="35"/>
      <c r="AR293" s="51"/>
      <c r="AS293" s="36"/>
      <c r="AT293" s="35"/>
      <c r="AU293" s="35"/>
      <c r="AV293" s="51"/>
      <c r="AW293" s="36"/>
      <c r="AX293" s="35"/>
      <c r="AY293" s="53"/>
      <c r="AZ293" s="35"/>
      <c r="BA293" s="35"/>
      <c r="BB293" s="51"/>
      <c r="BC293" s="36"/>
      <c r="BD293" s="35"/>
      <c r="BE293" s="53"/>
      <c r="BF293" s="35"/>
      <c r="BG293" s="35"/>
      <c r="BH293" s="35"/>
      <c r="BI293" s="35"/>
      <c r="BJ293" s="35"/>
      <c r="BK293" s="35"/>
      <c r="BL293" s="35"/>
      <c r="BM293" s="35"/>
      <c r="BN293" s="35"/>
      <c r="BO293" s="35"/>
      <c r="BP293" s="35"/>
      <c r="BQ293" s="35"/>
      <c r="BR293" s="35"/>
      <c r="BS293" s="35"/>
      <c r="BT293" s="35"/>
      <c r="BU293" s="35"/>
      <c r="BV293" s="35"/>
      <c r="BW293" s="35"/>
      <c r="BX293" s="35"/>
      <c r="BY293" s="35"/>
      <c r="BZ293" s="35"/>
      <c r="CA293" s="35"/>
      <c r="CB293" s="35"/>
      <c r="CC293" s="35"/>
      <c r="CD293" s="35"/>
      <c r="CE293" s="35"/>
      <c r="CF293" s="35"/>
      <c r="CG293" s="35"/>
      <c r="CH293" s="35"/>
      <c r="CI293" s="35"/>
      <c r="CJ293" s="35"/>
      <c r="CK293" s="35"/>
      <c r="CL293" s="35"/>
      <c r="CM293" s="35"/>
      <c r="CN293" s="35"/>
      <c r="CO293" s="35"/>
      <c r="CP293" s="35"/>
      <c r="CQ293" s="35"/>
      <c r="CR293" s="35"/>
      <c r="CS293" s="35"/>
      <c r="CT293" s="35"/>
      <c r="CU293" s="35"/>
      <c r="CV293" s="35"/>
      <c r="CW293" s="35"/>
      <c r="CX293" s="35"/>
      <c r="CY293" s="35"/>
      <c r="CZ293" s="35"/>
      <c r="DA293" s="35"/>
      <c r="DB293" s="35"/>
      <c r="DC293" s="35"/>
      <c r="DD293" s="35"/>
      <c r="DE293" s="35"/>
      <c r="DF293" s="35"/>
      <c r="DG293" s="35"/>
      <c r="DH293" s="35"/>
      <c r="DI293" s="35"/>
    </row>
    <row r="294" spans="1:113" x14ac:dyDescent="0.2">
      <c r="A294" s="49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36"/>
      <c r="AN294" s="36"/>
      <c r="AO294" s="35"/>
      <c r="AP294" s="35"/>
      <c r="AQ294" s="35"/>
      <c r="AR294" s="51"/>
      <c r="AS294" s="36"/>
      <c r="AT294" s="35"/>
      <c r="AU294" s="35"/>
      <c r="AV294" s="51"/>
      <c r="AW294" s="36"/>
      <c r="AX294" s="35"/>
      <c r="AY294" s="53"/>
      <c r="AZ294" s="35"/>
      <c r="BA294" s="35"/>
      <c r="BB294" s="51"/>
      <c r="BC294" s="36"/>
      <c r="BD294" s="35"/>
      <c r="BE294" s="53"/>
      <c r="BF294" s="35"/>
      <c r="BG294" s="35"/>
      <c r="BH294" s="35"/>
      <c r="BI294" s="35"/>
      <c r="BJ294" s="35"/>
      <c r="BK294" s="35"/>
      <c r="BL294" s="35"/>
      <c r="BM294" s="35"/>
      <c r="BN294" s="35"/>
      <c r="BO294" s="35"/>
      <c r="BP294" s="35"/>
      <c r="BQ294" s="35"/>
      <c r="BR294" s="35"/>
      <c r="BS294" s="35"/>
      <c r="BT294" s="35"/>
      <c r="BU294" s="35"/>
      <c r="BV294" s="35"/>
      <c r="BW294" s="35"/>
      <c r="BX294" s="35"/>
      <c r="BY294" s="35"/>
      <c r="BZ294" s="35"/>
      <c r="CA294" s="35"/>
      <c r="CB294" s="35"/>
      <c r="CC294" s="35"/>
      <c r="CD294" s="35"/>
      <c r="CE294" s="35"/>
      <c r="CF294" s="35"/>
      <c r="CG294" s="35"/>
      <c r="CH294" s="35"/>
      <c r="CI294" s="35"/>
      <c r="CJ294" s="35"/>
      <c r="CK294" s="35"/>
      <c r="CL294" s="35"/>
      <c r="CM294" s="35"/>
      <c r="CN294" s="35"/>
      <c r="CO294" s="35"/>
      <c r="CP294" s="35"/>
      <c r="CQ294" s="35"/>
      <c r="CR294" s="35"/>
      <c r="CS294" s="35"/>
      <c r="CT294" s="35"/>
      <c r="CU294" s="35"/>
      <c r="CV294" s="35"/>
      <c r="CW294" s="35"/>
      <c r="CX294" s="35"/>
      <c r="CY294" s="35"/>
      <c r="CZ294" s="35"/>
      <c r="DA294" s="35"/>
      <c r="DB294" s="35"/>
      <c r="DC294" s="35"/>
      <c r="DD294" s="35"/>
      <c r="DE294" s="35"/>
      <c r="DF294" s="35"/>
      <c r="DG294" s="35"/>
      <c r="DH294" s="35"/>
      <c r="DI294" s="35"/>
    </row>
    <row r="295" spans="1:113" x14ac:dyDescent="0.2">
      <c r="A295" s="49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36"/>
      <c r="AN295" s="36"/>
      <c r="AO295" s="35"/>
      <c r="AP295" s="35"/>
      <c r="AQ295" s="35"/>
      <c r="AR295" s="51"/>
      <c r="AS295" s="36"/>
      <c r="AT295" s="35"/>
      <c r="AU295" s="35"/>
      <c r="AV295" s="51"/>
      <c r="AW295" s="36"/>
      <c r="AX295" s="35"/>
      <c r="AY295" s="53"/>
      <c r="AZ295" s="35"/>
      <c r="BA295" s="35"/>
      <c r="BB295" s="51"/>
      <c r="BC295" s="36"/>
      <c r="BD295" s="35"/>
      <c r="BE295" s="53"/>
      <c r="BF295" s="35"/>
      <c r="BG295" s="35"/>
      <c r="BH295" s="35"/>
      <c r="BI295" s="35"/>
      <c r="BJ295" s="35"/>
      <c r="BK295" s="35"/>
      <c r="BL295" s="35"/>
      <c r="BM295" s="35"/>
      <c r="BN295" s="35"/>
      <c r="BO295" s="35"/>
      <c r="BP295" s="35"/>
      <c r="BQ295" s="35"/>
      <c r="BR295" s="35"/>
      <c r="BS295" s="35"/>
      <c r="BT295" s="35"/>
      <c r="BU295" s="35"/>
      <c r="BV295" s="35"/>
      <c r="BW295" s="35"/>
      <c r="BX295" s="35"/>
      <c r="BY295" s="35"/>
      <c r="BZ295" s="35"/>
      <c r="CA295" s="35"/>
      <c r="CB295" s="35"/>
      <c r="CC295" s="35"/>
      <c r="CD295" s="35"/>
      <c r="CE295" s="35"/>
      <c r="CF295" s="35"/>
      <c r="CG295" s="35"/>
      <c r="CH295" s="35"/>
      <c r="CI295" s="35"/>
      <c r="CJ295" s="35"/>
      <c r="CK295" s="35"/>
      <c r="CL295" s="35"/>
      <c r="CM295" s="35"/>
      <c r="CN295" s="35"/>
      <c r="CO295" s="35"/>
      <c r="CP295" s="35"/>
      <c r="CQ295" s="35"/>
      <c r="CR295" s="35"/>
      <c r="CS295" s="35"/>
      <c r="CT295" s="35"/>
      <c r="CU295" s="35"/>
      <c r="CV295" s="35"/>
      <c r="CW295" s="35"/>
      <c r="CX295" s="35"/>
      <c r="CY295" s="35"/>
      <c r="CZ295" s="35"/>
      <c r="DA295" s="35"/>
      <c r="DB295" s="35"/>
      <c r="DC295" s="35"/>
      <c r="DD295" s="35"/>
      <c r="DE295" s="35"/>
      <c r="DF295" s="35"/>
      <c r="DG295" s="35"/>
      <c r="DH295" s="35"/>
      <c r="DI295" s="35"/>
    </row>
    <row r="296" spans="1:113" x14ac:dyDescent="0.2">
      <c r="A296" s="49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36"/>
      <c r="AN296" s="36"/>
      <c r="AO296" s="35"/>
      <c r="AP296" s="35"/>
      <c r="AQ296" s="35"/>
      <c r="AR296" s="51"/>
      <c r="AS296" s="36"/>
      <c r="AT296" s="35"/>
      <c r="AU296" s="35"/>
      <c r="AV296" s="51"/>
      <c r="AW296" s="36"/>
      <c r="AX296" s="35"/>
      <c r="AY296" s="53"/>
      <c r="AZ296" s="35"/>
      <c r="BA296" s="35"/>
      <c r="BB296" s="51"/>
      <c r="BC296" s="36"/>
      <c r="BD296" s="35"/>
      <c r="BE296" s="53"/>
      <c r="BF296" s="35"/>
      <c r="BG296" s="35"/>
      <c r="BH296" s="35"/>
      <c r="BI296" s="35"/>
      <c r="BJ296" s="35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35"/>
      <c r="BX296" s="35"/>
      <c r="BY296" s="35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35"/>
      <c r="CM296" s="35"/>
      <c r="CN296" s="35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35"/>
      <c r="DB296" s="35"/>
      <c r="DC296" s="35"/>
      <c r="DD296" s="35"/>
      <c r="DE296" s="35"/>
      <c r="DF296" s="35"/>
      <c r="DG296" s="35"/>
      <c r="DH296" s="35"/>
      <c r="DI296" s="35"/>
    </row>
    <row r="297" spans="1:113" x14ac:dyDescent="0.2">
      <c r="A297" s="49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36"/>
      <c r="AN297" s="36"/>
      <c r="AO297" s="35"/>
      <c r="AP297" s="35"/>
      <c r="AQ297" s="35"/>
      <c r="AR297" s="51"/>
      <c r="AS297" s="36"/>
      <c r="AT297" s="35"/>
      <c r="AU297" s="35"/>
      <c r="AV297" s="51"/>
      <c r="AW297" s="36"/>
      <c r="AX297" s="35"/>
      <c r="AY297" s="53"/>
      <c r="AZ297" s="35"/>
      <c r="BA297" s="35"/>
      <c r="BB297" s="51"/>
      <c r="BC297" s="36"/>
      <c r="BD297" s="35"/>
      <c r="BE297" s="53"/>
      <c r="BF297" s="35"/>
      <c r="BG297" s="35"/>
      <c r="BH297" s="35"/>
      <c r="BI297" s="35"/>
      <c r="BJ297" s="35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35"/>
      <c r="BX297" s="35"/>
      <c r="BY297" s="35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35"/>
      <c r="CM297" s="35"/>
      <c r="CN297" s="35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35"/>
      <c r="DB297" s="35"/>
      <c r="DC297" s="35"/>
      <c r="DD297" s="35"/>
      <c r="DE297" s="35"/>
      <c r="DF297" s="35"/>
      <c r="DG297" s="35"/>
      <c r="DH297" s="35"/>
      <c r="DI297" s="35"/>
    </row>
    <row r="298" spans="1:113" x14ac:dyDescent="0.2">
      <c r="A298" s="49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36"/>
      <c r="AN298" s="36"/>
      <c r="AO298" s="35"/>
      <c r="AP298" s="35"/>
      <c r="AQ298" s="35"/>
      <c r="AR298" s="51"/>
      <c r="AS298" s="36"/>
      <c r="AT298" s="35"/>
      <c r="AU298" s="35"/>
      <c r="AV298" s="51"/>
      <c r="AW298" s="36"/>
      <c r="AX298" s="35"/>
      <c r="AY298" s="53"/>
      <c r="AZ298" s="35"/>
      <c r="BA298" s="35"/>
      <c r="BB298" s="51"/>
      <c r="BC298" s="36"/>
      <c r="BD298" s="35"/>
      <c r="BE298" s="53"/>
      <c r="BF298" s="35"/>
      <c r="BG298" s="35"/>
      <c r="BH298" s="35"/>
      <c r="BI298" s="35"/>
      <c r="BJ298" s="35"/>
      <c r="BK298" s="35"/>
      <c r="BL298" s="35"/>
      <c r="BM298" s="35"/>
      <c r="BN298" s="35"/>
      <c r="BO298" s="35"/>
      <c r="BP298" s="35"/>
      <c r="BQ298" s="35"/>
      <c r="BR298" s="35"/>
      <c r="BS298" s="35"/>
      <c r="BT298" s="35"/>
      <c r="BU298" s="35"/>
      <c r="BV298" s="35"/>
      <c r="BW298" s="35"/>
      <c r="BX298" s="35"/>
      <c r="BY298" s="35"/>
      <c r="BZ298" s="35"/>
      <c r="CA298" s="35"/>
      <c r="CB298" s="35"/>
      <c r="CC298" s="35"/>
      <c r="CD298" s="35"/>
      <c r="CE298" s="35"/>
      <c r="CF298" s="35"/>
      <c r="CG298" s="35"/>
      <c r="CH298" s="35"/>
      <c r="CI298" s="35"/>
      <c r="CJ298" s="35"/>
      <c r="CK298" s="35"/>
      <c r="CL298" s="35"/>
      <c r="CM298" s="35"/>
      <c r="CN298" s="35"/>
      <c r="CO298" s="35"/>
      <c r="CP298" s="35"/>
      <c r="CQ298" s="35"/>
      <c r="CR298" s="35"/>
      <c r="CS298" s="35"/>
      <c r="CT298" s="35"/>
      <c r="CU298" s="35"/>
      <c r="CV298" s="35"/>
      <c r="CW298" s="35"/>
      <c r="CX298" s="35"/>
      <c r="CY298" s="35"/>
      <c r="CZ298" s="35"/>
      <c r="DA298" s="35"/>
      <c r="DB298" s="35"/>
      <c r="DC298" s="35"/>
      <c r="DD298" s="35"/>
      <c r="DE298" s="35"/>
      <c r="DF298" s="35"/>
      <c r="DG298" s="35"/>
      <c r="DH298" s="35"/>
      <c r="DI298" s="35"/>
    </row>
    <row r="299" spans="1:113" x14ac:dyDescent="0.2">
      <c r="A299" s="49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36"/>
      <c r="AN299" s="36"/>
      <c r="AO299" s="35"/>
      <c r="AP299" s="35"/>
      <c r="AQ299" s="35"/>
      <c r="AR299" s="51"/>
      <c r="AS299" s="36"/>
      <c r="AT299" s="35"/>
      <c r="AU299" s="35"/>
      <c r="AV299" s="51"/>
      <c r="AW299" s="36"/>
      <c r="AX299" s="35"/>
      <c r="AY299" s="53"/>
      <c r="AZ299" s="35"/>
      <c r="BA299" s="35"/>
      <c r="BB299" s="51"/>
      <c r="BC299" s="36"/>
      <c r="BD299" s="35"/>
      <c r="BE299" s="53"/>
      <c r="BF299" s="35"/>
      <c r="BG299" s="35"/>
      <c r="BH299" s="35"/>
      <c r="BI299" s="35"/>
      <c r="BJ299" s="35"/>
      <c r="BK299" s="35"/>
      <c r="BL299" s="35"/>
      <c r="BM299" s="35"/>
      <c r="BN299" s="35"/>
      <c r="BO299" s="35"/>
      <c r="BP299" s="35"/>
      <c r="BQ299" s="35"/>
      <c r="BR299" s="35"/>
      <c r="BS299" s="35"/>
      <c r="BT299" s="35"/>
      <c r="BU299" s="35"/>
      <c r="BV299" s="35"/>
      <c r="BW299" s="35"/>
      <c r="BX299" s="35"/>
      <c r="BY299" s="35"/>
      <c r="BZ299" s="35"/>
      <c r="CA299" s="35"/>
      <c r="CB299" s="35"/>
      <c r="CC299" s="35"/>
      <c r="CD299" s="35"/>
      <c r="CE299" s="35"/>
      <c r="CF299" s="35"/>
      <c r="CG299" s="35"/>
      <c r="CH299" s="35"/>
      <c r="CI299" s="35"/>
      <c r="CJ299" s="35"/>
      <c r="CK299" s="35"/>
      <c r="CL299" s="35"/>
      <c r="CM299" s="35"/>
      <c r="CN299" s="35"/>
      <c r="CO299" s="35"/>
      <c r="CP299" s="35"/>
      <c r="CQ299" s="35"/>
      <c r="CR299" s="35"/>
      <c r="CS299" s="35"/>
      <c r="CT299" s="35"/>
      <c r="CU299" s="35"/>
      <c r="CV299" s="35"/>
      <c r="CW299" s="35"/>
      <c r="CX299" s="35"/>
      <c r="CY299" s="35"/>
      <c r="CZ299" s="35"/>
      <c r="DA299" s="35"/>
      <c r="DB299" s="35"/>
      <c r="DC299" s="35"/>
      <c r="DD299" s="35"/>
      <c r="DE299" s="35"/>
      <c r="DF299" s="35"/>
      <c r="DG299" s="35"/>
      <c r="DH299" s="35"/>
      <c r="DI299" s="35"/>
    </row>
    <row r="300" spans="1:113" x14ac:dyDescent="0.2">
      <c r="A300" s="49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36"/>
      <c r="AN300" s="36"/>
      <c r="AO300" s="35"/>
      <c r="AP300" s="35"/>
      <c r="AQ300" s="35"/>
      <c r="AR300" s="51"/>
      <c r="AS300" s="36"/>
      <c r="AT300" s="35"/>
      <c r="AU300" s="35"/>
      <c r="AV300" s="51"/>
      <c r="AW300" s="36"/>
      <c r="AX300" s="35"/>
      <c r="AY300" s="53"/>
      <c r="AZ300" s="35"/>
      <c r="BA300" s="35"/>
      <c r="BB300" s="51"/>
      <c r="BC300" s="36"/>
      <c r="BD300" s="35"/>
      <c r="BE300" s="53"/>
      <c r="BF300" s="35"/>
      <c r="BG300" s="35"/>
      <c r="BH300" s="35"/>
      <c r="BI300" s="35"/>
      <c r="BJ300" s="35"/>
      <c r="BK300" s="35"/>
      <c r="BL300" s="35"/>
      <c r="BM300" s="35"/>
      <c r="BN300" s="35"/>
      <c r="BO300" s="35"/>
      <c r="BP300" s="35"/>
      <c r="BQ300" s="35"/>
      <c r="BR300" s="35"/>
      <c r="BS300" s="35"/>
      <c r="BT300" s="35"/>
      <c r="BU300" s="35"/>
      <c r="BV300" s="35"/>
      <c r="BW300" s="35"/>
      <c r="BX300" s="35"/>
      <c r="BY300" s="35"/>
      <c r="BZ300" s="35"/>
      <c r="CA300" s="35"/>
      <c r="CB300" s="35"/>
      <c r="CC300" s="35"/>
      <c r="CD300" s="35"/>
      <c r="CE300" s="35"/>
      <c r="CF300" s="35"/>
      <c r="CG300" s="35"/>
      <c r="CH300" s="35"/>
      <c r="CI300" s="35"/>
      <c r="CJ300" s="35"/>
      <c r="CK300" s="35"/>
      <c r="CL300" s="35"/>
      <c r="CM300" s="35"/>
      <c r="CN300" s="35"/>
      <c r="CO300" s="35"/>
      <c r="CP300" s="35"/>
      <c r="CQ300" s="35"/>
      <c r="CR300" s="35"/>
      <c r="CS300" s="35"/>
      <c r="CT300" s="35"/>
      <c r="CU300" s="35"/>
      <c r="CV300" s="35"/>
      <c r="CW300" s="35"/>
      <c r="CX300" s="35"/>
      <c r="CY300" s="35"/>
      <c r="CZ300" s="35"/>
      <c r="DA300" s="35"/>
      <c r="DB300" s="35"/>
      <c r="DC300" s="35"/>
      <c r="DD300" s="35"/>
      <c r="DE300" s="35"/>
      <c r="DF300" s="35"/>
      <c r="DG300" s="35"/>
      <c r="DH300" s="35"/>
      <c r="DI300" s="35"/>
    </row>
    <row r="301" spans="1:113" x14ac:dyDescent="0.2">
      <c r="A301" s="49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4"/>
      <c r="AN301" s="54"/>
      <c r="AO301" s="55"/>
      <c r="AP301" s="55"/>
      <c r="AQ301" s="55"/>
      <c r="AR301" s="51"/>
      <c r="AS301" s="54"/>
      <c r="AT301" s="55"/>
      <c r="AU301" s="55"/>
      <c r="AV301" s="51"/>
      <c r="AW301" s="54"/>
      <c r="AX301" s="55"/>
      <c r="AY301" s="56"/>
      <c r="AZ301" s="35"/>
      <c r="BA301" s="55"/>
      <c r="BB301" s="51"/>
      <c r="BC301" s="54"/>
      <c r="BD301" s="55"/>
      <c r="BE301" s="56"/>
      <c r="BF301" s="55"/>
      <c r="BG301" s="55"/>
      <c r="BH301" s="55"/>
      <c r="BI301" s="55"/>
      <c r="BJ301" s="55"/>
      <c r="BK301" s="55"/>
      <c r="BL301" s="55"/>
      <c r="BM301" s="55"/>
      <c r="BN301" s="55"/>
      <c r="BO301" s="55"/>
      <c r="BP301" s="55"/>
      <c r="BQ301" s="55"/>
      <c r="BR301" s="55"/>
      <c r="BS301" s="55"/>
      <c r="BT301" s="55"/>
      <c r="BU301" s="55"/>
      <c r="BV301" s="55"/>
      <c r="BW301" s="55"/>
      <c r="BX301" s="55"/>
      <c r="BY301" s="55"/>
      <c r="BZ301" s="55"/>
      <c r="CA301" s="55"/>
      <c r="CB301" s="55"/>
      <c r="CC301" s="55"/>
      <c r="CD301" s="55"/>
      <c r="CE301" s="55"/>
      <c r="CF301" s="55"/>
      <c r="CG301" s="55"/>
      <c r="CH301" s="55"/>
      <c r="CI301" s="55"/>
      <c r="CJ301" s="55"/>
      <c r="CK301" s="55"/>
      <c r="CL301" s="55"/>
      <c r="CM301" s="55"/>
      <c r="CN301" s="55"/>
      <c r="CO301" s="55"/>
      <c r="CP301" s="55"/>
      <c r="CQ301" s="55"/>
      <c r="CR301" s="55"/>
      <c r="CS301" s="55"/>
      <c r="CT301" s="55"/>
      <c r="CU301" s="55"/>
      <c r="CV301" s="55"/>
      <c r="CW301" s="55"/>
      <c r="CX301" s="55"/>
      <c r="CY301" s="55"/>
      <c r="CZ301" s="55"/>
      <c r="DA301" s="55"/>
      <c r="DB301" s="55"/>
      <c r="DC301" s="55"/>
      <c r="DD301" s="55"/>
      <c r="DE301" s="55"/>
      <c r="DF301" s="55"/>
      <c r="DG301" s="55"/>
      <c r="DH301" s="55"/>
      <c r="DI301" s="55"/>
    </row>
    <row r="302" spans="1:113" x14ac:dyDescent="0.2">
      <c r="A302" s="49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4"/>
      <c r="AN302" s="54"/>
      <c r="AO302" s="55"/>
      <c r="AP302" s="55"/>
      <c r="AQ302" s="55"/>
      <c r="AR302" s="51"/>
      <c r="AS302" s="54"/>
      <c r="AT302" s="55"/>
      <c r="AU302" s="55"/>
      <c r="AV302" s="51"/>
      <c r="AW302" s="54"/>
      <c r="AX302" s="55"/>
      <c r="AY302" s="56"/>
      <c r="AZ302" s="35"/>
      <c r="BA302" s="55"/>
      <c r="BB302" s="51"/>
      <c r="BC302" s="54"/>
      <c r="BD302" s="55"/>
      <c r="BE302" s="56"/>
      <c r="BF302" s="55"/>
      <c r="BG302" s="55"/>
      <c r="BH302" s="55"/>
      <c r="BI302" s="55"/>
      <c r="BJ302" s="55"/>
      <c r="BK302" s="55"/>
      <c r="BL302" s="55"/>
      <c r="BM302" s="55"/>
      <c r="BN302" s="55"/>
      <c r="BO302" s="55"/>
      <c r="BP302" s="55"/>
      <c r="BQ302" s="55"/>
      <c r="BR302" s="55"/>
      <c r="BS302" s="55"/>
      <c r="BT302" s="55"/>
      <c r="BU302" s="55"/>
      <c r="BV302" s="55"/>
      <c r="BW302" s="55"/>
      <c r="BX302" s="55"/>
      <c r="BY302" s="55"/>
      <c r="BZ302" s="55"/>
      <c r="CA302" s="55"/>
      <c r="CB302" s="55"/>
      <c r="CC302" s="55"/>
      <c r="CD302" s="55"/>
      <c r="CE302" s="55"/>
      <c r="CF302" s="55"/>
      <c r="CG302" s="55"/>
      <c r="CH302" s="55"/>
      <c r="CI302" s="55"/>
      <c r="CJ302" s="55"/>
      <c r="CK302" s="55"/>
      <c r="CL302" s="55"/>
      <c r="CM302" s="55"/>
      <c r="CN302" s="55"/>
      <c r="CO302" s="55"/>
      <c r="CP302" s="55"/>
      <c r="CQ302" s="55"/>
      <c r="CR302" s="55"/>
      <c r="CS302" s="55"/>
      <c r="CT302" s="55"/>
      <c r="CU302" s="55"/>
      <c r="CV302" s="55"/>
      <c r="CW302" s="55"/>
      <c r="CX302" s="55"/>
      <c r="CY302" s="55"/>
      <c r="CZ302" s="55"/>
      <c r="DA302" s="55"/>
      <c r="DB302" s="55"/>
      <c r="DC302" s="55"/>
      <c r="DD302" s="55"/>
      <c r="DE302" s="55"/>
      <c r="DF302" s="55"/>
      <c r="DG302" s="55"/>
      <c r="DH302" s="55"/>
      <c r="DI302" s="55"/>
    </row>
    <row r="303" spans="1:113" x14ac:dyDescent="0.2">
      <c r="A303" s="49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4"/>
      <c r="AN303" s="54"/>
      <c r="AO303" s="55"/>
      <c r="AP303" s="55"/>
      <c r="AQ303" s="55"/>
      <c r="AR303" s="51"/>
      <c r="AS303" s="54"/>
      <c r="AT303" s="55"/>
      <c r="AU303" s="55"/>
      <c r="AV303" s="51"/>
      <c r="AW303" s="54"/>
      <c r="AX303" s="55"/>
      <c r="AY303" s="56"/>
      <c r="AZ303" s="35"/>
      <c r="BA303" s="55"/>
      <c r="BB303" s="51"/>
      <c r="BC303" s="54"/>
      <c r="BD303" s="55"/>
      <c r="BE303" s="56"/>
      <c r="BF303" s="55"/>
      <c r="BG303" s="55"/>
      <c r="BH303" s="55"/>
      <c r="BI303" s="55"/>
      <c r="BJ303" s="55"/>
      <c r="BK303" s="55"/>
      <c r="BL303" s="55"/>
      <c r="BM303" s="55"/>
      <c r="BN303" s="55"/>
      <c r="BO303" s="55"/>
      <c r="BP303" s="55"/>
      <c r="BQ303" s="55"/>
      <c r="BR303" s="55"/>
      <c r="BS303" s="55"/>
      <c r="BT303" s="55"/>
      <c r="BU303" s="55"/>
      <c r="BV303" s="55"/>
      <c r="BW303" s="55"/>
      <c r="BX303" s="55"/>
      <c r="BY303" s="55"/>
      <c r="BZ303" s="55"/>
      <c r="CA303" s="55"/>
      <c r="CB303" s="55"/>
      <c r="CC303" s="55"/>
      <c r="CD303" s="55"/>
      <c r="CE303" s="55"/>
      <c r="CF303" s="55"/>
      <c r="CG303" s="55"/>
      <c r="CH303" s="55"/>
      <c r="CI303" s="55"/>
      <c r="CJ303" s="55"/>
      <c r="CK303" s="55"/>
      <c r="CL303" s="55"/>
      <c r="CM303" s="55"/>
      <c r="CN303" s="55"/>
      <c r="CO303" s="55"/>
      <c r="CP303" s="55"/>
      <c r="CQ303" s="55"/>
      <c r="CR303" s="55"/>
      <c r="CS303" s="55"/>
      <c r="CT303" s="55"/>
      <c r="CU303" s="55"/>
      <c r="CV303" s="55"/>
      <c r="CW303" s="55"/>
      <c r="CX303" s="55"/>
      <c r="CY303" s="55"/>
      <c r="CZ303" s="55"/>
      <c r="DA303" s="55"/>
      <c r="DB303" s="55"/>
      <c r="DC303" s="55"/>
      <c r="DD303" s="55"/>
      <c r="DE303" s="55"/>
      <c r="DF303" s="55"/>
      <c r="DG303" s="55"/>
      <c r="DH303" s="55"/>
      <c r="DI303" s="55"/>
    </row>
    <row r="304" spans="1:113" x14ac:dyDescent="0.2">
      <c r="A304" s="49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7"/>
      <c r="AN304" s="57"/>
      <c r="AO304" s="58"/>
      <c r="AP304" s="58"/>
      <c r="AQ304" s="58"/>
      <c r="AR304" s="51"/>
      <c r="AS304" s="57"/>
      <c r="AT304" s="58"/>
      <c r="AU304" s="58"/>
      <c r="AV304" s="51"/>
      <c r="AW304" s="57"/>
      <c r="AX304" s="58"/>
      <c r="AY304" s="59"/>
      <c r="AZ304" s="35"/>
      <c r="BA304" s="58"/>
      <c r="BB304" s="51"/>
      <c r="BC304" s="57"/>
      <c r="BD304" s="58"/>
      <c r="BE304" s="59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60"/>
    </row>
    <row r="305" spans="1:113" x14ac:dyDescent="0.2">
      <c r="A305" s="49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4"/>
      <c r="AN305" s="54"/>
      <c r="AO305" s="55"/>
      <c r="AP305" s="55"/>
      <c r="AQ305" s="55"/>
      <c r="AR305" s="51"/>
      <c r="AS305" s="54"/>
      <c r="AT305" s="55"/>
      <c r="AU305" s="55"/>
      <c r="AV305" s="51"/>
      <c r="AW305" s="54"/>
      <c r="AX305" s="55"/>
      <c r="AY305" s="56"/>
      <c r="AZ305" s="35"/>
      <c r="BA305" s="55"/>
      <c r="BB305" s="51"/>
      <c r="BC305" s="54"/>
      <c r="BD305" s="55"/>
      <c r="BE305" s="56"/>
      <c r="BF305" s="55"/>
      <c r="BG305" s="55"/>
      <c r="BH305" s="55"/>
      <c r="BI305" s="55"/>
      <c r="BJ305" s="55"/>
      <c r="BK305" s="55"/>
      <c r="BL305" s="55"/>
      <c r="BM305" s="55"/>
      <c r="BN305" s="55"/>
      <c r="BO305" s="55"/>
      <c r="BP305" s="55"/>
      <c r="BQ305" s="55"/>
      <c r="BR305" s="55"/>
      <c r="BS305" s="55"/>
      <c r="BT305" s="55"/>
      <c r="BU305" s="55"/>
      <c r="BV305" s="55"/>
      <c r="BW305" s="55"/>
      <c r="BX305" s="55"/>
      <c r="BY305" s="55"/>
      <c r="BZ305" s="55"/>
      <c r="CA305" s="55"/>
      <c r="CB305" s="55"/>
      <c r="CC305" s="55"/>
      <c r="CD305" s="55"/>
      <c r="CE305" s="55"/>
      <c r="CF305" s="55"/>
      <c r="CG305" s="55"/>
      <c r="CH305" s="55"/>
      <c r="CI305" s="55"/>
      <c r="CJ305" s="55"/>
      <c r="CK305" s="55"/>
      <c r="CL305" s="55"/>
      <c r="CM305" s="55"/>
      <c r="CN305" s="55"/>
      <c r="CO305" s="55"/>
      <c r="CP305" s="55"/>
      <c r="CQ305" s="55"/>
      <c r="CR305" s="55"/>
      <c r="CS305" s="55"/>
      <c r="CT305" s="55"/>
      <c r="CU305" s="55"/>
      <c r="CV305" s="55"/>
      <c r="CW305" s="55"/>
      <c r="CX305" s="55"/>
      <c r="CY305" s="55"/>
      <c r="CZ305" s="55"/>
      <c r="DA305" s="55"/>
      <c r="DB305" s="55"/>
      <c r="DC305" s="55"/>
      <c r="DD305" s="55"/>
      <c r="DE305" s="55"/>
      <c r="DF305" s="55"/>
      <c r="DG305" s="55"/>
      <c r="DH305" s="55"/>
      <c r="DI305" s="55"/>
    </row>
    <row r="306" spans="1:113" x14ac:dyDescent="0.2">
      <c r="A306" s="49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4"/>
      <c r="AN306" s="54"/>
      <c r="AO306" s="55"/>
      <c r="AP306" s="55"/>
      <c r="AQ306" s="55"/>
      <c r="AR306" s="51"/>
      <c r="AS306" s="54"/>
      <c r="AT306" s="55"/>
      <c r="AU306" s="55"/>
      <c r="AV306" s="51"/>
      <c r="AW306" s="54"/>
      <c r="AX306" s="55"/>
      <c r="AY306" s="56"/>
      <c r="AZ306" s="35"/>
      <c r="BA306" s="55"/>
      <c r="BB306" s="51"/>
      <c r="BC306" s="54"/>
      <c r="BD306" s="55"/>
      <c r="BE306" s="56"/>
      <c r="BF306" s="55"/>
      <c r="BG306" s="55"/>
      <c r="BH306" s="55"/>
      <c r="BI306" s="55"/>
      <c r="BJ306" s="55"/>
      <c r="BK306" s="55"/>
      <c r="BL306" s="55"/>
      <c r="BM306" s="55"/>
      <c r="BN306" s="55"/>
      <c r="BO306" s="55"/>
      <c r="BP306" s="55"/>
      <c r="BQ306" s="55"/>
      <c r="BR306" s="55"/>
      <c r="BS306" s="55"/>
      <c r="BT306" s="55"/>
      <c r="BU306" s="55"/>
      <c r="BV306" s="55"/>
      <c r="BW306" s="55"/>
      <c r="BX306" s="55"/>
      <c r="BY306" s="55"/>
      <c r="BZ306" s="55"/>
      <c r="CA306" s="55"/>
      <c r="CB306" s="55"/>
      <c r="CC306" s="55"/>
      <c r="CD306" s="55"/>
      <c r="CE306" s="55"/>
      <c r="CF306" s="55"/>
      <c r="CG306" s="55"/>
      <c r="CH306" s="55"/>
      <c r="CI306" s="55"/>
      <c r="CJ306" s="55"/>
      <c r="CK306" s="55"/>
      <c r="CL306" s="55"/>
      <c r="CM306" s="55"/>
      <c r="CN306" s="55"/>
      <c r="CO306" s="55"/>
      <c r="CP306" s="55"/>
      <c r="CQ306" s="55"/>
      <c r="CR306" s="55"/>
      <c r="CS306" s="55"/>
      <c r="CT306" s="55"/>
      <c r="CU306" s="55"/>
      <c r="CV306" s="55"/>
      <c r="CW306" s="55"/>
      <c r="CX306" s="55"/>
      <c r="CY306" s="55"/>
      <c r="CZ306" s="55"/>
      <c r="DA306" s="55"/>
      <c r="DB306" s="55"/>
      <c r="DC306" s="55"/>
      <c r="DD306" s="55"/>
      <c r="DE306" s="55"/>
      <c r="DF306" s="55"/>
      <c r="DG306" s="55"/>
      <c r="DH306" s="55"/>
      <c r="DI306" s="55"/>
    </row>
    <row r="307" spans="1:113" x14ac:dyDescent="0.2">
      <c r="A307" s="49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4"/>
      <c r="AN307" s="54"/>
      <c r="AO307" s="55"/>
      <c r="AP307" s="55"/>
      <c r="AQ307" s="55"/>
      <c r="AR307" s="51"/>
      <c r="AS307" s="54"/>
      <c r="AT307" s="55"/>
      <c r="AU307" s="55"/>
      <c r="AV307" s="51"/>
      <c r="AW307" s="54"/>
      <c r="AX307" s="55"/>
      <c r="AY307" s="56"/>
      <c r="AZ307" s="35"/>
      <c r="BA307" s="55"/>
      <c r="BB307" s="51"/>
      <c r="BC307" s="54"/>
      <c r="BD307" s="55"/>
      <c r="BE307" s="56"/>
      <c r="BF307" s="55"/>
      <c r="BG307" s="55"/>
      <c r="BH307" s="55"/>
      <c r="BI307" s="55"/>
      <c r="BJ307" s="55"/>
      <c r="BK307" s="55"/>
      <c r="BL307" s="55"/>
      <c r="BM307" s="55"/>
      <c r="BN307" s="55"/>
      <c r="BO307" s="55"/>
      <c r="BP307" s="55"/>
      <c r="BQ307" s="55"/>
      <c r="BR307" s="55"/>
      <c r="BS307" s="55"/>
      <c r="BT307" s="55"/>
      <c r="BU307" s="55"/>
      <c r="BV307" s="55"/>
      <c r="BW307" s="55"/>
      <c r="BX307" s="55"/>
      <c r="BY307" s="55"/>
      <c r="BZ307" s="55"/>
      <c r="CA307" s="55"/>
      <c r="CB307" s="55"/>
      <c r="CC307" s="55"/>
      <c r="CD307" s="55"/>
      <c r="CE307" s="55"/>
      <c r="CF307" s="55"/>
      <c r="CG307" s="55"/>
      <c r="CH307" s="55"/>
      <c r="CI307" s="55"/>
      <c r="CJ307" s="55"/>
      <c r="CK307" s="55"/>
      <c r="CL307" s="55"/>
      <c r="CM307" s="55"/>
      <c r="CN307" s="55"/>
      <c r="CO307" s="55"/>
      <c r="CP307" s="55"/>
      <c r="CQ307" s="55"/>
      <c r="CR307" s="55"/>
      <c r="CS307" s="55"/>
      <c r="CT307" s="55"/>
      <c r="CU307" s="55"/>
      <c r="CV307" s="55"/>
      <c r="CW307" s="55"/>
      <c r="CX307" s="55"/>
      <c r="CY307" s="55"/>
      <c r="CZ307" s="55"/>
      <c r="DA307" s="55"/>
      <c r="DB307" s="55"/>
      <c r="DC307" s="55"/>
      <c r="DD307" s="55"/>
      <c r="DE307" s="55"/>
      <c r="DF307" s="55"/>
      <c r="DG307" s="55"/>
      <c r="DH307" s="55"/>
      <c r="DI307" s="55"/>
    </row>
    <row r="308" spans="1:113" x14ac:dyDescent="0.2">
      <c r="A308" s="49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4"/>
      <c r="AN308" s="54"/>
      <c r="AO308" s="55"/>
      <c r="AP308" s="55"/>
      <c r="AQ308" s="55"/>
      <c r="AR308" s="51"/>
      <c r="AS308" s="54"/>
      <c r="AT308" s="55"/>
      <c r="AU308" s="55"/>
      <c r="AV308" s="51"/>
      <c r="AW308" s="54"/>
      <c r="AX308" s="55"/>
      <c r="AY308" s="56"/>
      <c r="AZ308" s="35"/>
      <c r="BA308" s="55"/>
      <c r="BB308" s="51"/>
      <c r="BC308" s="54"/>
      <c r="BD308" s="55"/>
      <c r="BE308" s="56"/>
      <c r="BF308" s="55"/>
      <c r="BG308" s="55"/>
      <c r="BH308" s="55"/>
      <c r="BI308" s="55"/>
      <c r="BJ308" s="55"/>
      <c r="BK308" s="55"/>
      <c r="BL308" s="55"/>
      <c r="BM308" s="55"/>
      <c r="BN308" s="55"/>
      <c r="BO308" s="55"/>
      <c r="BP308" s="55"/>
      <c r="BQ308" s="55"/>
      <c r="BR308" s="55"/>
      <c r="BS308" s="55"/>
      <c r="BT308" s="55"/>
      <c r="BU308" s="55"/>
      <c r="BV308" s="55"/>
      <c r="BW308" s="55"/>
      <c r="BX308" s="55"/>
      <c r="BY308" s="55"/>
      <c r="BZ308" s="55"/>
      <c r="CA308" s="55"/>
      <c r="CB308" s="55"/>
      <c r="CC308" s="55"/>
      <c r="CD308" s="55"/>
      <c r="CE308" s="55"/>
      <c r="CF308" s="55"/>
      <c r="CG308" s="55"/>
      <c r="CH308" s="55"/>
      <c r="CI308" s="55"/>
      <c r="CJ308" s="55"/>
      <c r="CK308" s="55"/>
      <c r="CL308" s="55"/>
      <c r="CM308" s="55"/>
      <c r="CN308" s="55"/>
      <c r="CO308" s="55"/>
      <c r="CP308" s="55"/>
      <c r="CQ308" s="55"/>
      <c r="CR308" s="55"/>
      <c r="CS308" s="55"/>
      <c r="CT308" s="55"/>
      <c r="CU308" s="55"/>
      <c r="CV308" s="55"/>
      <c r="CW308" s="55"/>
      <c r="CX308" s="55"/>
      <c r="CY308" s="55"/>
      <c r="CZ308" s="55"/>
      <c r="DA308" s="55"/>
      <c r="DB308" s="55"/>
      <c r="DC308" s="55"/>
      <c r="DD308" s="55"/>
      <c r="DE308" s="55"/>
      <c r="DF308" s="55"/>
      <c r="DG308" s="55"/>
      <c r="DH308" s="55"/>
      <c r="DI308" s="55"/>
    </row>
    <row r="309" spans="1:113" x14ac:dyDescent="0.2">
      <c r="A309" s="49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4"/>
      <c r="AN309" s="54"/>
      <c r="AO309" s="55"/>
      <c r="AP309" s="55"/>
      <c r="AQ309" s="55"/>
      <c r="AR309" s="51"/>
      <c r="AS309" s="54"/>
      <c r="AT309" s="55"/>
      <c r="AU309" s="55"/>
      <c r="AV309" s="51"/>
      <c r="AW309" s="54"/>
      <c r="AX309" s="55"/>
      <c r="AY309" s="56"/>
      <c r="AZ309" s="35"/>
      <c r="BA309" s="55"/>
      <c r="BB309" s="51"/>
      <c r="BC309" s="54"/>
      <c r="BD309" s="55"/>
      <c r="BE309" s="56"/>
      <c r="BF309" s="55"/>
      <c r="BG309" s="55"/>
      <c r="BH309" s="55"/>
      <c r="BI309" s="55"/>
      <c r="BJ309" s="55"/>
      <c r="BK309" s="55"/>
      <c r="BL309" s="55"/>
      <c r="BM309" s="55"/>
      <c r="BN309" s="55"/>
      <c r="BO309" s="55"/>
      <c r="BP309" s="55"/>
      <c r="BQ309" s="55"/>
      <c r="BR309" s="55"/>
      <c r="BS309" s="55"/>
      <c r="BT309" s="55"/>
      <c r="BU309" s="55"/>
      <c r="BV309" s="55"/>
      <c r="BW309" s="55"/>
      <c r="BX309" s="55"/>
      <c r="BY309" s="55"/>
      <c r="BZ309" s="55"/>
      <c r="CA309" s="55"/>
      <c r="CB309" s="55"/>
      <c r="CC309" s="55"/>
      <c r="CD309" s="55"/>
      <c r="CE309" s="55"/>
      <c r="CF309" s="55"/>
      <c r="CG309" s="55"/>
      <c r="CH309" s="55"/>
      <c r="CI309" s="55"/>
      <c r="CJ309" s="55"/>
      <c r="CK309" s="55"/>
      <c r="CL309" s="55"/>
      <c r="CM309" s="55"/>
      <c r="CN309" s="55"/>
      <c r="CO309" s="55"/>
      <c r="CP309" s="55"/>
      <c r="CQ309" s="55"/>
      <c r="CR309" s="55"/>
      <c r="CS309" s="55"/>
      <c r="CT309" s="55"/>
      <c r="CU309" s="55"/>
      <c r="CV309" s="55"/>
      <c r="CW309" s="55"/>
      <c r="CX309" s="55"/>
      <c r="CY309" s="55"/>
      <c r="CZ309" s="55"/>
      <c r="DA309" s="55"/>
      <c r="DB309" s="55"/>
      <c r="DC309" s="55"/>
      <c r="DD309" s="55"/>
      <c r="DE309" s="55"/>
      <c r="DF309" s="55"/>
      <c r="DG309" s="55"/>
      <c r="DH309" s="55"/>
      <c r="DI309" s="55"/>
    </row>
    <row r="310" spans="1:113" x14ac:dyDescent="0.2">
      <c r="A310" s="49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4"/>
      <c r="AN310" s="54"/>
      <c r="AO310" s="55"/>
      <c r="AP310" s="55"/>
      <c r="AQ310" s="55"/>
      <c r="AR310" s="51"/>
      <c r="AS310" s="54"/>
      <c r="AT310" s="55"/>
      <c r="AU310" s="55"/>
      <c r="AV310" s="51"/>
      <c r="AW310" s="54"/>
      <c r="AX310" s="55"/>
      <c r="AY310" s="56"/>
      <c r="AZ310" s="35"/>
      <c r="BA310" s="55"/>
      <c r="BB310" s="51"/>
      <c r="BC310" s="54"/>
      <c r="BD310" s="55"/>
      <c r="BE310" s="56"/>
      <c r="BF310" s="55"/>
      <c r="BG310" s="55"/>
      <c r="BH310" s="55"/>
      <c r="BI310" s="55"/>
      <c r="BJ310" s="55"/>
      <c r="BK310" s="55"/>
      <c r="BL310" s="55"/>
      <c r="BM310" s="55"/>
      <c r="BN310" s="55"/>
      <c r="BO310" s="55"/>
      <c r="BP310" s="55"/>
      <c r="BQ310" s="55"/>
      <c r="BR310" s="55"/>
      <c r="BS310" s="55"/>
      <c r="BT310" s="55"/>
      <c r="BU310" s="55"/>
      <c r="BV310" s="55"/>
      <c r="BW310" s="55"/>
      <c r="BX310" s="55"/>
      <c r="BY310" s="55"/>
      <c r="BZ310" s="55"/>
      <c r="CA310" s="55"/>
      <c r="CB310" s="55"/>
      <c r="CC310" s="55"/>
      <c r="CD310" s="55"/>
      <c r="CE310" s="55"/>
      <c r="CF310" s="55"/>
      <c r="CG310" s="55"/>
      <c r="CH310" s="55"/>
      <c r="CI310" s="55"/>
      <c r="CJ310" s="55"/>
      <c r="CK310" s="55"/>
      <c r="CL310" s="55"/>
      <c r="CM310" s="55"/>
      <c r="CN310" s="55"/>
      <c r="CO310" s="55"/>
      <c r="CP310" s="55"/>
      <c r="CQ310" s="55"/>
      <c r="CR310" s="55"/>
      <c r="CS310" s="55"/>
      <c r="CT310" s="55"/>
      <c r="CU310" s="55"/>
      <c r="CV310" s="55"/>
      <c r="CW310" s="55"/>
      <c r="CX310" s="55"/>
      <c r="CY310" s="55"/>
      <c r="CZ310" s="55"/>
      <c r="DA310" s="55"/>
      <c r="DB310" s="55"/>
      <c r="DC310" s="55"/>
      <c r="DD310" s="55"/>
      <c r="DE310" s="55"/>
      <c r="DF310" s="55"/>
      <c r="DG310" s="55"/>
      <c r="DH310" s="55"/>
      <c r="DI310" s="55"/>
    </row>
    <row r="311" spans="1:113" x14ac:dyDescent="0.2">
      <c r="A311" s="49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4"/>
      <c r="AN311" s="54"/>
      <c r="AO311" s="55"/>
      <c r="AP311" s="55"/>
      <c r="AQ311" s="55"/>
      <c r="AR311" s="51"/>
      <c r="AS311" s="54"/>
      <c r="AT311" s="55"/>
      <c r="AU311" s="55"/>
      <c r="AV311" s="51"/>
      <c r="AW311" s="54"/>
      <c r="AX311" s="55"/>
      <c r="AY311" s="56"/>
      <c r="AZ311" s="35"/>
      <c r="BA311" s="55"/>
      <c r="BB311" s="51"/>
      <c r="BC311" s="54"/>
      <c r="BD311" s="55"/>
      <c r="BE311" s="56"/>
      <c r="BF311" s="55"/>
      <c r="BG311" s="55"/>
      <c r="BH311" s="55"/>
      <c r="BI311" s="55"/>
      <c r="BJ311" s="55"/>
      <c r="BK311" s="55"/>
      <c r="BL311" s="55"/>
      <c r="BM311" s="55"/>
      <c r="BN311" s="55"/>
      <c r="BO311" s="55"/>
      <c r="BP311" s="55"/>
      <c r="BQ311" s="55"/>
      <c r="BR311" s="55"/>
      <c r="BS311" s="55"/>
      <c r="BT311" s="55"/>
      <c r="BU311" s="55"/>
      <c r="BV311" s="55"/>
      <c r="BW311" s="55"/>
      <c r="BX311" s="55"/>
      <c r="BY311" s="55"/>
      <c r="BZ311" s="55"/>
      <c r="CA311" s="55"/>
      <c r="CB311" s="55"/>
      <c r="CC311" s="55"/>
      <c r="CD311" s="55"/>
      <c r="CE311" s="55"/>
      <c r="CF311" s="55"/>
      <c r="CG311" s="55"/>
      <c r="CH311" s="55"/>
      <c r="CI311" s="55"/>
      <c r="CJ311" s="55"/>
      <c r="CK311" s="55"/>
      <c r="CL311" s="55"/>
      <c r="CM311" s="55"/>
      <c r="CN311" s="55"/>
      <c r="CO311" s="55"/>
      <c r="CP311" s="55"/>
      <c r="CQ311" s="55"/>
      <c r="CR311" s="55"/>
      <c r="CS311" s="55"/>
      <c r="CT311" s="55"/>
      <c r="CU311" s="55"/>
      <c r="CV311" s="55"/>
      <c r="CW311" s="55"/>
      <c r="CX311" s="55"/>
      <c r="CY311" s="55"/>
      <c r="CZ311" s="55"/>
      <c r="DA311" s="55"/>
      <c r="DB311" s="55"/>
      <c r="DC311" s="55"/>
      <c r="DD311" s="55"/>
      <c r="DE311" s="55"/>
      <c r="DF311" s="55"/>
      <c r="DG311" s="55"/>
      <c r="DH311" s="55"/>
      <c r="DI311" s="55"/>
    </row>
    <row r="312" spans="1:113" x14ac:dyDescent="0.2">
      <c r="A312" s="49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4"/>
      <c r="AN312" s="54"/>
      <c r="AO312" s="55"/>
      <c r="AP312" s="55"/>
      <c r="AQ312" s="55"/>
      <c r="AR312" s="51"/>
      <c r="AS312" s="54"/>
      <c r="AT312" s="55"/>
      <c r="AU312" s="55"/>
      <c r="AV312" s="51"/>
      <c r="AW312" s="54"/>
      <c r="AX312" s="55"/>
      <c r="AY312" s="56"/>
      <c r="AZ312" s="35"/>
      <c r="BA312" s="55"/>
      <c r="BB312" s="51"/>
      <c r="BC312" s="54"/>
      <c r="BD312" s="55"/>
      <c r="BE312" s="56"/>
      <c r="BF312" s="55"/>
      <c r="BG312" s="55"/>
      <c r="BH312" s="55"/>
      <c r="BI312" s="55"/>
      <c r="BJ312" s="55"/>
      <c r="BK312" s="55"/>
      <c r="BL312" s="55"/>
      <c r="BM312" s="55"/>
      <c r="BN312" s="55"/>
      <c r="BO312" s="55"/>
      <c r="BP312" s="55"/>
      <c r="BQ312" s="55"/>
      <c r="BR312" s="55"/>
      <c r="BS312" s="55"/>
      <c r="BT312" s="55"/>
      <c r="BU312" s="55"/>
      <c r="BV312" s="55"/>
      <c r="BW312" s="55"/>
      <c r="BX312" s="55"/>
      <c r="BY312" s="55"/>
      <c r="BZ312" s="55"/>
      <c r="CA312" s="55"/>
      <c r="CB312" s="55"/>
      <c r="CC312" s="55"/>
      <c r="CD312" s="55"/>
      <c r="CE312" s="55"/>
      <c r="CF312" s="55"/>
      <c r="CG312" s="55"/>
      <c r="CH312" s="55"/>
      <c r="CI312" s="55"/>
      <c r="CJ312" s="55"/>
      <c r="CK312" s="55"/>
      <c r="CL312" s="55"/>
      <c r="CM312" s="55"/>
      <c r="CN312" s="55"/>
      <c r="CO312" s="55"/>
      <c r="CP312" s="55"/>
      <c r="CQ312" s="55"/>
      <c r="CR312" s="55"/>
      <c r="CS312" s="55"/>
      <c r="CT312" s="55"/>
      <c r="CU312" s="55"/>
      <c r="CV312" s="55"/>
      <c r="CW312" s="55"/>
      <c r="CX312" s="55"/>
      <c r="CY312" s="55"/>
      <c r="CZ312" s="55"/>
      <c r="DA312" s="55"/>
      <c r="DB312" s="55"/>
      <c r="DC312" s="55"/>
      <c r="DD312" s="55"/>
      <c r="DE312" s="55"/>
      <c r="DF312" s="55"/>
      <c r="DG312" s="55"/>
      <c r="DH312" s="55"/>
      <c r="DI312" s="55"/>
    </row>
    <row r="313" spans="1:113" x14ac:dyDescent="0.2">
      <c r="A313" s="49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4"/>
      <c r="AN313" s="54"/>
      <c r="AO313" s="55"/>
      <c r="AP313" s="55"/>
      <c r="AQ313" s="55"/>
      <c r="AR313" s="51"/>
      <c r="AS313" s="54"/>
      <c r="AT313" s="55"/>
      <c r="AU313" s="55"/>
      <c r="AV313" s="51"/>
      <c r="AW313" s="54"/>
      <c r="AX313" s="55"/>
      <c r="AY313" s="56"/>
      <c r="AZ313" s="35"/>
      <c r="BA313" s="55"/>
      <c r="BB313" s="51"/>
      <c r="BC313" s="54"/>
      <c r="BD313" s="55"/>
      <c r="BE313" s="56"/>
      <c r="BF313" s="55"/>
      <c r="BG313" s="55"/>
      <c r="BH313" s="55"/>
      <c r="BI313" s="55"/>
      <c r="BJ313" s="55"/>
      <c r="BK313" s="55"/>
      <c r="BL313" s="55"/>
      <c r="BM313" s="55"/>
      <c r="BN313" s="55"/>
      <c r="BO313" s="55"/>
      <c r="BP313" s="55"/>
      <c r="BQ313" s="55"/>
      <c r="BR313" s="55"/>
      <c r="BS313" s="55"/>
      <c r="BT313" s="55"/>
      <c r="BU313" s="55"/>
      <c r="BV313" s="55"/>
      <c r="BW313" s="55"/>
      <c r="BX313" s="55"/>
      <c r="BY313" s="55"/>
      <c r="BZ313" s="55"/>
      <c r="CA313" s="55"/>
      <c r="CB313" s="55"/>
      <c r="CC313" s="55"/>
      <c r="CD313" s="55"/>
      <c r="CE313" s="55"/>
      <c r="CF313" s="55"/>
      <c r="CG313" s="55"/>
      <c r="CH313" s="55"/>
      <c r="CI313" s="55"/>
      <c r="CJ313" s="55"/>
      <c r="CK313" s="55"/>
      <c r="CL313" s="55"/>
      <c r="CM313" s="55"/>
      <c r="CN313" s="55"/>
      <c r="CO313" s="55"/>
      <c r="CP313" s="55"/>
      <c r="CQ313" s="55"/>
      <c r="CR313" s="55"/>
      <c r="CS313" s="55"/>
      <c r="CT313" s="55"/>
      <c r="CU313" s="55"/>
      <c r="CV313" s="55"/>
      <c r="CW313" s="55"/>
      <c r="CX313" s="55"/>
      <c r="CY313" s="55"/>
      <c r="CZ313" s="55"/>
      <c r="DA313" s="55"/>
      <c r="DB313" s="55"/>
      <c r="DC313" s="55"/>
      <c r="DD313" s="55"/>
      <c r="DE313" s="55"/>
      <c r="DF313" s="55"/>
      <c r="DG313" s="55"/>
      <c r="DH313" s="55"/>
      <c r="DI313" s="55"/>
    </row>
    <row r="314" spans="1:113" x14ac:dyDescent="0.2">
      <c r="A314" s="49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4"/>
      <c r="AN314" s="54"/>
      <c r="AO314" s="55"/>
      <c r="AP314" s="55"/>
      <c r="AQ314" s="55"/>
      <c r="AR314" s="51"/>
      <c r="AS314" s="54"/>
      <c r="AT314" s="55"/>
      <c r="AU314" s="55"/>
      <c r="AV314" s="51"/>
      <c r="AW314" s="54"/>
      <c r="AX314" s="55"/>
      <c r="AY314" s="56"/>
      <c r="AZ314" s="35"/>
      <c r="BA314" s="55"/>
      <c r="BB314" s="51"/>
      <c r="BC314" s="54"/>
      <c r="BD314" s="55"/>
      <c r="BE314" s="56"/>
      <c r="BF314" s="55"/>
      <c r="BG314" s="55"/>
      <c r="BH314" s="55"/>
      <c r="BI314" s="55"/>
      <c r="BJ314" s="55"/>
      <c r="BK314" s="55"/>
      <c r="BL314" s="55"/>
      <c r="BM314" s="55"/>
      <c r="BN314" s="55"/>
      <c r="BO314" s="55"/>
      <c r="BP314" s="55"/>
      <c r="BQ314" s="55"/>
      <c r="BR314" s="55"/>
      <c r="BS314" s="55"/>
      <c r="BT314" s="55"/>
      <c r="BU314" s="55"/>
      <c r="BV314" s="55"/>
      <c r="BW314" s="55"/>
      <c r="BX314" s="55"/>
      <c r="BY314" s="55"/>
      <c r="BZ314" s="55"/>
      <c r="CA314" s="55"/>
      <c r="CB314" s="55"/>
      <c r="CC314" s="55"/>
      <c r="CD314" s="55"/>
      <c r="CE314" s="55"/>
      <c r="CF314" s="55"/>
      <c r="CG314" s="55"/>
      <c r="CH314" s="55"/>
      <c r="CI314" s="55"/>
      <c r="CJ314" s="55"/>
      <c r="CK314" s="55"/>
      <c r="CL314" s="55"/>
      <c r="CM314" s="55"/>
      <c r="CN314" s="55"/>
      <c r="CO314" s="55"/>
      <c r="CP314" s="55"/>
      <c r="CQ314" s="55"/>
      <c r="CR314" s="55"/>
      <c r="CS314" s="55"/>
      <c r="CT314" s="55"/>
      <c r="CU314" s="55"/>
      <c r="CV314" s="55"/>
      <c r="CW314" s="55"/>
      <c r="CX314" s="55"/>
      <c r="CY314" s="55"/>
      <c r="CZ314" s="55"/>
      <c r="DA314" s="55"/>
      <c r="DB314" s="55"/>
      <c r="DC314" s="55"/>
      <c r="DD314" s="55"/>
      <c r="DE314" s="55"/>
      <c r="DF314" s="55"/>
      <c r="DG314" s="55"/>
      <c r="DH314" s="55"/>
      <c r="DI314" s="55"/>
    </row>
    <row r="315" spans="1:113" x14ac:dyDescent="0.2">
      <c r="A315" s="49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4"/>
      <c r="AN315" s="54"/>
      <c r="AO315" s="55"/>
      <c r="AP315" s="55"/>
      <c r="AQ315" s="55"/>
      <c r="AR315" s="51"/>
      <c r="AS315" s="54"/>
      <c r="AT315" s="55"/>
      <c r="AU315" s="55"/>
      <c r="AV315" s="51"/>
      <c r="AW315" s="54"/>
      <c r="AX315" s="55"/>
      <c r="AY315" s="56"/>
      <c r="AZ315" s="35"/>
      <c r="BA315" s="55"/>
      <c r="BB315" s="51"/>
      <c r="BC315" s="54"/>
      <c r="BD315" s="55"/>
      <c r="BE315" s="56"/>
      <c r="BF315" s="55"/>
      <c r="BG315" s="55"/>
      <c r="BH315" s="55"/>
      <c r="BI315" s="55"/>
      <c r="BJ315" s="55"/>
      <c r="BK315" s="55"/>
      <c r="BL315" s="55"/>
      <c r="BM315" s="55"/>
      <c r="BN315" s="55"/>
      <c r="BO315" s="55"/>
      <c r="BP315" s="55"/>
      <c r="BQ315" s="55"/>
      <c r="BR315" s="55"/>
      <c r="BS315" s="55"/>
      <c r="BT315" s="55"/>
      <c r="BU315" s="55"/>
      <c r="BV315" s="55"/>
      <c r="BW315" s="55"/>
      <c r="BX315" s="55"/>
      <c r="BY315" s="55"/>
      <c r="BZ315" s="55"/>
      <c r="CA315" s="55"/>
      <c r="CB315" s="55"/>
      <c r="CC315" s="55"/>
      <c r="CD315" s="55"/>
      <c r="CE315" s="55"/>
      <c r="CF315" s="55"/>
      <c r="CG315" s="55"/>
      <c r="CH315" s="55"/>
      <c r="CI315" s="55"/>
      <c r="CJ315" s="55"/>
      <c r="CK315" s="55"/>
      <c r="CL315" s="55"/>
      <c r="CM315" s="55"/>
      <c r="CN315" s="55"/>
      <c r="CO315" s="55"/>
      <c r="CP315" s="55"/>
      <c r="CQ315" s="55"/>
      <c r="CR315" s="55"/>
      <c r="CS315" s="55"/>
      <c r="CT315" s="55"/>
      <c r="CU315" s="55"/>
      <c r="CV315" s="55"/>
      <c r="CW315" s="55"/>
      <c r="CX315" s="55"/>
      <c r="CY315" s="55"/>
      <c r="CZ315" s="55"/>
      <c r="DA315" s="55"/>
      <c r="DB315" s="55"/>
      <c r="DC315" s="55"/>
      <c r="DD315" s="55"/>
      <c r="DE315" s="55"/>
      <c r="DF315" s="55"/>
      <c r="DG315" s="55"/>
      <c r="DH315" s="55"/>
      <c r="DI315" s="55"/>
    </row>
    <row r="316" spans="1:113" x14ac:dyDescent="0.2">
      <c r="A316" s="49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4"/>
      <c r="AN316" s="54"/>
      <c r="AO316" s="55"/>
      <c r="AP316" s="55"/>
      <c r="AQ316" s="55"/>
      <c r="AR316" s="51"/>
      <c r="AS316" s="54"/>
      <c r="AT316" s="55"/>
      <c r="AU316" s="55"/>
      <c r="AV316" s="51"/>
      <c r="AW316" s="54"/>
      <c r="AX316" s="55"/>
      <c r="AY316" s="56"/>
      <c r="AZ316" s="35"/>
      <c r="BA316" s="55"/>
      <c r="BB316" s="51"/>
      <c r="BC316" s="54"/>
      <c r="BD316" s="55"/>
      <c r="BE316" s="56"/>
      <c r="BF316" s="55"/>
      <c r="BG316" s="55"/>
      <c r="BH316" s="55"/>
      <c r="BI316" s="55"/>
      <c r="BJ316" s="55"/>
      <c r="BK316" s="55"/>
      <c r="BL316" s="55"/>
      <c r="BM316" s="55"/>
      <c r="BN316" s="55"/>
      <c r="BO316" s="55"/>
      <c r="BP316" s="55"/>
      <c r="BQ316" s="55"/>
      <c r="BR316" s="55"/>
      <c r="BS316" s="55"/>
      <c r="BT316" s="55"/>
      <c r="BU316" s="55"/>
      <c r="BV316" s="55"/>
      <c r="BW316" s="55"/>
      <c r="BX316" s="55"/>
      <c r="BY316" s="55"/>
      <c r="BZ316" s="55"/>
      <c r="CA316" s="55"/>
      <c r="CB316" s="55"/>
      <c r="CC316" s="55"/>
      <c r="CD316" s="55"/>
      <c r="CE316" s="55"/>
      <c r="CF316" s="55"/>
      <c r="CG316" s="55"/>
      <c r="CH316" s="55"/>
      <c r="CI316" s="55"/>
      <c r="CJ316" s="55"/>
      <c r="CK316" s="55"/>
      <c r="CL316" s="55"/>
      <c r="CM316" s="55"/>
      <c r="CN316" s="55"/>
      <c r="CO316" s="55"/>
      <c r="CP316" s="55"/>
      <c r="CQ316" s="55"/>
      <c r="CR316" s="55"/>
      <c r="CS316" s="55"/>
      <c r="CT316" s="55"/>
      <c r="CU316" s="55"/>
      <c r="CV316" s="55"/>
      <c r="CW316" s="55"/>
      <c r="CX316" s="55"/>
      <c r="CY316" s="55"/>
      <c r="CZ316" s="55"/>
      <c r="DA316" s="55"/>
      <c r="DB316" s="55"/>
      <c r="DC316" s="55"/>
      <c r="DD316" s="55"/>
      <c r="DE316" s="55"/>
      <c r="DF316" s="55"/>
      <c r="DG316" s="55"/>
      <c r="DH316" s="55"/>
      <c r="DI316" s="55"/>
    </row>
    <row r="317" spans="1:113" x14ac:dyDescent="0.2">
      <c r="A317" s="49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4"/>
      <c r="AN317" s="54"/>
      <c r="AO317" s="55"/>
      <c r="AP317" s="55"/>
      <c r="AQ317" s="55"/>
      <c r="AR317" s="51"/>
      <c r="AS317" s="54"/>
      <c r="AT317" s="55"/>
      <c r="AU317" s="55"/>
      <c r="AV317" s="51"/>
      <c r="AW317" s="54"/>
      <c r="AX317" s="55"/>
      <c r="AY317" s="56"/>
      <c r="AZ317" s="35"/>
      <c r="BA317" s="55"/>
      <c r="BB317" s="51"/>
      <c r="BC317" s="54"/>
      <c r="BD317" s="55"/>
      <c r="BE317" s="56"/>
      <c r="BF317" s="55"/>
      <c r="BG317" s="55"/>
      <c r="BH317" s="55"/>
      <c r="BI317" s="55"/>
      <c r="BJ317" s="55"/>
      <c r="BK317" s="55"/>
      <c r="BL317" s="55"/>
      <c r="BM317" s="55"/>
      <c r="BN317" s="55"/>
      <c r="BO317" s="55"/>
      <c r="BP317" s="55"/>
      <c r="BQ317" s="55"/>
      <c r="BR317" s="55"/>
      <c r="BS317" s="55"/>
      <c r="BT317" s="55"/>
      <c r="BU317" s="55"/>
      <c r="BV317" s="55"/>
      <c r="BW317" s="55"/>
      <c r="BX317" s="55"/>
      <c r="BY317" s="55"/>
      <c r="BZ317" s="55"/>
      <c r="CA317" s="55"/>
      <c r="CB317" s="55"/>
      <c r="CC317" s="55"/>
      <c r="CD317" s="55"/>
      <c r="CE317" s="55"/>
      <c r="CF317" s="55"/>
      <c r="CG317" s="55"/>
      <c r="CH317" s="55"/>
      <c r="CI317" s="55"/>
      <c r="CJ317" s="55"/>
      <c r="CK317" s="55"/>
      <c r="CL317" s="55"/>
      <c r="CM317" s="55"/>
      <c r="CN317" s="55"/>
      <c r="CO317" s="55"/>
      <c r="CP317" s="55"/>
      <c r="CQ317" s="55"/>
      <c r="CR317" s="55"/>
      <c r="CS317" s="55"/>
      <c r="CT317" s="55"/>
      <c r="CU317" s="55"/>
      <c r="CV317" s="55"/>
      <c r="CW317" s="55"/>
      <c r="CX317" s="55"/>
      <c r="CY317" s="55"/>
      <c r="CZ317" s="55"/>
      <c r="DA317" s="55"/>
      <c r="DB317" s="55"/>
      <c r="DC317" s="55"/>
      <c r="DD317" s="55"/>
      <c r="DE317" s="55"/>
      <c r="DF317" s="55"/>
      <c r="DG317" s="55"/>
      <c r="DH317" s="55"/>
      <c r="DI317" s="55"/>
    </row>
    <row r="318" spans="1:113" x14ac:dyDescent="0.2">
      <c r="A318" s="49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4"/>
      <c r="AN318" s="54"/>
      <c r="AO318" s="55"/>
      <c r="AP318" s="55"/>
      <c r="AQ318" s="55"/>
      <c r="AR318" s="51"/>
      <c r="AS318" s="54"/>
      <c r="AT318" s="55"/>
      <c r="AU318" s="55"/>
      <c r="AV318" s="51"/>
      <c r="AW318" s="54"/>
      <c r="AX318" s="55"/>
      <c r="AY318" s="56"/>
      <c r="AZ318" s="35"/>
      <c r="BA318" s="55"/>
      <c r="BB318" s="51"/>
      <c r="BC318" s="54"/>
      <c r="BD318" s="55"/>
      <c r="BE318" s="56"/>
      <c r="BF318" s="55"/>
      <c r="BG318" s="55"/>
      <c r="BH318" s="55"/>
      <c r="BI318" s="55"/>
      <c r="BJ318" s="55"/>
      <c r="BK318" s="55"/>
      <c r="BL318" s="55"/>
      <c r="BM318" s="55"/>
      <c r="BN318" s="55"/>
      <c r="BO318" s="55"/>
      <c r="BP318" s="55"/>
      <c r="BQ318" s="55"/>
      <c r="BR318" s="55"/>
      <c r="BS318" s="55"/>
      <c r="BT318" s="55"/>
      <c r="BU318" s="55"/>
      <c r="BV318" s="55"/>
      <c r="BW318" s="55"/>
      <c r="BX318" s="55"/>
      <c r="BY318" s="55"/>
      <c r="BZ318" s="55"/>
      <c r="CA318" s="55"/>
      <c r="CB318" s="55"/>
      <c r="CC318" s="55"/>
      <c r="CD318" s="55"/>
      <c r="CE318" s="55"/>
      <c r="CF318" s="55"/>
      <c r="CG318" s="55"/>
      <c r="CH318" s="55"/>
      <c r="CI318" s="55"/>
      <c r="CJ318" s="55"/>
      <c r="CK318" s="55"/>
      <c r="CL318" s="55"/>
      <c r="CM318" s="55"/>
      <c r="CN318" s="55"/>
      <c r="CO318" s="55"/>
      <c r="CP318" s="55"/>
      <c r="CQ318" s="55"/>
      <c r="CR318" s="55"/>
      <c r="CS318" s="55"/>
      <c r="CT318" s="55"/>
      <c r="CU318" s="55"/>
      <c r="CV318" s="55"/>
      <c r="CW318" s="55"/>
      <c r="CX318" s="55"/>
      <c r="CY318" s="55"/>
      <c r="CZ318" s="55"/>
      <c r="DA318" s="55"/>
      <c r="DB318" s="55"/>
      <c r="DC318" s="55"/>
      <c r="DD318" s="55"/>
      <c r="DE318" s="55"/>
      <c r="DF318" s="55"/>
      <c r="DG318" s="55"/>
      <c r="DH318" s="55"/>
      <c r="DI318" s="55"/>
    </row>
    <row r="319" spans="1:113" x14ac:dyDescent="0.2">
      <c r="A319" s="49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4"/>
      <c r="AN319" s="54"/>
      <c r="AO319" s="55"/>
      <c r="AP319" s="55"/>
      <c r="AQ319" s="55"/>
      <c r="AR319" s="51"/>
      <c r="AS319" s="54"/>
      <c r="AT319" s="55"/>
      <c r="AU319" s="55"/>
      <c r="AV319" s="51"/>
      <c r="AW319" s="54"/>
      <c r="AX319" s="55"/>
      <c r="AY319" s="56"/>
      <c r="AZ319" s="35"/>
      <c r="BA319" s="55"/>
      <c r="BB319" s="51"/>
      <c r="BC319" s="54"/>
      <c r="BD319" s="55"/>
      <c r="BE319" s="56"/>
      <c r="BF319" s="55"/>
      <c r="BG319" s="55"/>
      <c r="BH319" s="55"/>
      <c r="BI319" s="55"/>
      <c r="BJ319" s="55"/>
      <c r="BK319" s="55"/>
      <c r="BL319" s="55"/>
      <c r="BM319" s="55"/>
      <c r="BN319" s="55"/>
      <c r="BO319" s="55"/>
      <c r="BP319" s="55"/>
      <c r="BQ319" s="55"/>
      <c r="BR319" s="55"/>
      <c r="BS319" s="55"/>
      <c r="BT319" s="55"/>
      <c r="BU319" s="55"/>
      <c r="BV319" s="55"/>
      <c r="BW319" s="55"/>
      <c r="BX319" s="55"/>
      <c r="BY319" s="55"/>
      <c r="BZ319" s="55"/>
      <c r="CA319" s="55"/>
      <c r="CB319" s="55"/>
      <c r="CC319" s="55"/>
      <c r="CD319" s="55"/>
      <c r="CE319" s="55"/>
      <c r="CF319" s="55"/>
      <c r="CG319" s="55"/>
      <c r="CH319" s="55"/>
      <c r="CI319" s="55"/>
      <c r="CJ319" s="55"/>
      <c r="CK319" s="55"/>
      <c r="CL319" s="55"/>
      <c r="CM319" s="55"/>
      <c r="CN319" s="55"/>
      <c r="CO319" s="55"/>
      <c r="CP319" s="55"/>
      <c r="CQ319" s="55"/>
      <c r="CR319" s="55"/>
      <c r="CS319" s="55"/>
      <c r="CT319" s="55"/>
      <c r="CU319" s="55"/>
      <c r="CV319" s="55"/>
      <c r="CW319" s="55"/>
      <c r="CX319" s="55"/>
      <c r="CY319" s="55"/>
      <c r="CZ319" s="55"/>
      <c r="DA319" s="55"/>
      <c r="DB319" s="55"/>
      <c r="DC319" s="55"/>
      <c r="DD319" s="55"/>
      <c r="DE319" s="55"/>
      <c r="DF319" s="55"/>
      <c r="DG319" s="55"/>
      <c r="DH319" s="55"/>
      <c r="DI319" s="55"/>
    </row>
    <row r="320" spans="1:113" x14ac:dyDescent="0.2">
      <c r="A320" s="49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4"/>
      <c r="AN320" s="54"/>
      <c r="AO320" s="55"/>
      <c r="AP320" s="55"/>
      <c r="AQ320" s="55"/>
      <c r="AR320" s="51"/>
      <c r="AS320" s="54"/>
      <c r="AT320" s="55"/>
      <c r="AU320" s="55"/>
      <c r="AV320" s="51"/>
      <c r="AW320" s="54"/>
      <c r="AX320" s="55"/>
      <c r="AY320" s="56"/>
      <c r="AZ320" s="35"/>
      <c r="BA320" s="55"/>
      <c r="BB320" s="51"/>
      <c r="BC320" s="54"/>
      <c r="BD320" s="55"/>
      <c r="BE320" s="56"/>
      <c r="BF320" s="55"/>
      <c r="BG320" s="55"/>
      <c r="BH320" s="55"/>
      <c r="BI320" s="55"/>
      <c r="BJ320" s="55"/>
      <c r="BK320" s="55"/>
      <c r="BL320" s="55"/>
      <c r="BM320" s="55"/>
      <c r="BN320" s="55"/>
      <c r="BO320" s="55"/>
      <c r="BP320" s="55"/>
      <c r="BQ320" s="55"/>
      <c r="BR320" s="55"/>
      <c r="BS320" s="55"/>
      <c r="BT320" s="55"/>
      <c r="BU320" s="55"/>
      <c r="BV320" s="55"/>
      <c r="BW320" s="55"/>
      <c r="BX320" s="55"/>
      <c r="BY320" s="55"/>
      <c r="BZ320" s="55"/>
      <c r="CA320" s="55"/>
      <c r="CB320" s="55"/>
      <c r="CC320" s="55"/>
      <c r="CD320" s="55"/>
      <c r="CE320" s="55"/>
      <c r="CF320" s="55"/>
      <c r="CG320" s="55"/>
      <c r="CH320" s="55"/>
      <c r="CI320" s="55"/>
      <c r="CJ320" s="55"/>
      <c r="CK320" s="55"/>
      <c r="CL320" s="55"/>
      <c r="CM320" s="55"/>
      <c r="CN320" s="55"/>
      <c r="CO320" s="55"/>
      <c r="CP320" s="55"/>
      <c r="CQ320" s="55"/>
      <c r="CR320" s="55"/>
      <c r="CS320" s="55"/>
      <c r="CT320" s="55"/>
      <c r="CU320" s="55"/>
      <c r="CV320" s="55"/>
      <c r="CW320" s="55"/>
      <c r="CX320" s="55"/>
      <c r="CY320" s="55"/>
      <c r="CZ320" s="55"/>
      <c r="DA320" s="55"/>
      <c r="DB320" s="55"/>
      <c r="DC320" s="55"/>
      <c r="DD320" s="55"/>
      <c r="DE320" s="55"/>
      <c r="DF320" s="55"/>
      <c r="DG320" s="55"/>
      <c r="DH320" s="55"/>
      <c r="DI320" s="55"/>
    </row>
    <row r="321" spans="1:113" x14ac:dyDescent="0.2">
      <c r="A321" s="49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4"/>
      <c r="AN321" s="54"/>
      <c r="AO321" s="55"/>
      <c r="AP321" s="55"/>
      <c r="AQ321" s="55"/>
      <c r="AR321" s="51"/>
      <c r="AS321" s="54"/>
      <c r="AT321" s="55"/>
      <c r="AU321" s="55"/>
      <c r="AV321" s="51"/>
      <c r="AW321" s="54"/>
      <c r="AX321" s="55"/>
      <c r="AY321" s="56"/>
      <c r="AZ321" s="35"/>
      <c r="BA321" s="55"/>
      <c r="BB321" s="51"/>
      <c r="BC321" s="54"/>
      <c r="BD321" s="55"/>
      <c r="BE321" s="56"/>
      <c r="BF321" s="55"/>
      <c r="BG321" s="55"/>
      <c r="BH321" s="55"/>
      <c r="BI321" s="55"/>
      <c r="BJ321" s="55"/>
      <c r="BK321" s="55"/>
      <c r="BL321" s="55"/>
      <c r="BM321" s="55"/>
      <c r="BN321" s="55"/>
      <c r="BO321" s="55"/>
      <c r="BP321" s="55"/>
      <c r="BQ321" s="55"/>
      <c r="BR321" s="55"/>
      <c r="BS321" s="55"/>
      <c r="BT321" s="55"/>
      <c r="BU321" s="55"/>
      <c r="BV321" s="55"/>
      <c r="BW321" s="55"/>
      <c r="BX321" s="55"/>
      <c r="BY321" s="55"/>
      <c r="BZ321" s="55"/>
      <c r="CA321" s="55"/>
      <c r="CB321" s="55"/>
      <c r="CC321" s="55"/>
      <c r="CD321" s="55"/>
      <c r="CE321" s="55"/>
      <c r="CF321" s="55"/>
      <c r="CG321" s="55"/>
      <c r="CH321" s="55"/>
      <c r="CI321" s="55"/>
      <c r="CJ321" s="55"/>
      <c r="CK321" s="55"/>
      <c r="CL321" s="55"/>
      <c r="CM321" s="55"/>
      <c r="CN321" s="55"/>
      <c r="CO321" s="55"/>
      <c r="CP321" s="55"/>
      <c r="CQ321" s="55"/>
      <c r="CR321" s="55"/>
      <c r="CS321" s="55"/>
      <c r="CT321" s="55"/>
      <c r="CU321" s="55"/>
      <c r="CV321" s="55"/>
      <c r="CW321" s="55"/>
      <c r="CX321" s="55"/>
      <c r="CY321" s="55"/>
      <c r="CZ321" s="55"/>
      <c r="DA321" s="55"/>
      <c r="DB321" s="55"/>
      <c r="DC321" s="55"/>
      <c r="DD321" s="55"/>
      <c r="DE321" s="55"/>
      <c r="DF321" s="55"/>
      <c r="DG321" s="55"/>
      <c r="DH321" s="55"/>
      <c r="DI321" s="55"/>
    </row>
    <row r="322" spans="1:113" x14ac:dyDescent="0.2">
      <c r="A322" s="49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4"/>
      <c r="AN322" s="54"/>
      <c r="AO322" s="55"/>
      <c r="AP322" s="55"/>
      <c r="AQ322" s="55"/>
      <c r="AR322" s="51"/>
      <c r="AS322" s="54"/>
      <c r="AT322" s="55"/>
      <c r="AU322" s="55"/>
      <c r="AV322" s="51"/>
      <c r="AW322" s="54"/>
      <c r="AX322" s="55"/>
      <c r="AY322" s="56"/>
      <c r="AZ322" s="35"/>
      <c r="BA322" s="55"/>
      <c r="BB322" s="51"/>
      <c r="BC322" s="54"/>
      <c r="BD322" s="55"/>
      <c r="BE322" s="56"/>
      <c r="BF322" s="55"/>
      <c r="BG322" s="55"/>
      <c r="BH322" s="55"/>
      <c r="BI322" s="55"/>
      <c r="BJ322" s="55"/>
      <c r="BK322" s="55"/>
      <c r="BL322" s="55"/>
      <c r="BM322" s="55"/>
      <c r="BN322" s="55"/>
      <c r="BO322" s="55"/>
      <c r="BP322" s="55"/>
      <c r="BQ322" s="55"/>
      <c r="BR322" s="55"/>
      <c r="BS322" s="55"/>
      <c r="BT322" s="55"/>
      <c r="BU322" s="55"/>
      <c r="BV322" s="55"/>
      <c r="BW322" s="55"/>
      <c r="BX322" s="55"/>
      <c r="BY322" s="55"/>
      <c r="BZ322" s="55"/>
      <c r="CA322" s="55"/>
      <c r="CB322" s="55"/>
      <c r="CC322" s="55"/>
      <c r="CD322" s="55"/>
      <c r="CE322" s="55"/>
      <c r="CF322" s="55"/>
      <c r="CG322" s="55"/>
      <c r="CH322" s="55"/>
      <c r="CI322" s="55"/>
      <c r="CJ322" s="55"/>
      <c r="CK322" s="55"/>
      <c r="CL322" s="55"/>
      <c r="CM322" s="55"/>
      <c r="CN322" s="55"/>
      <c r="CO322" s="55"/>
      <c r="CP322" s="55"/>
      <c r="CQ322" s="55"/>
      <c r="CR322" s="55"/>
      <c r="CS322" s="55"/>
      <c r="CT322" s="55"/>
      <c r="CU322" s="55"/>
      <c r="CV322" s="55"/>
      <c r="CW322" s="55"/>
      <c r="CX322" s="55"/>
      <c r="CY322" s="55"/>
      <c r="CZ322" s="55"/>
      <c r="DA322" s="55"/>
      <c r="DB322" s="55"/>
      <c r="DC322" s="55"/>
      <c r="DD322" s="55"/>
      <c r="DE322" s="55"/>
      <c r="DF322" s="55"/>
      <c r="DG322" s="55"/>
      <c r="DH322" s="55"/>
      <c r="DI322" s="55"/>
    </row>
    <row r="323" spans="1:113" x14ac:dyDescent="0.2">
      <c r="A323" s="49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4"/>
      <c r="AN323" s="54"/>
      <c r="AO323" s="55"/>
      <c r="AP323" s="55"/>
      <c r="AQ323" s="55"/>
      <c r="AR323" s="51"/>
      <c r="AS323" s="54"/>
      <c r="AT323" s="55"/>
      <c r="AU323" s="55"/>
      <c r="AV323" s="51"/>
      <c r="AW323" s="54"/>
      <c r="AX323" s="55"/>
      <c r="AY323" s="56"/>
      <c r="AZ323" s="35"/>
      <c r="BA323" s="55"/>
      <c r="BB323" s="51"/>
      <c r="BC323" s="54"/>
      <c r="BD323" s="55"/>
      <c r="BE323" s="56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</row>
    <row r="324" spans="1:113" x14ac:dyDescent="0.2">
      <c r="A324" s="49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4"/>
      <c r="AN324" s="54"/>
      <c r="AO324" s="55"/>
      <c r="AP324" s="55"/>
      <c r="AQ324" s="55"/>
      <c r="AR324" s="51"/>
      <c r="AS324" s="54"/>
      <c r="AT324" s="55"/>
      <c r="AU324" s="55"/>
      <c r="AV324" s="51"/>
      <c r="AW324" s="54"/>
      <c r="AX324" s="55"/>
      <c r="AY324" s="56"/>
      <c r="AZ324" s="35"/>
      <c r="BA324" s="55"/>
      <c r="BB324" s="51"/>
      <c r="BC324" s="54"/>
      <c r="BD324" s="55"/>
      <c r="BE324" s="56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</row>
    <row r="325" spans="1:113" x14ac:dyDescent="0.2">
      <c r="A325" s="49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4"/>
      <c r="AN325" s="54"/>
      <c r="AO325" s="55"/>
      <c r="AP325" s="55"/>
      <c r="AQ325" s="55"/>
      <c r="AR325" s="51"/>
      <c r="AS325" s="54"/>
      <c r="AT325" s="55"/>
      <c r="AU325" s="55"/>
      <c r="AV325" s="51"/>
      <c r="AW325" s="54"/>
      <c r="AX325" s="55"/>
      <c r="AY325" s="56"/>
      <c r="AZ325" s="35"/>
      <c r="BA325" s="55"/>
      <c r="BB325" s="51"/>
      <c r="BC325" s="54"/>
      <c r="BD325" s="55"/>
      <c r="BE325" s="56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</row>
    <row r="326" spans="1:113" x14ac:dyDescent="0.2">
      <c r="A326" s="49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4"/>
      <c r="AN326" s="54"/>
      <c r="AO326" s="55"/>
      <c r="AP326" s="55"/>
      <c r="AQ326" s="55"/>
      <c r="AR326" s="51"/>
      <c r="AS326" s="54"/>
      <c r="AT326" s="55"/>
      <c r="AU326" s="55"/>
      <c r="AV326" s="51"/>
      <c r="AW326" s="54"/>
      <c r="AX326" s="55"/>
      <c r="AY326" s="56"/>
      <c r="AZ326" s="35"/>
      <c r="BA326" s="55"/>
      <c r="BB326" s="51"/>
      <c r="BC326" s="54"/>
      <c r="BD326" s="55"/>
      <c r="BE326" s="56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</row>
    <row r="327" spans="1:113" x14ac:dyDescent="0.2">
      <c r="A327" s="49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4"/>
      <c r="AN327" s="54"/>
      <c r="AO327" s="55"/>
      <c r="AP327" s="55"/>
      <c r="AQ327" s="55"/>
      <c r="AR327" s="51"/>
      <c r="AS327" s="54"/>
      <c r="AT327" s="55"/>
      <c r="AU327" s="55"/>
      <c r="AV327" s="51"/>
      <c r="AW327" s="54"/>
      <c r="AX327" s="55"/>
      <c r="AY327" s="56"/>
      <c r="AZ327" s="35"/>
      <c r="BA327" s="55"/>
      <c r="BB327" s="51"/>
      <c r="BC327" s="54"/>
      <c r="BD327" s="55"/>
      <c r="BE327" s="56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</row>
    <row r="328" spans="1:113" x14ac:dyDescent="0.2">
      <c r="A328" s="49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4"/>
      <c r="AN328" s="54"/>
      <c r="AO328" s="55"/>
      <c r="AP328" s="55"/>
      <c r="AQ328" s="55"/>
      <c r="AR328" s="51"/>
      <c r="AS328" s="54"/>
      <c r="AT328" s="55"/>
      <c r="AU328" s="55"/>
      <c r="AV328" s="51"/>
      <c r="AW328" s="54"/>
      <c r="AX328" s="55"/>
      <c r="AY328" s="56"/>
      <c r="AZ328" s="35"/>
      <c r="BA328" s="55"/>
      <c r="BB328" s="51"/>
      <c r="BC328" s="54"/>
      <c r="BD328" s="55"/>
      <c r="BE328" s="56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</row>
    <row r="329" spans="1:113" x14ac:dyDescent="0.2">
      <c r="A329" s="49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4"/>
      <c r="AN329" s="54"/>
      <c r="AO329" s="55"/>
      <c r="AP329" s="55"/>
      <c r="AQ329" s="55"/>
      <c r="AR329" s="51"/>
      <c r="AS329" s="54"/>
      <c r="AT329" s="55"/>
      <c r="AU329" s="55"/>
      <c r="AV329" s="51"/>
      <c r="AW329" s="54"/>
      <c r="AX329" s="55"/>
      <c r="AY329" s="56"/>
      <c r="AZ329" s="35"/>
      <c r="BA329" s="55"/>
      <c r="BB329" s="51"/>
      <c r="BC329" s="54"/>
      <c r="BD329" s="55"/>
      <c r="BE329" s="56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</row>
    <row r="330" spans="1:113" x14ac:dyDescent="0.2">
      <c r="A330" s="49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4"/>
      <c r="AN330" s="54"/>
      <c r="AO330" s="55"/>
      <c r="AP330" s="55"/>
      <c r="AQ330" s="55"/>
      <c r="AR330" s="51"/>
      <c r="AS330" s="54"/>
      <c r="AT330" s="55"/>
      <c r="AU330" s="55"/>
      <c r="AV330" s="51"/>
      <c r="AW330" s="54"/>
      <c r="AX330" s="55"/>
      <c r="AY330" s="56"/>
      <c r="AZ330" s="35"/>
      <c r="BA330" s="55"/>
      <c r="BB330" s="51"/>
      <c r="BC330" s="54"/>
      <c r="BD330" s="55"/>
      <c r="BE330" s="56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</row>
    <row r="331" spans="1:113" x14ac:dyDescent="0.2">
      <c r="A331" s="49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4"/>
      <c r="AN331" s="54"/>
      <c r="AO331" s="55"/>
      <c r="AP331" s="55"/>
      <c r="AQ331" s="55"/>
      <c r="AR331" s="51"/>
      <c r="AS331" s="54"/>
      <c r="AT331" s="55"/>
      <c r="AU331" s="55"/>
      <c r="AV331" s="51"/>
      <c r="AW331" s="54"/>
      <c r="AX331" s="55"/>
      <c r="AY331" s="56"/>
      <c r="AZ331" s="35"/>
      <c r="BA331" s="55"/>
      <c r="BB331" s="51"/>
      <c r="BC331" s="54"/>
      <c r="BD331" s="55"/>
      <c r="BE331" s="56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</row>
    <row r="332" spans="1:113" x14ac:dyDescent="0.2">
      <c r="A332" s="49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4"/>
      <c r="AN332" s="54"/>
      <c r="AO332" s="55"/>
      <c r="AP332" s="55"/>
      <c r="AQ332" s="55"/>
      <c r="AR332" s="51"/>
      <c r="AS332" s="54"/>
      <c r="AT332" s="55"/>
      <c r="AU332" s="55"/>
      <c r="AV332" s="51"/>
      <c r="AW332" s="54"/>
      <c r="AX332" s="55"/>
      <c r="AY332" s="56"/>
      <c r="AZ332" s="35"/>
      <c r="BA332" s="55"/>
      <c r="BB332" s="51"/>
      <c r="BC332" s="54"/>
      <c r="BD332" s="55"/>
      <c r="BE332" s="56"/>
      <c r="BF332" s="55"/>
      <c r="BG332" s="55"/>
      <c r="BH332" s="55"/>
      <c r="BI332" s="55"/>
      <c r="BJ332" s="55"/>
      <c r="BK332" s="55"/>
      <c r="BL332" s="55"/>
      <c r="BM332" s="55"/>
      <c r="BN332" s="55"/>
      <c r="BO332" s="55"/>
      <c r="BP332" s="55"/>
      <c r="BQ332" s="55"/>
      <c r="BR332" s="55"/>
      <c r="BS332" s="55"/>
      <c r="BT332" s="55"/>
      <c r="BU332" s="55"/>
      <c r="BV332" s="55"/>
      <c r="BW332" s="55"/>
      <c r="BX332" s="55"/>
      <c r="BY332" s="55"/>
      <c r="BZ332" s="55"/>
      <c r="CA332" s="55"/>
      <c r="CB332" s="55"/>
      <c r="CC332" s="55"/>
      <c r="CD332" s="55"/>
      <c r="CE332" s="55"/>
      <c r="CF332" s="55"/>
      <c r="CG332" s="55"/>
      <c r="CH332" s="55"/>
      <c r="CI332" s="55"/>
      <c r="CJ332" s="55"/>
      <c r="CK332" s="55"/>
      <c r="CL332" s="55"/>
      <c r="CM332" s="55"/>
      <c r="CN332" s="55"/>
      <c r="CO332" s="55"/>
      <c r="CP332" s="55"/>
      <c r="CQ332" s="55"/>
      <c r="CR332" s="55"/>
      <c r="CS332" s="55"/>
      <c r="CT332" s="55"/>
      <c r="CU332" s="55"/>
      <c r="CV332" s="55"/>
      <c r="CW332" s="55"/>
      <c r="CX332" s="55"/>
      <c r="CY332" s="55"/>
      <c r="CZ332" s="55"/>
      <c r="DA332" s="55"/>
      <c r="DB332" s="55"/>
      <c r="DC332" s="55"/>
      <c r="DD332" s="55"/>
      <c r="DE332" s="55"/>
      <c r="DF332" s="55"/>
      <c r="DG332" s="55"/>
      <c r="DH332" s="55"/>
      <c r="DI332" s="55"/>
    </row>
    <row r="333" spans="1:113" x14ac:dyDescent="0.2">
      <c r="A333" s="49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4"/>
      <c r="AN333" s="54"/>
      <c r="AO333" s="55"/>
      <c r="AP333" s="55"/>
      <c r="AQ333" s="55"/>
      <c r="AR333" s="51"/>
      <c r="AS333" s="54"/>
      <c r="AT333" s="55"/>
      <c r="AU333" s="55"/>
      <c r="AV333" s="51"/>
      <c r="AW333" s="54"/>
      <c r="AX333" s="55"/>
      <c r="AY333" s="56"/>
      <c r="AZ333" s="35"/>
      <c r="BA333" s="55"/>
      <c r="BB333" s="51"/>
      <c r="BC333" s="54"/>
      <c r="BD333" s="55"/>
      <c r="BE333" s="56"/>
      <c r="BF333" s="55"/>
      <c r="BG333" s="55"/>
      <c r="BH333" s="55"/>
      <c r="BI333" s="55"/>
      <c r="BJ333" s="55"/>
      <c r="BK333" s="55"/>
      <c r="BL333" s="55"/>
      <c r="BM333" s="55"/>
      <c r="BN333" s="55"/>
      <c r="BO333" s="55"/>
      <c r="BP333" s="55"/>
      <c r="BQ333" s="55"/>
      <c r="BR333" s="55"/>
      <c r="BS333" s="55"/>
      <c r="BT333" s="55"/>
      <c r="BU333" s="55"/>
      <c r="BV333" s="55"/>
      <c r="BW333" s="55"/>
      <c r="BX333" s="55"/>
      <c r="BY333" s="55"/>
      <c r="BZ333" s="55"/>
      <c r="CA333" s="55"/>
      <c r="CB333" s="55"/>
      <c r="CC333" s="55"/>
      <c r="CD333" s="55"/>
      <c r="CE333" s="55"/>
      <c r="CF333" s="55"/>
      <c r="CG333" s="55"/>
      <c r="CH333" s="55"/>
      <c r="CI333" s="55"/>
      <c r="CJ333" s="55"/>
      <c r="CK333" s="55"/>
      <c r="CL333" s="55"/>
      <c r="CM333" s="55"/>
      <c r="CN333" s="55"/>
      <c r="CO333" s="55"/>
      <c r="CP333" s="55"/>
      <c r="CQ333" s="55"/>
      <c r="CR333" s="55"/>
      <c r="CS333" s="55"/>
      <c r="CT333" s="55"/>
      <c r="CU333" s="55"/>
      <c r="CV333" s="55"/>
      <c r="CW333" s="55"/>
      <c r="CX333" s="55"/>
      <c r="CY333" s="55"/>
      <c r="CZ333" s="55"/>
      <c r="DA333" s="55"/>
      <c r="DB333" s="55"/>
      <c r="DC333" s="55"/>
      <c r="DD333" s="55"/>
      <c r="DE333" s="55"/>
      <c r="DF333" s="55"/>
      <c r="DG333" s="55"/>
      <c r="DH333" s="55"/>
      <c r="DI333" s="55"/>
    </row>
    <row r="334" spans="1:113" x14ac:dyDescent="0.2">
      <c r="A334" s="49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4"/>
      <c r="AN334" s="54"/>
      <c r="AO334" s="55"/>
      <c r="AP334" s="55"/>
      <c r="AQ334" s="55"/>
      <c r="AR334" s="51"/>
      <c r="AS334" s="54"/>
      <c r="AT334" s="55"/>
      <c r="AU334" s="55"/>
      <c r="AV334" s="51"/>
      <c r="AW334" s="54"/>
      <c r="AX334" s="55"/>
      <c r="AY334" s="56"/>
      <c r="AZ334" s="35"/>
      <c r="BA334" s="55"/>
      <c r="BB334" s="51"/>
      <c r="BC334" s="54"/>
      <c r="BD334" s="55"/>
      <c r="BE334" s="56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</row>
    <row r="335" spans="1:113" x14ac:dyDescent="0.2">
      <c r="A335" s="49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4"/>
      <c r="AN335" s="54"/>
      <c r="AO335" s="55"/>
      <c r="AP335" s="55"/>
      <c r="AQ335" s="55"/>
      <c r="AR335" s="51"/>
      <c r="AS335" s="54"/>
      <c r="AT335" s="55"/>
      <c r="AU335" s="55"/>
      <c r="AV335" s="51"/>
      <c r="AW335" s="54"/>
      <c r="AX335" s="55"/>
      <c r="AY335" s="56"/>
      <c r="AZ335" s="35"/>
      <c r="BA335" s="55"/>
      <c r="BB335" s="51"/>
      <c r="BC335" s="54"/>
      <c r="BD335" s="55"/>
      <c r="BE335" s="56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</row>
    <row r="336" spans="1:113" x14ac:dyDescent="0.2">
      <c r="A336" s="49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4"/>
      <c r="AN336" s="54"/>
      <c r="AO336" s="55"/>
      <c r="AP336" s="55"/>
      <c r="AQ336" s="55"/>
      <c r="AR336" s="51"/>
      <c r="AS336" s="54"/>
      <c r="AT336" s="55"/>
      <c r="AU336" s="55"/>
      <c r="AV336" s="51"/>
      <c r="AW336" s="54"/>
      <c r="AX336" s="55"/>
      <c r="AY336" s="56"/>
      <c r="AZ336" s="35"/>
      <c r="BA336" s="55"/>
      <c r="BB336" s="51"/>
      <c r="BC336" s="54"/>
      <c r="BD336" s="55"/>
      <c r="BE336" s="56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</row>
    <row r="337" spans="1:113" x14ac:dyDescent="0.2">
      <c r="A337" s="49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4"/>
      <c r="AN337" s="54"/>
      <c r="AO337" s="55"/>
      <c r="AP337" s="55"/>
      <c r="AQ337" s="55"/>
      <c r="AR337" s="51"/>
      <c r="AS337" s="54"/>
      <c r="AT337" s="55"/>
      <c r="AU337" s="55"/>
      <c r="AV337" s="51"/>
      <c r="AW337" s="54"/>
      <c r="AX337" s="55"/>
      <c r="AY337" s="56"/>
      <c r="AZ337" s="35"/>
      <c r="BA337" s="55"/>
      <c r="BB337" s="51"/>
      <c r="BC337" s="54"/>
      <c r="BD337" s="55"/>
      <c r="BE337" s="56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</row>
    <row r="338" spans="1:113" x14ac:dyDescent="0.2">
      <c r="A338" s="49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4"/>
      <c r="AN338" s="54"/>
      <c r="AO338" s="55"/>
      <c r="AP338" s="55"/>
      <c r="AQ338" s="55"/>
      <c r="AR338" s="51"/>
      <c r="AS338" s="54"/>
      <c r="AT338" s="55"/>
      <c r="AU338" s="55"/>
      <c r="AV338" s="51"/>
      <c r="AW338" s="54"/>
      <c r="AX338" s="55"/>
      <c r="AY338" s="56"/>
      <c r="AZ338" s="35"/>
      <c r="BA338" s="55"/>
      <c r="BB338" s="51"/>
      <c r="BC338" s="54"/>
      <c r="BD338" s="55"/>
      <c r="BE338" s="56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</row>
    <row r="339" spans="1:113" x14ac:dyDescent="0.2">
      <c r="A339" s="49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4"/>
      <c r="AN339" s="54"/>
      <c r="AO339" s="55"/>
      <c r="AP339" s="55"/>
      <c r="AQ339" s="55"/>
      <c r="AR339" s="51"/>
      <c r="AS339" s="54"/>
      <c r="AT339" s="55"/>
      <c r="AU339" s="55"/>
      <c r="AV339" s="51"/>
      <c r="AW339" s="54"/>
      <c r="AX339" s="55"/>
      <c r="AY339" s="56"/>
      <c r="AZ339" s="35"/>
      <c r="BA339" s="55"/>
      <c r="BB339" s="51"/>
      <c r="BC339" s="54"/>
      <c r="BD339" s="55"/>
      <c r="BE339" s="56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</row>
    <row r="340" spans="1:113" x14ac:dyDescent="0.2">
      <c r="A340" s="49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4"/>
      <c r="AN340" s="54"/>
      <c r="AO340" s="55"/>
      <c r="AP340" s="55"/>
      <c r="AQ340" s="55"/>
      <c r="AR340" s="51"/>
      <c r="AS340" s="54"/>
      <c r="AT340" s="55"/>
      <c r="AU340" s="55"/>
      <c r="AV340" s="51"/>
      <c r="AW340" s="54"/>
      <c r="AX340" s="55"/>
      <c r="AY340" s="56"/>
      <c r="AZ340" s="35"/>
      <c r="BA340" s="55"/>
      <c r="BB340" s="51"/>
      <c r="BC340" s="54"/>
      <c r="BD340" s="55"/>
      <c r="BE340" s="56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</row>
    <row r="341" spans="1:113" x14ac:dyDescent="0.2">
      <c r="A341" s="49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4"/>
      <c r="AN341" s="54"/>
      <c r="AO341" s="55"/>
      <c r="AP341" s="55"/>
      <c r="AQ341" s="55"/>
      <c r="AR341" s="51"/>
      <c r="AS341" s="54"/>
      <c r="AT341" s="55"/>
      <c r="AU341" s="55"/>
      <c r="AV341" s="51"/>
      <c r="AW341" s="54"/>
      <c r="AX341" s="55"/>
      <c r="AY341" s="56"/>
      <c r="AZ341" s="35"/>
      <c r="BA341" s="55"/>
      <c r="BB341" s="51"/>
      <c r="BC341" s="54"/>
      <c r="BD341" s="55"/>
      <c r="BE341" s="56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</row>
    <row r="342" spans="1:113" x14ac:dyDescent="0.2">
      <c r="A342" s="49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4"/>
      <c r="AN342" s="54"/>
      <c r="AO342" s="55"/>
      <c r="AP342" s="55"/>
      <c r="AQ342" s="55"/>
      <c r="AR342" s="51"/>
      <c r="AS342" s="54"/>
      <c r="AT342" s="55"/>
      <c r="AU342" s="55"/>
      <c r="AV342" s="51"/>
      <c r="AW342" s="54"/>
      <c r="AX342" s="55"/>
      <c r="AY342" s="56"/>
      <c r="AZ342" s="35"/>
      <c r="BA342" s="55"/>
      <c r="BB342" s="51"/>
      <c r="BC342" s="54"/>
      <c r="BD342" s="55"/>
      <c r="BE342" s="56"/>
      <c r="BF342" s="55"/>
      <c r="BG342" s="55"/>
      <c r="BH342" s="55"/>
      <c r="BI342" s="55"/>
      <c r="BJ342" s="55"/>
      <c r="BK342" s="55"/>
      <c r="BL342" s="55"/>
      <c r="BM342" s="55"/>
      <c r="BN342" s="55"/>
      <c r="BO342" s="55"/>
      <c r="BP342" s="55"/>
      <c r="BQ342" s="55"/>
      <c r="BR342" s="55"/>
      <c r="BS342" s="55"/>
      <c r="BT342" s="55"/>
      <c r="BU342" s="55"/>
      <c r="BV342" s="55"/>
      <c r="BW342" s="55"/>
      <c r="BX342" s="55"/>
      <c r="BY342" s="55"/>
      <c r="BZ342" s="55"/>
      <c r="CA342" s="55"/>
      <c r="CB342" s="55"/>
      <c r="CC342" s="55"/>
      <c r="CD342" s="55"/>
      <c r="CE342" s="55"/>
      <c r="CF342" s="55"/>
      <c r="CG342" s="55"/>
      <c r="CH342" s="55"/>
      <c r="CI342" s="55"/>
      <c r="CJ342" s="55"/>
      <c r="CK342" s="55"/>
      <c r="CL342" s="55"/>
      <c r="CM342" s="55"/>
      <c r="CN342" s="55"/>
      <c r="CO342" s="55"/>
      <c r="CP342" s="55"/>
      <c r="CQ342" s="55"/>
      <c r="CR342" s="55"/>
      <c r="CS342" s="55"/>
      <c r="CT342" s="55"/>
      <c r="CU342" s="55"/>
      <c r="CV342" s="55"/>
      <c r="CW342" s="55"/>
      <c r="CX342" s="55"/>
      <c r="CY342" s="55"/>
      <c r="CZ342" s="55"/>
      <c r="DA342" s="55"/>
      <c r="DB342" s="55"/>
      <c r="DC342" s="55"/>
      <c r="DD342" s="55"/>
      <c r="DE342" s="55"/>
      <c r="DF342" s="55"/>
      <c r="DG342" s="55"/>
      <c r="DH342" s="55"/>
      <c r="DI342" s="55"/>
    </row>
    <row r="343" spans="1:113" x14ac:dyDescent="0.2">
      <c r="A343" s="49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4"/>
      <c r="AN343" s="54"/>
      <c r="AO343" s="55"/>
      <c r="AP343" s="55"/>
      <c r="AQ343" s="55"/>
      <c r="AR343" s="51"/>
      <c r="AS343" s="54"/>
      <c r="AT343" s="55"/>
      <c r="AU343" s="55"/>
      <c r="AV343" s="51"/>
      <c r="AW343" s="54"/>
      <c r="AX343" s="55"/>
      <c r="AY343" s="56"/>
      <c r="AZ343" s="35"/>
      <c r="BA343" s="55"/>
      <c r="BB343" s="51"/>
      <c r="BC343" s="54"/>
      <c r="BD343" s="55"/>
      <c r="BE343" s="56"/>
      <c r="BF343" s="55"/>
      <c r="BG343" s="55"/>
      <c r="BH343" s="55"/>
      <c r="BI343" s="55"/>
      <c r="BJ343" s="55"/>
      <c r="BK343" s="55"/>
      <c r="BL343" s="55"/>
      <c r="BM343" s="55"/>
      <c r="BN343" s="55"/>
      <c r="BO343" s="55"/>
      <c r="BP343" s="55"/>
      <c r="BQ343" s="55"/>
      <c r="BR343" s="55"/>
      <c r="BS343" s="55"/>
      <c r="BT343" s="55"/>
      <c r="BU343" s="55"/>
      <c r="BV343" s="55"/>
      <c r="BW343" s="55"/>
      <c r="BX343" s="55"/>
      <c r="BY343" s="55"/>
      <c r="BZ343" s="55"/>
      <c r="CA343" s="55"/>
      <c r="CB343" s="55"/>
      <c r="CC343" s="55"/>
      <c r="CD343" s="55"/>
      <c r="CE343" s="55"/>
      <c r="CF343" s="55"/>
      <c r="CG343" s="55"/>
      <c r="CH343" s="55"/>
      <c r="CI343" s="55"/>
      <c r="CJ343" s="55"/>
      <c r="CK343" s="55"/>
      <c r="CL343" s="55"/>
      <c r="CM343" s="55"/>
      <c r="CN343" s="55"/>
      <c r="CO343" s="55"/>
      <c r="CP343" s="55"/>
      <c r="CQ343" s="55"/>
      <c r="CR343" s="55"/>
      <c r="CS343" s="55"/>
      <c r="CT343" s="55"/>
      <c r="CU343" s="55"/>
      <c r="CV343" s="55"/>
      <c r="CW343" s="55"/>
      <c r="CX343" s="55"/>
      <c r="CY343" s="55"/>
      <c r="CZ343" s="55"/>
      <c r="DA343" s="55"/>
      <c r="DB343" s="55"/>
      <c r="DC343" s="55"/>
      <c r="DD343" s="55"/>
      <c r="DE343" s="55"/>
      <c r="DF343" s="55"/>
      <c r="DG343" s="55"/>
      <c r="DH343" s="55"/>
      <c r="DI343" s="55"/>
    </row>
    <row r="344" spans="1:113" x14ac:dyDescent="0.2">
      <c r="A344" s="49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4"/>
      <c r="AN344" s="54"/>
      <c r="AO344" s="55"/>
      <c r="AP344" s="55"/>
      <c r="AQ344" s="55"/>
      <c r="AR344" s="51"/>
      <c r="AS344" s="54"/>
      <c r="AT344" s="55"/>
      <c r="AU344" s="55"/>
      <c r="AV344" s="51"/>
      <c r="AW344" s="54"/>
      <c r="AX344" s="55"/>
      <c r="AY344" s="56"/>
      <c r="AZ344" s="35"/>
      <c r="BA344" s="55"/>
      <c r="BB344" s="51"/>
      <c r="BC344" s="54"/>
      <c r="BD344" s="55"/>
      <c r="BE344" s="56"/>
      <c r="BF344" s="55"/>
      <c r="BG344" s="55"/>
      <c r="BH344" s="55"/>
      <c r="BI344" s="55"/>
      <c r="BJ344" s="55"/>
      <c r="BK344" s="55"/>
      <c r="BL344" s="55"/>
      <c r="BM344" s="55"/>
      <c r="BN344" s="55"/>
      <c r="BO344" s="55"/>
      <c r="BP344" s="55"/>
      <c r="BQ344" s="55"/>
      <c r="BR344" s="55"/>
      <c r="BS344" s="55"/>
      <c r="BT344" s="55"/>
      <c r="BU344" s="55"/>
      <c r="BV344" s="55"/>
      <c r="BW344" s="55"/>
      <c r="BX344" s="55"/>
      <c r="BY344" s="55"/>
      <c r="BZ344" s="55"/>
      <c r="CA344" s="55"/>
      <c r="CB344" s="55"/>
      <c r="CC344" s="55"/>
      <c r="CD344" s="55"/>
      <c r="CE344" s="55"/>
      <c r="CF344" s="55"/>
      <c r="CG344" s="55"/>
      <c r="CH344" s="55"/>
      <c r="CI344" s="55"/>
      <c r="CJ344" s="55"/>
      <c r="CK344" s="55"/>
      <c r="CL344" s="55"/>
      <c r="CM344" s="55"/>
      <c r="CN344" s="55"/>
      <c r="CO344" s="55"/>
      <c r="CP344" s="55"/>
      <c r="CQ344" s="55"/>
      <c r="CR344" s="55"/>
      <c r="CS344" s="55"/>
      <c r="CT344" s="55"/>
      <c r="CU344" s="55"/>
      <c r="CV344" s="55"/>
      <c r="CW344" s="55"/>
      <c r="CX344" s="55"/>
      <c r="CY344" s="55"/>
      <c r="CZ344" s="55"/>
      <c r="DA344" s="55"/>
      <c r="DB344" s="55"/>
      <c r="DC344" s="55"/>
      <c r="DD344" s="55"/>
      <c r="DE344" s="55"/>
      <c r="DF344" s="55"/>
      <c r="DG344" s="55"/>
      <c r="DH344" s="55"/>
      <c r="DI344" s="55"/>
    </row>
    <row r="345" spans="1:113" x14ac:dyDescent="0.2">
      <c r="A345" s="49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4"/>
      <c r="AN345" s="54"/>
      <c r="AO345" s="55"/>
      <c r="AP345" s="55"/>
      <c r="AQ345" s="55"/>
      <c r="AR345" s="51"/>
      <c r="AS345" s="54"/>
      <c r="AT345" s="55"/>
      <c r="AU345" s="55"/>
      <c r="AV345" s="51"/>
      <c r="AW345" s="54"/>
      <c r="AX345" s="55"/>
      <c r="AY345" s="56"/>
      <c r="AZ345" s="35"/>
      <c r="BA345" s="55"/>
      <c r="BB345" s="51"/>
      <c r="BC345" s="54"/>
      <c r="BD345" s="55"/>
      <c r="BE345" s="56"/>
      <c r="BF345" s="55"/>
      <c r="BG345" s="55"/>
      <c r="BH345" s="55"/>
      <c r="BI345" s="55"/>
      <c r="BJ345" s="55"/>
      <c r="BK345" s="55"/>
      <c r="BL345" s="55"/>
      <c r="BM345" s="55"/>
      <c r="BN345" s="55"/>
      <c r="BO345" s="55"/>
      <c r="BP345" s="55"/>
      <c r="BQ345" s="55"/>
      <c r="BR345" s="55"/>
      <c r="BS345" s="55"/>
      <c r="BT345" s="55"/>
      <c r="BU345" s="55"/>
      <c r="BV345" s="55"/>
      <c r="BW345" s="55"/>
      <c r="BX345" s="55"/>
      <c r="BY345" s="55"/>
      <c r="BZ345" s="55"/>
      <c r="CA345" s="55"/>
      <c r="CB345" s="55"/>
      <c r="CC345" s="55"/>
      <c r="CD345" s="55"/>
      <c r="CE345" s="55"/>
      <c r="CF345" s="55"/>
      <c r="CG345" s="55"/>
      <c r="CH345" s="55"/>
      <c r="CI345" s="55"/>
      <c r="CJ345" s="55"/>
      <c r="CK345" s="55"/>
      <c r="CL345" s="55"/>
      <c r="CM345" s="55"/>
      <c r="CN345" s="55"/>
      <c r="CO345" s="55"/>
      <c r="CP345" s="55"/>
      <c r="CQ345" s="55"/>
      <c r="CR345" s="55"/>
      <c r="CS345" s="55"/>
      <c r="CT345" s="55"/>
      <c r="CU345" s="55"/>
      <c r="CV345" s="55"/>
      <c r="CW345" s="55"/>
      <c r="CX345" s="55"/>
      <c r="CY345" s="55"/>
      <c r="CZ345" s="55"/>
      <c r="DA345" s="55"/>
      <c r="DB345" s="55"/>
      <c r="DC345" s="55"/>
      <c r="DD345" s="55"/>
      <c r="DE345" s="55"/>
      <c r="DF345" s="55"/>
      <c r="DG345" s="55"/>
      <c r="DH345" s="55"/>
      <c r="DI345" s="55"/>
    </row>
    <row r="346" spans="1:113" x14ac:dyDescent="0.2">
      <c r="A346" s="49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4"/>
      <c r="AN346" s="54"/>
      <c r="AO346" s="55"/>
      <c r="AP346" s="55"/>
      <c r="AQ346" s="55"/>
      <c r="AR346" s="51"/>
      <c r="AS346" s="54"/>
      <c r="AT346" s="55"/>
      <c r="AU346" s="55"/>
      <c r="AV346" s="51"/>
      <c r="AW346" s="54"/>
      <c r="AX346" s="55"/>
      <c r="AY346" s="56"/>
      <c r="AZ346" s="35"/>
      <c r="BA346" s="55"/>
      <c r="BB346" s="51"/>
      <c r="BC346" s="54"/>
      <c r="BD346" s="55"/>
      <c r="BE346" s="56"/>
      <c r="BF346" s="55"/>
      <c r="BG346" s="55"/>
      <c r="BH346" s="55"/>
      <c r="BI346" s="55"/>
      <c r="BJ346" s="55"/>
      <c r="BK346" s="55"/>
      <c r="BL346" s="55"/>
      <c r="BM346" s="55"/>
      <c r="BN346" s="55"/>
      <c r="BO346" s="55"/>
      <c r="BP346" s="55"/>
      <c r="BQ346" s="55"/>
      <c r="BR346" s="55"/>
      <c r="BS346" s="55"/>
      <c r="BT346" s="55"/>
      <c r="BU346" s="55"/>
      <c r="BV346" s="55"/>
      <c r="BW346" s="55"/>
      <c r="BX346" s="55"/>
      <c r="BY346" s="55"/>
      <c r="BZ346" s="55"/>
      <c r="CA346" s="55"/>
      <c r="CB346" s="55"/>
      <c r="CC346" s="55"/>
      <c r="CD346" s="55"/>
      <c r="CE346" s="55"/>
      <c r="CF346" s="55"/>
      <c r="CG346" s="55"/>
      <c r="CH346" s="55"/>
      <c r="CI346" s="55"/>
      <c r="CJ346" s="55"/>
      <c r="CK346" s="55"/>
      <c r="CL346" s="55"/>
      <c r="CM346" s="55"/>
      <c r="CN346" s="55"/>
      <c r="CO346" s="55"/>
      <c r="CP346" s="55"/>
      <c r="CQ346" s="55"/>
      <c r="CR346" s="55"/>
      <c r="CS346" s="55"/>
      <c r="CT346" s="55"/>
      <c r="CU346" s="55"/>
      <c r="CV346" s="55"/>
      <c r="CW346" s="55"/>
      <c r="CX346" s="55"/>
      <c r="CY346" s="55"/>
      <c r="CZ346" s="55"/>
      <c r="DA346" s="55"/>
      <c r="DB346" s="55"/>
      <c r="DC346" s="55"/>
      <c r="DD346" s="55"/>
      <c r="DE346" s="55"/>
      <c r="DF346" s="55"/>
      <c r="DG346" s="55"/>
      <c r="DH346" s="55"/>
      <c r="DI346" s="55"/>
    </row>
    <row r="347" spans="1:113" x14ac:dyDescent="0.2">
      <c r="A347" s="49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4"/>
      <c r="AN347" s="54"/>
      <c r="AO347" s="55"/>
      <c r="AP347" s="55"/>
      <c r="AQ347" s="55"/>
      <c r="AR347" s="51"/>
      <c r="AS347" s="54"/>
      <c r="AT347" s="55"/>
      <c r="AU347" s="55"/>
      <c r="AV347" s="51"/>
      <c r="AW347" s="54"/>
      <c r="AX347" s="55"/>
      <c r="AY347" s="56"/>
      <c r="AZ347" s="35"/>
      <c r="BA347" s="55"/>
      <c r="BB347" s="51"/>
      <c r="BC347" s="54"/>
      <c r="BD347" s="55"/>
      <c r="BE347" s="56"/>
      <c r="BF347" s="55"/>
      <c r="BG347" s="55"/>
      <c r="BH347" s="55"/>
      <c r="BI347" s="55"/>
      <c r="BJ347" s="55"/>
      <c r="BK347" s="55"/>
      <c r="BL347" s="55"/>
      <c r="BM347" s="55"/>
      <c r="BN347" s="55"/>
      <c r="BO347" s="55"/>
      <c r="BP347" s="55"/>
      <c r="BQ347" s="55"/>
      <c r="BR347" s="55"/>
      <c r="BS347" s="55"/>
      <c r="BT347" s="55"/>
      <c r="BU347" s="55"/>
      <c r="BV347" s="55"/>
      <c r="BW347" s="55"/>
      <c r="BX347" s="55"/>
      <c r="BY347" s="55"/>
      <c r="BZ347" s="55"/>
      <c r="CA347" s="55"/>
      <c r="CB347" s="55"/>
      <c r="CC347" s="55"/>
      <c r="CD347" s="55"/>
      <c r="CE347" s="55"/>
      <c r="CF347" s="55"/>
      <c r="CG347" s="55"/>
      <c r="CH347" s="55"/>
      <c r="CI347" s="55"/>
      <c r="CJ347" s="55"/>
      <c r="CK347" s="55"/>
      <c r="CL347" s="55"/>
      <c r="CM347" s="55"/>
      <c r="CN347" s="55"/>
      <c r="CO347" s="55"/>
      <c r="CP347" s="55"/>
      <c r="CQ347" s="55"/>
      <c r="CR347" s="55"/>
      <c r="CS347" s="55"/>
      <c r="CT347" s="55"/>
      <c r="CU347" s="55"/>
      <c r="CV347" s="55"/>
      <c r="CW347" s="55"/>
      <c r="CX347" s="55"/>
      <c r="CY347" s="55"/>
      <c r="CZ347" s="55"/>
      <c r="DA347" s="55"/>
      <c r="DB347" s="55"/>
      <c r="DC347" s="55"/>
      <c r="DD347" s="55"/>
      <c r="DE347" s="55"/>
      <c r="DF347" s="55"/>
      <c r="DG347" s="55"/>
      <c r="DH347" s="55"/>
      <c r="DI347" s="55"/>
    </row>
    <row r="348" spans="1:113" x14ac:dyDescent="0.2">
      <c r="A348" s="49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4"/>
      <c r="AN348" s="54"/>
      <c r="AO348" s="55"/>
      <c r="AP348" s="55"/>
      <c r="AQ348" s="55"/>
      <c r="AR348" s="51"/>
      <c r="AS348" s="54"/>
      <c r="AT348" s="55"/>
      <c r="AU348" s="55"/>
      <c r="AV348" s="51"/>
      <c r="AW348" s="54"/>
      <c r="AX348" s="55"/>
      <c r="AY348" s="56"/>
      <c r="AZ348" s="35"/>
      <c r="BA348" s="55"/>
      <c r="BB348" s="51"/>
      <c r="BC348" s="54"/>
      <c r="BD348" s="55"/>
      <c r="BE348" s="56"/>
      <c r="BF348" s="55"/>
      <c r="BG348" s="55"/>
      <c r="BH348" s="55"/>
      <c r="BI348" s="55"/>
      <c r="BJ348" s="55"/>
      <c r="BK348" s="55"/>
      <c r="BL348" s="55"/>
      <c r="BM348" s="55"/>
      <c r="BN348" s="55"/>
      <c r="BO348" s="55"/>
      <c r="BP348" s="55"/>
      <c r="BQ348" s="55"/>
      <c r="BR348" s="55"/>
      <c r="BS348" s="55"/>
      <c r="BT348" s="55"/>
      <c r="BU348" s="55"/>
      <c r="BV348" s="55"/>
      <c r="BW348" s="55"/>
      <c r="BX348" s="55"/>
      <c r="BY348" s="55"/>
      <c r="BZ348" s="55"/>
      <c r="CA348" s="55"/>
      <c r="CB348" s="55"/>
      <c r="CC348" s="55"/>
      <c r="CD348" s="55"/>
      <c r="CE348" s="55"/>
      <c r="CF348" s="55"/>
      <c r="CG348" s="55"/>
      <c r="CH348" s="55"/>
      <c r="CI348" s="55"/>
      <c r="CJ348" s="55"/>
      <c r="CK348" s="55"/>
      <c r="CL348" s="55"/>
      <c r="CM348" s="55"/>
      <c r="CN348" s="55"/>
      <c r="CO348" s="55"/>
      <c r="CP348" s="55"/>
      <c r="CQ348" s="55"/>
      <c r="CR348" s="55"/>
      <c r="CS348" s="55"/>
      <c r="CT348" s="55"/>
      <c r="CU348" s="55"/>
      <c r="CV348" s="55"/>
      <c r="CW348" s="55"/>
      <c r="CX348" s="55"/>
      <c r="CY348" s="55"/>
      <c r="CZ348" s="55"/>
      <c r="DA348" s="55"/>
      <c r="DB348" s="55"/>
      <c r="DC348" s="55"/>
      <c r="DD348" s="55"/>
      <c r="DE348" s="55"/>
      <c r="DF348" s="55"/>
      <c r="DG348" s="55"/>
      <c r="DH348" s="55"/>
      <c r="DI348" s="55"/>
    </row>
    <row r="349" spans="1:113" x14ac:dyDescent="0.2">
      <c r="A349" s="49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4"/>
      <c r="AN349" s="54"/>
      <c r="AO349" s="55"/>
      <c r="AP349" s="55"/>
      <c r="AQ349" s="55"/>
      <c r="AR349" s="51"/>
      <c r="AS349" s="54"/>
      <c r="AT349" s="55"/>
      <c r="AU349" s="55"/>
      <c r="AV349" s="51"/>
      <c r="AW349" s="54"/>
      <c r="AX349" s="55"/>
      <c r="AY349" s="56"/>
      <c r="AZ349" s="35"/>
      <c r="BA349" s="55"/>
      <c r="BB349" s="51"/>
      <c r="BC349" s="54"/>
      <c r="BD349" s="55"/>
      <c r="BE349" s="56"/>
      <c r="BF349" s="55"/>
      <c r="BG349" s="55"/>
      <c r="BH349" s="55"/>
      <c r="BI349" s="55"/>
      <c r="BJ349" s="55"/>
      <c r="BK349" s="55"/>
      <c r="BL349" s="55"/>
      <c r="BM349" s="55"/>
      <c r="BN349" s="55"/>
      <c r="BO349" s="55"/>
      <c r="BP349" s="55"/>
      <c r="BQ349" s="55"/>
      <c r="BR349" s="55"/>
      <c r="BS349" s="55"/>
      <c r="BT349" s="55"/>
      <c r="BU349" s="55"/>
      <c r="BV349" s="55"/>
      <c r="BW349" s="55"/>
      <c r="BX349" s="55"/>
      <c r="BY349" s="55"/>
      <c r="BZ349" s="55"/>
      <c r="CA349" s="55"/>
      <c r="CB349" s="55"/>
      <c r="CC349" s="55"/>
      <c r="CD349" s="55"/>
      <c r="CE349" s="55"/>
      <c r="CF349" s="55"/>
      <c r="CG349" s="55"/>
      <c r="CH349" s="55"/>
      <c r="CI349" s="55"/>
      <c r="CJ349" s="55"/>
      <c r="CK349" s="55"/>
      <c r="CL349" s="55"/>
      <c r="CM349" s="55"/>
      <c r="CN349" s="55"/>
      <c r="CO349" s="55"/>
      <c r="CP349" s="55"/>
      <c r="CQ349" s="55"/>
      <c r="CR349" s="55"/>
      <c r="CS349" s="55"/>
      <c r="CT349" s="55"/>
      <c r="CU349" s="55"/>
      <c r="CV349" s="55"/>
      <c r="CW349" s="55"/>
      <c r="CX349" s="55"/>
      <c r="CY349" s="55"/>
      <c r="CZ349" s="55"/>
      <c r="DA349" s="55"/>
      <c r="DB349" s="55"/>
      <c r="DC349" s="55"/>
      <c r="DD349" s="55"/>
      <c r="DE349" s="55"/>
      <c r="DF349" s="55"/>
      <c r="DG349" s="55"/>
      <c r="DH349" s="55"/>
      <c r="DI349" s="55"/>
    </row>
    <row r="350" spans="1:113" x14ac:dyDescent="0.2">
      <c r="A350" s="49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4"/>
      <c r="AN350" s="54"/>
      <c r="AO350" s="55"/>
      <c r="AP350" s="55"/>
      <c r="AQ350" s="55"/>
      <c r="AR350" s="51"/>
      <c r="AS350" s="54"/>
      <c r="AT350" s="55"/>
      <c r="AU350" s="55"/>
      <c r="AV350" s="51"/>
      <c r="AW350" s="54"/>
      <c r="AX350" s="55"/>
      <c r="AY350" s="56"/>
      <c r="AZ350" s="35"/>
      <c r="BA350" s="55"/>
      <c r="BB350" s="51"/>
      <c r="BC350" s="54"/>
      <c r="BD350" s="55"/>
      <c r="BE350" s="56"/>
      <c r="BF350" s="55"/>
      <c r="BG350" s="55"/>
      <c r="BH350" s="55"/>
      <c r="BI350" s="55"/>
      <c r="BJ350" s="55"/>
      <c r="BK350" s="55"/>
      <c r="BL350" s="55"/>
      <c r="BM350" s="55"/>
      <c r="BN350" s="55"/>
      <c r="BO350" s="55"/>
      <c r="BP350" s="55"/>
      <c r="BQ350" s="55"/>
      <c r="BR350" s="55"/>
      <c r="BS350" s="55"/>
      <c r="BT350" s="55"/>
      <c r="BU350" s="55"/>
      <c r="BV350" s="55"/>
      <c r="BW350" s="55"/>
      <c r="BX350" s="55"/>
      <c r="BY350" s="55"/>
      <c r="BZ350" s="55"/>
      <c r="CA350" s="55"/>
      <c r="CB350" s="55"/>
      <c r="CC350" s="55"/>
      <c r="CD350" s="55"/>
      <c r="CE350" s="55"/>
      <c r="CF350" s="55"/>
      <c r="CG350" s="55"/>
      <c r="CH350" s="55"/>
      <c r="CI350" s="55"/>
      <c r="CJ350" s="55"/>
      <c r="CK350" s="55"/>
      <c r="CL350" s="55"/>
      <c r="CM350" s="55"/>
      <c r="CN350" s="55"/>
      <c r="CO350" s="55"/>
      <c r="CP350" s="55"/>
      <c r="CQ350" s="55"/>
      <c r="CR350" s="55"/>
      <c r="CS350" s="55"/>
      <c r="CT350" s="55"/>
      <c r="CU350" s="55"/>
      <c r="CV350" s="55"/>
      <c r="CW350" s="55"/>
      <c r="CX350" s="55"/>
      <c r="CY350" s="55"/>
      <c r="CZ350" s="55"/>
      <c r="DA350" s="55"/>
      <c r="DB350" s="55"/>
      <c r="DC350" s="55"/>
      <c r="DD350" s="55"/>
      <c r="DE350" s="55"/>
      <c r="DF350" s="55"/>
      <c r="DG350" s="55"/>
      <c r="DH350" s="55"/>
      <c r="DI350" s="55"/>
    </row>
    <row r="351" spans="1:113" x14ac:dyDescent="0.2">
      <c r="A351" s="49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4"/>
      <c r="AN351" s="54"/>
      <c r="AO351" s="55"/>
      <c r="AP351" s="55"/>
      <c r="AQ351" s="55"/>
      <c r="AR351" s="51"/>
      <c r="AS351" s="54"/>
      <c r="AT351" s="55"/>
      <c r="AU351" s="55"/>
      <c r="AV351" s="51"/>
      <c r="AW351" s="54"/>
      <c r="AX351" s="55"/>
      <c r="AY351" s="56"/>
      <c r="AZ351" s="35"/>
      <c r="BA351" s="55"/>
      <c r="BB351" s="51"/>
      <c r="BC351" s="54"/>
      <c r="BD351" s="55"/>
      <c r="BE351" s="56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</row>
    <row r="352" spans="1:113" x14ac:dyDescent="0.2">
      <c r="A352" s="49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4"/>
      <c r="AN352" s="54"/>
      <c r="AO352" s="55"/>
      <c r="AP352" s="55"/>
      <c r="AQ352" s="55"/>
      <c r="AR352" s="51"/>
      <c r="AS352" s="54"/>
      <c r="AT352" s="55"/>
      <c r="AU352" s="55"/>
      <c r="AV352" s="51"/>
      <c r="AW352" s="54"/>
      <c r="AX352" s="55"/>
      <c r="AY352" s="56"/>
      <c r="AZ352" s="35"/>
      <c r="BA352" s="55"/>
      <c r="BB352" s="51"/>
      <c r="BC352" s="54"/>
      <c r="BD352" s="55"/>
      <c r="BE352" s="56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</row>
    <row r="353" spans="1:113" x14ac:dyDescent="0.2">
      <c r="A353" s="49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4"/>
      <c r="AN353" s="54"/>
      <c r="AO353" s="55"/>
      <c r="AP353" s="55"/>
      <c r="AQ353" s="55"/>
      <c r="AR353" s="51"/>
      <c r="AS353" s="54"/>
      <c r="AT353" s="55"/>
      <c r="AU353" s="55"/>
      <c r="AV353" s="51"/>
      <c r="AW353" s="54"/>
      <c r="AX353" s="55"/>
      <c r="AY353" s="56"/>
      <c r="AZ353" s="35"/>
      <c r="BA353" s="55"/>
      <c r="BB353" s="51"/>
      <c r="BC353" s="54"/>
      <c r="BD353" s="55"/>
      <c r="BE353" s="56"/>
      <c r="BF353" s="55"/>
      <c r="BG353" s="55"/>
      <c r="BH353" s="55"/>
      <c r="BI353" s="55"/>
      <c r="BJ353" s="55"/>
      <c r="BK353" s="55"/>
      <c r="BL353" s="55"/>
      <c r="BM353" s="55"/>
      <c r="BN353" s="55"/>
      <c r="BO353" s="55"/>
      <c r="BP353" s="55"/>
      <c r="BQ353" s="55"/>
      <c r="BR353" s="55"/>
      <c r="BS353" s="55"/>
      <c r="BT353" s="55"/>
      <c r="BU353" s="55"/>
      <c r="BV353" s="55"/>
      <c r="BW353" s="55"/>
      <c r="BX353" s="55"/>
      <c r="BY353" s="55"/>
      <c r="BZ353" s="55"/>
      <c r="CA353" s="55"/>
      <c r="CB353" s="55"/>
      <c r="CC353" s="55"/>
      <c r="CD353" s="55"/>
      <c r="CE353" s="55"/>
      <c r="CF353" s="55"/>
      <c r="CG353" s="55"/>
      <c r="CH353" s="55"/>
      <c r="CI353" s="55"/>
      <c r="CJ353" s="55"/>
      <c r="CK353" s="55"/>
      <c r="CL353" s="55"/>
      <c r="CM353" s="55"/>
      <c r="CN353" s="55"/>
      <c r="CO353" s="55"/>
      <c r="CP353" s="55"/>
      <c r="CQ353" s="55"/>
      <c r="CR353" s="55"/>
      <c r="CS353" s="55"/>
      <c r="CT353" s="55"/>
      <c r="CU353" s="55"/>
      <c r="CV353" s="55"/>
      <c r="CW353" s="55"/>
      <c r="CX353" s="55"/>
      <c r="CY353" s="55"/>
      <c r="CZ353" s="55"/>
      <c r="DA353" s="55"/>
      <c r="DB353" s="55"/>
      <c r="DC353" s="55"/>
      <c r="DD353" s="55"/>
      <c r="DE353" s="55"/>
      <c r="DF353" s="55"/>
      <c r="DG353" s="55"/>
      <c r="DH353" s="55"/>
      <c r="DI353" s="55"/>
    </row>
    <row r="354" spans="1:113" x14ac:dyDescent="0.2">
      <c r="A354" s="49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4"/>
      <c r="AN354" s="54"/>
      <c r="AO354" s="55"/>
      <c r="AP354" s="55"/>
      <c r="AQ354" s="55"/>
      <c r="AR354" s="51"/>
      <c r="AS354" s="54"/>
      <c r="AT354" s="55"/>
      <c r="AU354" s="55"/>
      <c r="AV354" s="51"/>
      <c r="AW354" s="54"/>
      <c r="AX354" s="55"/>
      <c r="AY354" s="56"/>
      <c r="AZ354" s="35"/>
      <c r="BA354" s="55"/>
      <c r="BB354" s="51"/>
      <c r="BC354" s="54"/>
      <c r="BD354" s="55"/>
      <c r="BE354" s="56"/>
      <c r="BF354" s="55"/>
      <c r="BG354" s="55"/>
      <c r="BH354" s="55"/>
      <c r="BI354" s="55"/>
      <c r="BJ354" s="55"/>
      <c r="BK354" s="55"/>
      <c r="BL354" s="55"/>
      <c r="BM354" s="55"/>
      <c r="BN354" s="55"/>
      <c r="BO354" s="55"/>
      <c r="BP354" s="55"/>
      <c r="BQ354" s="55"/>
      <c r="BR354" s="55"/>
      <c r="BS354" s="55"/>
      <c r="BT354" s="55"/>
      <c r="BU354" s="55"/>
      <c r="BV354" s="55"/>
      <c r="BW354" s="55"/>
      <c r="BX354" s="55"/>
      <c r="BY354" s="55"/>
      <c r="BZ354" s="55"/>
      <c r="CA354" s="55"/>
      <c r="CB354" s="55"/>
      <c r="CC354" s="55"/>
      <c r="CD354" s="55"/>
      <c r="CE354" s="55"/>
      <c r="CF354" s="55"/>
      <c r="CG354" s="55"/>
      <c r="CH354" s="55"/>
      <c r="CI354" s="55"/>
      <c r="CJ354" s="55"/>
      <c r="CK354" s="55"/>
      <c r="CL354" s="55"/>
      <c r="CM354" s="55"/>
      <c r="CN354" s="55"/>
      <c r="CO354" s="55"/>
      <c r="CP354" s="55"/>
      <c r="CQ354" s="55"/>
      <c r="CR354" s="55"/>
      <c r="CS354" s="55"/>
      <c r="CT354" s="55"/>
      <c r="CU354" s="55"/>
      <c r="CV354" s="55"/>
      <c r="CW354" s="55"/>
      <c r="CX354" s="55"/>
      <c r="CY354" s="55"/>
      <c r="CZ354" s="55"/>
      <c r="DA354" s="55"/>
      <c r="DB354" s="55"/>
      <c r="DC354" s="55"/>
      <c r="DD354" s="55"/>
      <c r="DE354" s="55"/>
      <c r="DF354" s="55"/>
      <c r="DG354" s="55"/>
      <c r="DH354" s="55"/>
      <c r="DI354" s="55"/>
    </row>
    <row r="355" spans="1:113" x14ac:dyDescent="0.2">
      <c r="A355" s="49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4"/>
      <c r="AN355" s="54"/>
      <c r="AO355" s="55"/>
      <c r="AP355" s="55"/>
      <c r="AQ355" s="55"/>
      <c r="AR355" s="51"/>
      <c r="AS355" s="54"/>
      <c r="AT355" s="55"/>
      <c r="AU355" s="55"/>
      <c r="AV355" s="51"/>
      <c r="AW355" s="54"/>
      <c r="AX355" s="55"/>
      <c r="AY355" s="56"/>
      <c r="AZ355" s="35"/>
      <c r="BA355" s="55"/>
      <c r="BB355" s="51"/>
      <c r="BC355" s="54"/>
      <c r="BD355" s="55"/>
      <c r="BE355" s="56"/>
      <c r="BF355" s="55"/>
      <c r="BG355" s="55"/>
      <c r="BH355" s="55"/>
      <c r="BI355" s="55"/>
      <c r="BJ355" s="55"/>
      <c r="BK355" s="55"/>
      <c r="BL355" s="55"/>
      <c r="BM355" s="55"/>
      <c r="BN355" s="55"/>
      <c r="BO355" s="55"/>
      <c r="BP355" s="55"/>
      <c r="BQ355" s="55"/>
      <c r="BR355" s="55"/>
      <c r="BS355" s="55"/>
      <c r="BT355" s="55"/>
      <c r="BU355" s="55"/>
      <c r="BV355" s="55"/>
      <c r="BW355" s="55"/>
      <c r="BX355" s="55"/>
      <c r="BY355" s="55"/>
      <c r="BZ355" s="55"/>
      <c r="CA355" s="55"/>
      <c r="CB355" s="55"/>
      <c r="CC355" s="55"/>
      <c r="CD355" s="55"/>
      <c r="CE355" s="55"/>
      <c r="CF355" s="55"/>
      <c r="CG355" s="55"/>
      <c r="CH355" s="55"/>
      <c r="CI355" s="55"/>
      <c r="CJ355" s="55"/>
      <c r="CK355" s="55"/>
      <c r="CL355" s="55"/>
      <c r="CM355" s="55"/>
      <c r="CN355" s="55"/>
      <c r="CO355" s="55"/>
      <c r="CP355" s="55"/>
      <c r="CQ355" s="55"/>
      <c r="CR355" s="55"/>
      <c r="CS355" s="55"/>
      <c r="CT355" s="55"/>
      <c r="CU355" s="55"/>
      <c r="CV355" s="55"/>
      <c r="CW355" s="55"/>
      <c r="CX355" s="55"/>
      <c r="CY355" s="55"/>
      <c r="CZ355" s="55"/>
      <c r="DA355" s="55"/>
      <c r="DB355" s="55"/>
      <c r="DC355" s="55"/>
      <c r="DD355" s="55"/>
      <c r="DE355" s="55"/>
      <c r="DF355" s="55"/>
      <c r="DG355" s="55"/>
      <c r="DH355" s="55"/>
      <c r="DI355" s="55"/>
    </row>
    <row r="356" spans="1:113" x14ac:dyDescent="0.2">
      <c r="A356" s="49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4"/>
      <c r="AN356" s="54"/>
      <c r="AO356" s="55"/>
      <c r="AP356" s="55"/>
      <c r="AQ356" s="55"/>
      <c r="AR356" s="51"/>
      <c r="AS356" s="54"/>
      <c r="AT356" s="55"/>
      <c r="AU356" s="55"/>
      <c r="AV356" s="51"/>
      <c r="AW356" s="54"/>
      <c r="AX356" s="55"/>
      <c r="AY356" s="56"/>
      <c r="AZ356" s="35"/>
      <c r="BA356" s="55"/>
      <c r="BB356" s="51"/>
      <c r="BC356" s="54"/>
      <c r="BD356" s="55"/>
      <c r="BE356" s="56"/>
      <c r="BF356" s="55"/>
      <c r="BG356" s="55"/>
      <c r="BH356" s="55"/>
      <c r="BI356" s="55"/>
      <c r="BJ356" s="55"/>
      <c r="BK356" s="55"/>
      <c r="BL356" s="55"/>
      <c r="BM356" s="55"/>
      <c r="BN356" s="55"/>
      <c r="BO356" s="55"/>
      <c r="BP356" s="55"/>
      <c r="BQ356" s="55"/>
      <c r="BR356" s="55"/>
      <c r="BS356" s="55"/>
      <c r="BT356" s="55"/>
      <c r="BU356" s="55"/>
      <c r="BV356" s="55"/>
      <c r="BW356" s="55"/>
      <c r="BX356" s="55"/>
      <c r="BY356" s="55"/>
      <c r="BZ356" s="55"/>
      <c r="CA356" s="55"/>
      <c r="CB356" s="55"/>
      <c r="CC356" s="55"/>
      <c r="CD356" s="55"/>
      <c r="CE356" s="55"/>
      <c r="CF356" s="55"/>
      <c r="CG356" s="55"/>
      <c r="CH356" s="55"/>
      <c r="CI356" s="55"/>
      <c r="CJ356" s="55"/>
      <c r="CK356" s="55"/>
      <c r="CL356" s="55"/>
      <c r="CM356" s="55"/>
      <c r="CN356" s="55"/>
      <c r="CO356" s="55"/>
      <c r="CP356" s="55"/>
      <c r="CQ356" s="55"/>
      <c r="CR356" s="55"/>
      <c r="CS356" s="55"/>
      <c r="CT356" s="55"/>
      <c r="CU356" s="55"/>
      <c r="CV356" s="55"/>
      <c r="CW356" s="55"/>
      <c r="CX356" s="55"/>
      <c r="CY356" s="55"/>
      <c r="CZ356" s="55"/>
      <c r="DA356" s="55"/>
      <c r="DB356" s="55"/>
      <c r="DC356" s="55"/>
      <c r="DD356" s="55"/>
      <c r="DE356" s="55"/>
      <c r="DF356" s="55"/>
      <c r="DG356" s="55"/>
      <c r="DH356" s="55"/>
      <c r="DI356" s="55"/>
    </row>
    <row r="357" spans="1:113" x14ac:dyDescent="0.2">
      <c r="A357" s="49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4"/>
      <c r="AN357" s="54"/>
      <c r="AO357" s="55"/>
      <c r="AP357" s="55"/>
      <c r="AQ357" s="55"/>
      <c r="AR357" s="51"/>
      <c r="AS357" s="54"/>
      <c r="AT357" s="55"/>
      <c r="AU357" s="55"/>
      <c r="AV357" s="51"/>
      <c r="AW357" s="54"/>
      <c r="AX357" s="55"/>
      <c r="AY357" s="56"/>
      <c r="AZ357" s="35"/>
      <c r="BA357" s="55"/>
      <c r="BB357" s="51"/>
      <c r="BC357" s="54"/>
      <c r="BD357" s="55"/>
      <c r="BE357" s="56"/>
      <c r="BF357" s="55"/>
      <c r="BG357" s="55"/>
      <c r="BH357" s="55"/>
      <c r="BI357" s="55"/>
      <c r="BJ357" s="55"/>
      <c r="BK357" s="55"/>
      <c r="BL357" s="55"/>
      <c r="BM357" s="55"/>
      <c r="BN357" s="55"/>
      <c r="BO357" s="55"/>
      <c r="BP357" s="55"/>
      <c r="BQ357" s="55"/>
      <c r="BR357" s="55"/>
      <c r="BS357" s="55"/>
      <c r="BT357" s="55"/>
      <c r="BU357" s="55"/>
      <c r="BV357" s="55"/>
      <c r="BW357" s="55"/>
      <c r="BX357" s="55"/>
      <c r="BY357" s="55"/>
      <c r="BZ357" s="55"/>
      <c r="CA357" s="55"/>
      <c r="CB357" s="55"/>
      <c r="CC357" s="55"/>
      <c r="CD357" s="55"/>
      <c r="CE357" s="55"/>
      <c r="CF357" s="55"/>
      <c r="CG357" s="55"/>
      <c r="CH357" s="55"/>
      <c r="CI357" s="55"/>
      <c r="CJ357" s="55"/>
      <c r="CK357" s="55"/>
      <c r="CL357" s="55"/>
      <c r="CM357" s="55"/>
      <c r="CN357" s="55"/>
      <c r="CO357" s="55"/>
      <c r="CP357" s="55"/>
      <c r="CQ357" s="55"/>
      <c r="CR357" s="55"/>
      <c r="CS357" s="55"/>
      <c r="CT357" s="55"/>
      <c r="CU357" s="55"/>
      <c r="CV357" s="55"/>
      <c r="CW357" s="55"/>
      <c r="CX357" s="55"/>
      <c r="CY357" s="55"/>
      <c r="CZ357" s="55"/>
      <c r="DA357" s="55"/>
      <c r="DB357" s="55"/>
      <c r="DC357" s="55"/>
      <c r="DD357" s="55"/>
      <c r="DE357" s="55"/>
      <c r="DF357" s="55"/>
      <c r="DG357" s="55"/>
      <c r="DH357" s="55"/>
      <c r="DI357" s="55"/>
    </row>
    <row r="358" spans="1:113" x14ac:dyDescent="0.2">
      <c r="A358" s="49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4"/>
      <c r="AN358" s="54"/>
      <c r="AO358" s="55"/>
      <c r="AP358" s="55"/>
      <c r="AQ358" s="55"/>
      <c r="AR358" s="51"/>
      <c r="AS358" s="54"/>
      <c r="AT358" s="55"/>
      <c r="AU358" s="55"/>
      <c r="AV358" s="51"/>
      <c r="AW358" s="54"/>
      <c r="AX358" s="55"/>
      <c r="AY358" s="56"/>
      <c r="AZ358" s="35"/>
      <c r="BA358" s="55"/>
      <c r="BB358" s="51"/>
      <c r="BC358" s="54"/>
      <c r="BD358" s="55"/>
      <c r="BE358" s="56"/>
      <c r="BF358" s="55"/>
      <c r="BG358" s="55"/>
      <c r="BH358" s="55"/>
      <c r="BI358" s="55"/>
      <c r="BJ358" s="55"/>
      <c r="BK358" s="55"/>
      <c r="BL358" s="55"/>
      <c r="BM358" s="55"/>
      <c r="BN358" s="55"/>
      <c r="BO358" s="55"/>
      <c r="BP358" s="55"/>
      <c r="BQ358" s="55"/>
      <c r="BR358" s="55"/>
      <c r="BS358" s="55"/>
      <c r="BT358" s="55"/>
      <c r="BU358" s="55"/>
      <c r="BV358" s="55"/>
      <c r="BW358" s="55"/>
      <c r="BX358" s="55"/>
      <c r="BY358" s="55"/>
      <c r="BZ358" s="55"/>
      <c r="CA358" s="55"/>
      <c r="CB358" s="55"/>
      <c r="CC358" s="55"/>
      <c r="CD358" s="55"/>
      <c r="CE358" s="55"/>
      <c r="CF358" s="55"/>
      <c r="CG358" s="55"/>
      <c r="CH358" s="55"/>
      <c r="CI358" s="55"/>
      <c r="CJ358" s="55"/>
      <c r="CK358" s="55"/>
      <c r="CL358" s="55"/>
      <c r="CM358" s="55"/>
      <c r="CN358" s="55"/>
      <c r="CO358" s="55"/>
      <c r="CP358" s="55"/>
      <c r="CQ358" s="55"/>
      <c r="CR358" s="55"/>
      <c r="CS358" s="55"/>
      <c r="CT358" s="55"/>
      <c r="CU358" s="55"/>
      <c r="CV358" s="55"/>
      <c r="CW358" s="55"/>
      <c r="CX358" s="55"/>
      <c r="CY358" s="55"/>
      <c r="CZ358" s="55"/>
      <c r="DA358" s="55"/>
      <c r="DB358" s="55"/>
      <c r="DC358" s="55"/>
      <c r="DD358" s="55"/>
      <c r="DE358" s="55"/>
      <c r="DF358" s="55"/>
      <c r="DG358" s="55"/>
      <c r="DH358" s="55"/>
      <c r="DI358" s="55"/>
    </row>
    <row r="359" spans="1:113" x14ac:dyDescent="0.2">
      <c r="A359" s="49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4"/>
      <c r="AN359" s="54"/>
      <c r="AO359" s="55"/>
      <c r="AP359" s="55"/>
      <c r="AQ359" s="55"/>
      <c r="AR359" s="51"/>
      <c r="AS359" s="54"/>
      <c r="AT359" s="55"/>
      <c r="AU359" s="55"/>
      <c r="AV359" s="51"/>
      <c r="AW359" s="54"/>
      <c r="AX359" s="55"/>
      <c r="AY359" s="56"/>
      <c r="AZ359" s="35"/>
      <c r="BA359" s="55"/>
      <c r="BB359" s="51"/>
      <c r="BC359" s="54"/>
      <c r="BD359" s="55"/>
      <c r="BE359" s="56"/>
      <c r="BF359" s="55"/>
      <c r="BG359" s="55"/>
      <c r="BH359" s="55"/>
      <c r="BI359" s="55"/>
      <c r="BJ359" s="55"/>
      <c r="BK359" s="55"/>
      <c r="BL359" s="55"/>
      <c r="BM359" s="55"/>
      <c r="BN359" s="55"/>
      <c r="BO359" s="55"/>
      <c r="BP359" s="55"/>
      <c r="BQ359" s="55"/>
      <c r="BR359" s="55"/>
      <c r="BS359" s="55"/>
      <c r="BT359" s="55"/>
      <c r="BU359" s="55"/>
      <c r="BV359" s="55"/>
      <c r="BW359" s="55"/>
      <c r="BX359" s="55"/>
      <c r="BY359" s="55"/>
      <c r="BZ359" s="55"/>
      <c r="CA359" s="55"/>
      <c r="CB359" s="55"/>
      <c r="CC359" s="55"/>
      <c r="CD359" s="55"/>
      <c r="CE359" s="55"/>
      <c r="CF359" s="55"/>
      <c r="CG359" s="55"/>
      <c r="CH359" s="55"/>
      <c r="CI359" s="55"/>
      <c r="CJ359" s="55"/>
      <c r="CK359" s="55"/>
      <c r="CL359" s="55"/>
      <c r="CM359" s="55"/>
      <c r="CN359" s="55"/>
      <c r="CO359" s="55"/>
      <c r="CP359" s="55"/>
      <c r="CQ359" s="55"/>
      <c r="CR359" s="55"/>
      <c r="CS359" s="55"/>
      <c r="CT359" s="55"/>
      <c r="CU359" s="55"/>
      <c r="CV359" s="55"/>
      <c r="CW359" s="55"/>
      <c r="CX359" s="55"/>
      <c r="CY359" s="55"/>
      <c r="CZ359" s="55"/>
      <c r="DA359" s="55"/>
      <c r="DB359" s="55"/>
      <c r="DC359" s="55"/>
      <c r="DD359" s="55"/>
      <c r="DE359" s="55"/>
      <c r="DF359" s="55"/>
      <c r="DG359" s="55"/>
      <c r="DH359" s="55"/>
      <c r="DI359" s="55"/>
    </row>
    <row r="360" spans="1:113" x14ac:dyDescent="0.2">
      <c r="A360" s="49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4"/>
      <c r="AN360" s="54"/>
      <c r="AO360" s="55"/>
      <c r="AP360" s="55"/>
      <c r="AQ360" s="55"/>
      <c r="AR360" s="51"/>
      <c r="AS360" s="54"/>
      <c r="AT360" s="55"/>
      <c r="AU360" s="55"/>
      <c r="AV360" s="51"/>
      <c r="AW360" s="54"/>
      <c r="AX360" s="55"/>
      <c r="AY360" s="56"/>
      <c r="AZ360" s="35"/>
      <c r="BA360" s="55"/>
      <c r="BB360" s="51"/>
      <c r="BC360" s="54"/>
      <c r="BD360" s="55"/>
      <c r="BE360" s="56"/>
      <c r="BF360" s="55"/>
      <c r="BG360" s="55"/>
      <c r="BH360" s="55"/>
      <c r="BI360" s="55"/>
      <c r="BJ360" s="55"/>
      <c r="BK360" s="55"/>
      <c r="BL360" s="55"/>
      <c r="BM360" s="55"/>
      <c r="BN360" s="55"/>
      <c r="BO360" s="55"/>
      <c r="BP360" s="55"/>
      <c r="BQ360" s="55"/>
      <c r="BR360" s="55"/>
      <c r="BS360" s="55"/>
      <c r="BT360" s="55"/>
      <c r="BU360" s="55"/>
      <c r="BV360" s="55"/>
      <c r="BW360" s="55"/>
      <c r="BX360" s="55"/>
      <c r="BY360" s="55"/>
      <c r="BZ360" s="55"/>
      <c r="CA360" s="55"/>
      <c r="CB360" s="55"/>
      <c r="CC360" s="55"/>
      <c r="CD360" s="55"/>
      <c r="CE360" s="55"/>
      <c r="CF360" s="55"/>
      <c r="CG360" s="55"/>
      <c r="CH360" s="55"/>
      <c r="CI360" s="55"/>
      <c r="CJ360" s="55"/>
      <c r="CK360" s="55"/>
      <c r="CL360" s="55"/>
      <c r="CM360" s="55"/>
      <c r="CN360" s="55"/>
      <c r="CO360" s="55"/>
      <c r="CP360" s="55"/>
      <c r="CQ360" s="55"/>
      <c r="CR360" s="55"/>
      <c r="CS360" s="55"/>
      <c r="CT360" s="55"/>
      <c r="CU360" s="55"/>
      <c r="CV360" s="55"/>
      <c r="CW360" s="55"/>
      <c r="CX360" s="55"/>
      <c r="CY360" s="55"/>
      <c r="CZ360" s="55"/>
      <c r="DA360" s="55"/>
      <c r="DB360" s="55"/>
      <c r="DC360" s="55"/>
      <c r="DD360" s="55"/>
      <c r="DE360" s="55"/>
      <c r="DF360" s="55"/>
      <c r="DG360" s="55"/>
      <c r="DH360" s="55"/>
      <c r="DI360" s="55"/>
    </row>
    <row r="361" spans="1:113" x14ac:dyDescent="0.2">
      <c r="A361" s="49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4"/>
      <c r="AN361" s="54"/>
      <c r="AO361" s="55"/>
      <c r="AP361" s="55"/>
      <c r="AQ361" s="55"/>
      <c r="AR361" s="51"/>
      <c r="AS361" s="54"/>
      <c r="AT361" s="55"/>
      <c r="AU361" s="55"/>
      <c r="AV361" s="51"/>
      <c r="AW361" s="54"/>
      <c r="AX361" s="55"/>
      <c r="AY361" s="56"/>
      <c r="AZ361" s="35"/>
      <c r="BA361" s="55"/>
      <c r="BB361" s="51"/>
      <c r="BC361" s="54"/>
      <c r="BD361" s="55"/>
      <c r="BE361" s="56"/>
      <c r="BF361" s="55"/>
      <c r="BG361" s="55"/>
      <c r="BH361" s="55"/>
      <c r="BI361" s="55"/>
      <c r="BJ361" s="55"/>
      <c r="BK361" s="55"/>
      <c r="BL361" s="55"/>
      <c r="BM361" s="55"/>
      <c r="BN361" s="55"/>
      <c r="BO361" s="55"/>
      <c r="BP361" s="55"/>
      <c r="BQ361" s="55"/>
      <c r="BR361" s="55"/>
      <c r="BS361" s="55"/>
      <c r="BT361" s="55"/>
      <c r="BU361" s="55"/>
      <c r="BV361" s="55"/>
      <c r="BW361" s="55"/>
      <c r="BX361" s="55"/>
      <c r="BY361" s="55"/>
      <c r="BZ361" s="55"/>
      <c r="CA361" s="55"/>
      <c r="CB361" s="55"/>
      <c r="CC361" s="55"/>
      <c r="CD361" s="55"/>
      <c r="CE361" s="55"/>
      <c r="CF361" s="55"/>
      <c r="CG361" s="55"/>
      <c r="CH361" s="55"/>
      <c r="CI361" s="55"/>
      <c r="CJ361" s="55"/>
      <c r="CK361" s="55"/>
      <c r="CL361" s="55"/>
      <c r="CM361" s="55"/>
      <c r="CN361" s="55"/>
      <c r="CO361" s="55"/>
      <c r="CP361" s="55"/>
      <c r="CQ361" s="55"/>
      <c r="CR361" s="55"/>
      <c r="CS361" s="55"/>
      <c r="CT361" s="55"/>
      <c r="CU361" s="55"/>
      <c r="CV361" s="55"/>
      <c r="CW361" s="55"/>
      <c r="CX361" s="55"/>
      <c r="CY361" s="55"/>
      <c r="CZ361" s="55"/>
      <c r="DA361" s="55"/>
      <c r="DB361" s="55"/>
      <c r="DC361" s="55"/>
      <c r="DD361" s="55"/>
      <c r="DE361" s="55"/>
      <c r="DF361" s="55"/>
      <c r="DG361" s="55"/>
      <c r="DH361" s="55"/>
      <c r="DI361" s="55"/>
    </row>
    <row r="362" spans="1:113" x14ac:dyDescent="0.2">
      <c r="A362" s="49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4"/>
      <c r="AN362" s="54"/>
      <c r="AO362" s="55"/>
      <c r="AP362" s="55"/>
      <c r="AQ362" s="55"/>
      <c r="AR362" s="51"/>
      <c r="AS362" s="54"/>
      <c r="AT362" s="55"/>
      <c r="AU362" s="55"/>
      <c r="AV362" s="51"/>
      <c r="AW362" s="54"/>
      <c r="AX362" s="55"/>
      <c r="AY362" s="56"/>
      <c r="AZ362" s="35"/>
      <c r="BA362" s="55"/>
      <c r="BB362" s="51"/>
      <c r="BC362" s="54"/>
      <c r="BD362" s="55"/>
      <c r="BE362" s="56"/>
      <c r="BF362" s="55"/>
      <c r="BG362" s="55"/>
      <c r="BH362" s="55"/>
      <c r="BI362" s="55"/>
      <c r="BJ362" s="55"/>
      <c r="BK362" s="55"/>
      <c r="BL362" s="55"/>
      <c r="BM362" s="55"/>
      <c r="BN362" s="55"/>
      <c r="BO362" s="55"/>
      <c r="BP362" s="55"/>
      <c r="BQ362" s="55"/>
      <c r="BR362" s="55"/>
      <c r="BS362" s="55"/>
      <c r="BT362" s="55"/>
      <c r="BU362" s="55"/>
      <c r="BV362" s="55"/>
      <c r="BW362" s="55"/>
      <c r="BX362" s="55"/>
      <c r="BY362" s="55"/>
      <c r="BZ362" s="55"/>
      <c r="CA362" s="55"/>
      <c r="CB362" s="55"/>
      <c r="CC362" s="55"/>
      <c r="CD362" s="55"/>
      <c r="CE362" s="55"/>
      <c r="CF362" s="55"/>
      <c r="CG362" s="55"/>
      <c r="CH362" s="55"/>
      <c r="CI362" s="55"/>
      <c r="CJ362" s="55"/>
      <c r="CK362" s="55"/>
      <c r="CL362" s="55"/>
      <c r="CM362" s="55"/>
      <c r="CN362" s="55"/>
      <c r="CO362" s="55"/>
      <c r="CP362" s="55"/>
      <c r="CQ362" s="55"/>
      <c r="CR362" s="55"/>
      <c r="CS362" s="55"/>
      <c r="CT362" s="55"/>
      <c r="CU362" s="55"/>
      <c r="CV362" s="55"/>
      <c r="CW362" s="55"/>
      <c r="CX362" s="55"/>
      <c r="CY362" s="55"/>
      <c r="CZ362" s="55"/>
      <c r="DA362" s="55"/>
      <c r="DB362" s="55"/>
      <c r="DC362" s="55"/>
      <c r="DD362" s="55"/>
      <c r="DE362" s="55"/>
      <c r="DF362" s="55"/>
      <c r="DG362" s="55"/>
      <c r="DH362" s="55"/>
      <c r="DI362" s="55"/>
    </row>
    <row r="363" spans="1:113" x14ac:dyDescent="0.2">
      <c r="A363" s="49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4"/>
      <c r="AN363" s="54"/>
      <c r="AO363" s="55"/>
      <c r="AP363" s="55"/>
      <c r="AQ363" s="55"/>
      <c r="AR363" s="51"/>
      <c r="AS363" s="54"/>
      <c r="AT363" s="55"/>
      <c r="AU363" s="55"/>
      <c r="AV363" s="51"/>
      <c r="AW363" s="54"/>
      <c r="AX363" s="55"/>
      <c r="AY363" s="56"/>
      <c r="AZ363" s="35"/>
      <c r="BA363" s="55"/>
      <c r="BB363" s="51"/>
      <c r="BC363" s="54"/>
      <c r="BD363" s="55"/>
      <c r="BE363" s="56"/>
      <c r="BF363" s="55"/>
      <c r="BG363" s="55"/>
      <c r="BH363" s="55"/>
      <c r="BI363" s="55"/>
      <c r="BJ363" s="55"/>
      <c r="BK363" s="55"/>
      <c r="BL363" s="55"/>
      <c r="BM363" s="55"/>
      <c r="BN363" s="55"/>
      <c r="BO363" s="55"/>
      <c r="BP363" s="55"/>
      <c r="BQ363" s="55"/>
      <c r="BR363" s="55"/>
      <c r="BS363" s="55"/>
      <c r="BT363" s="55"/>
      <c r="BU363" s="55"/>
      <c r="BV363" s="55"/>
      <c r="BW363" s="55"/>
      <c r="BX363" s="55"/>
      <c r="BY363" s="55"/>
      <c r="BZ363" s="55"/>
      <c r="CA363" s="55"/>
      <c r="CB363" s="55"/>
      <c r="CC363" s="55"/>
      <c r="CD363" s="55"/>
      <c r="CE363" s="55"/>
      <c r="CF363" s="55"/>
      <c r="CG363" s="55"/>
      <c r="CH363" s="55"/>
      <c r="CI363" s="55"/>
      <c r="CJ363" s="55"/>
      <c r="CK363" s="55"/>
      <c r="CL363" s="55"/>
      <c r="CM363" s="55"/>
      <c r="CN363" s="55"/>
      <c r="CO363" s="55"/>
      <c r="CP363" s="55"/>
      <c r="CQ363" s="55"/>
      <c r="CR363" s="55"/>
      <c r="CS363" s="55"/>
      <c r="CT363" s="55"/>
      <c r="CU363" s="55"/>
      <c r="CV363" s="55"/>
      <c r="CW363" s="55"/>
      <c r="CX363" s="55"/>
      <c r="CY363" s="55"/>
      <c r="CZ363" s="55"/>
      <c r="DA363" s="55"/>
      <c r="DB363" s="55"/>
      <c r="DC363" s="55"/>
      <c r="DD363" s="55"/>
      <c r="DE363" s="55"/>
      <c r="DF363" s="55"/>
      <c r="DG363" s="55"/>
      <c r="DH363" s="55"/>
      <c r="DI363" s="55"/>
    </row>
    <row r="364" spans="1:113" x14ac:dyDescent="0.2">
      <c r="A364" s="49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4"/>
      <c r="AN364" s="54"/>
      <c r="AO364" s="55"/>
      <c r="AP364" s="55"/>
      <c r="AQ364" s="55"/>
      <c r="AR364" s="51"/>
      <c r="AS364" s="54"/>
      <c r="AT364" s="55"/>
      <c r="AU364" s="55"/>
      <c r="AV364" s="51"/>
      <c r="AW364" s="54"/>
      <c r="AX364" s="55"/>
      <c r="AY364" s="56"/>
      <c r="AZ364" s="35"/>
      <c r="BA364" s="55"/>
      <c r="BB364" s="51"/>
      <c r="BC364" s="54"/>
      <c r="BD364" s="55"/>
      <c r="BE364" s="56"/>
      <c r="BF364" s="55"/>
      <c r="BG364" s="55"/>
      <c r="BH364" s="55"/>
      <c r="BI364" s="55"/>
      <c r="BJ364" s="55"/>
      <c r="BK364" s="55"/>
      <c r="BL364" s="55"/>
      <c r="BM364" s="55"/>
      <c r="BN364" s="55"/>
      <c r="BO364" s="55"/>
      <c r="BP364" s="55"/>
      <c r="BQ364" s="55"/>
      <c r="BR364" s="55"/>
      <c r="BS364" s="55"/>
      <c r="BT364" s="55"/>
      <c r="BU364" s="55"/>
      <c r="BV364" s="55"/>
      <c r="BW364" s="55"/>
      <c r="BX364" s="55"/>
      <c r="BY364" s="55"/>
      <c r="BZ364" s="55"/>
      <c r="CA364" s="55"/>
      <c r="CB364" s="55"/>
      <c r="CC364" s="55"/>
      <c r="CD364" s="55"/>
      <c r="CE364" s="55"/>
      <c r="CF364" s="55"/>
      <c r="CG364" s="55"/>
      <c r="CH364" s="55"/>
      <c r="CI364" s="55"/>
      <c r="CJ364" s="55"/>
      <c r="CK364" s="55"/>
      <c r="CL364" s="55"/>
      <c r="CM364" s="55"/>
      <c r="CN364" s="55"/>
      <c r="CO364" s="55"/>
      <c r="CP364" s="55"/>
      <c r="CQ364" s="55"/>
      <c r="CR364" s="55"/>
      <c r="CS364" s="55"/>
      <c r="CT364" s="55"/>
      <c r="CU364" s="55"/>
      <c r="CV364" s="55"/>
      <c r="CW364" s="55"/>
      <c r="CX364" s="55"/>
      <c r="CY364" s="55"/>
      <c r="CZ364" s="55"/>
      <c r="DA364" s="55"/>
      <c r="DB364" s="55"/>
      <c r="DC364" s="55"/>
      <c r="DD364" s="55"/>
      <c r="DE364" s="55"/>
      <c r="DF364" s="55"/>
      <c r="DG364" s="55"/>
      <c r="DH364" s="55"/>
      <c r="DI364" s="55"/>
    </row>
    <row r="365" spans="1:113" x14ac:dyDescent="0.2">
      <c r="A365" s="49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4"/>
      <c r="AN365" s="54"/>
      <c r="AO365" s="55"/>
      <c r="AP365" s="55"/>
      <c r="AQ365" s="55"/>
      <c r="AR365" s="51"/>
      <c r="AS365" s="54"/>
      <c r="AT365" s="55"/>
      <c r="AU365" s="55"/>
      <c r="AV365" s="51"/>
      <c r="AW365" s="54"/>
      <c r="AX365" s="55"/>
      <c r="AY365" s="56"/>
      <c r="AZ365" s="35"/>
      <c r="BA365" s="55"/>
      <c r="BB365" s="51"/>
      <c r="BC365" s="54"/>
      <c r="BD365" s="55"/>
      <c r="BE365" s="56"/>
      <c r="BF365" s="55"/>
      <c r="BG365" s="55"/>
      <c r="BH365" s="55"/>
      <c r="BI365" s="55"/>
      <c r="BJ365" s="55"/>
      <c r="BK365" s="55"/>
      <c r="BL365" s="55"/>
      <c r="BM365" s="55"/>
      <c r="BN365" s="55"/>
      <c r="BO365" s="55"/>
      <c r="BP365" s="55"/>
      <c r="BQ365" s="55"/>
      <c r="BR365" s="55"/>
      <c r="BS365" s="55"/>
      <c r="BT365" s="55"/>
      <c r="BU365" s="55"/>
      <c r="BV365" s="55"/>
      <c r="BW365" s="55"/>
      <c r="BX365" s="55"/>
      <c r="BY365" s="55"/>
      <c r="BZ365" s="55"/>
      <c r="CA365" s="55"/>
      <c r="CB365" s="55"/>
      <c r="CC365" s="55"/>
      <c r="CD365" s="55"/>
      <c r="CE365" s="55"/>
      <c r="CF365" s="55"/>
      <c r="CG365" s="55"/>
      <c r="CH365" s="55"/>
      <c r="CI365" s="55"/>
      <c r="CJ365" s="55"/>
      <c r="CK365" s="55"/>
      <c r="CL365" s="55"/>
      <c r="CM365" s="55"/>
      <c r="CN365" s="55"/>
      <c r="CO365" s="55"/>
      <c r="CP365" s="55"/>
      <c r="CQ365" s="55"/>
      <c r="CR365" s="55"/>
      <c r="CS365" s="55"/>
      <c r="CT365" s="55"/>
      <c r="CU365" s="55"/>
      <c r="CV365" s="55"/>
      <c r="CW365" s="55"/>
      <c r="CX365" s="55"/>
      <c r="CY365" s="55"/>
      <c r="CZ365" s="55"/>
      <c r="DA365" s="55"/>
      <c r="DB365" s="55"/>
      <c r="DC365" s="55"/>
      <c r="DD365" s="55"/>
      <c r="DE365" s="55"/>
      <c r="DF365" s="55"/>
      <c r="DG365" s="55"/>
      <c r="DH365" s="55"/>
      <c r="DI365" s="55"/>
    </row>
    <row r="366" spans="1:113" x14ac:dyDescent="0.2">
      <c r="A366" s="49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4"/>
      <c r="AN366" s="54"/>
      <c r="AO366" s="55"/>
      <c r="AP366" s="55"/>
      <c r="AQ366" s="55"/>
      <c r="AR366" s="51"/>
      <c r="AS366" s="54"/>
      <c r="AT366" s="55"/>
      <c r="AU366" s="55"/>
      <c r="AV366" s="51"/>
      <c r="AW366" s="54"/>
      <c r="AX366" s="55"/>
      <c r="AY366" s="56"/>
      <c r="AZ366" s="35"/>
      <c r="BA366" s="55"/>
      <c r="BB366" s="51"/>
      <c r="BC366" s="54"/>
      <c r="BD366" s="55"/>
      <c r="BE366" s="56"/>
      <c r="BF366" s="55"/>
      <c r="BG366" s="55"/>
      <c r="BH366" s="55"/>
      <c r="BI366" s="55"/>
      <c r="BJ366" s="55"/>
      <c r="BK366" s="55"/>
      <c r="BL366" s="55"/>
      <c r="BM366" s="55"/>
      <c r="BN366" s="55"/>
      <c r="BO366" s="55"/>
      <c r="BP366" s="55"/>
      <c r="BQ366" s="55"/>
      <c r="BR366" s="55"/>
      <c r="BS366" s="55"/>
      <c r="BT366" s="55"/>
      <c r="BU366" s="55"/>
      <c r="BV366" s="55"/>
      <c r="BW366" s="55"/>
      <c r="BX366" s="55"/>
      <c r="BY366" s="55"/>
      <c r="BZ366" s="55"/>
      <c r="CA366" s="55"/>
      <c r="CB366" s="55"/>
      <c r="CC366" s="55"/>
      <c r="CD366" s="55"/>
      <c r="CE366" s="55"/>
      <c r="CF366" s="55"/>
      <c r="CG366" s="55"/>
      <c r="CH366" s="55"/>
      <c r="CI366" s="55"/>
      <c r="CJ366" s="55"/>
      <c r="CK366" s="55"/>
      <c r="CL366" s="55"/>
      <c r="CM366" s="55"/>
      <c r="CN366" s="55"/>
      <c r="CO366" s="55"/>
      <c r="CP366" s="55"/>
      <c r="CQ366" s="55"/>
      <c r="CR366" s="55"/>
      <c r="CS366" s="55"/>
      <c r="CT366" s="55"/>
      <c r="CU366" s="55"/>
      <c r="CV366" s="55"/>
      <c r="CW366" s="55"/>
      <c r="CX366" s="55"/>
      <c r="CY366" s="55"/>
      <c r="CZ366" s="55"/>
      <c r="DA366" s="55"/>
      <c r="DB366" s="55"/>
      <c r="DC366" s="55"/>
      <c r="DD366" s="55"/>
      <c r="DE366" s="55"/>
      <c r="DF366" s="55"/>
      <c r="DG366" s="55"/>
      <c r="DH366" s="55"/>
      <c r="DI366" s="55"/>
    </row>
    <row r="367" spans="1:113" x14ac:dyDescent="0.2">
      <c r="A367" s="49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4"/>
      <c r="AN367" s="54"/>
      <c r="AO367" s="55"/>
      <c r="AP367" s="55"/>
      <c r="AQ367" s="55"/>
      <c r="AR367" s="51"/>
      <c r="AS367" s="54"/>
      <c r="AT367" s="55"/>
      <c r="AU367" s="55"/>
      <c r="AV367" s="51"/>
      <c r="AW367" s="54"/>
      <c r="AX367" s="55"/>
      <c r="AY367" s="56"/>
      <c r="AZ367" s="35"/>
      <c r="BA367" s="55"/>
      <c r="BB367" s="51"/>
      <c r="BC367" s="54"/>
      <c r="BD367" s="55"/>
      <c r="BE367" s="56"/>
      <c r="BF367" s="55"/>
      <c r="BG367" s="55"/>
      <c r="BH367" s="55"/>
      <c r="BI367" s="55"/>
      <c r="BJ367" s="55"/>
      <c r="BK367" s="55"/>
      <c r="BL367" s="55"/>
      <c r="BM367" s="55"/>
      <c r="BN367" s="55"/>
      <c r="BO367" s="55"/>
      <c r="BP367" s="55"/>
      <c r="BQ367" s="55"/>
      <c r="BR367" s="55"/>
      <c r="BS367" s="55"/>
      <c r="BT367" s="55"/>
      <c r="BU367" s="55"/>
      <c r="BV367" s="55"/>
      <c r="BW367" s="55"/>
      <c r="BX367" s="55"/>
      <c r="BY367" s="55"/>
      <c r="BZ367" s="55"/>
      <c r="CA367" s="55"/>
      <c r="CB367" s="55"/>
      <c r="CC367" s="55"/>
      <c r="CD367" s="55"/>
      <c r="CE367" s="55"/>
      <c r="CF367" s="55"/>
      <c r="CG367" s="55"/>
      <c r="CH367" s="55"/>
      <c r="CI367" s="55"/>
      <c r="CJ367" s="55"/>
      <c r="CK367" s="55"/>
      <c r="CL367" s="55"/>
      <c r="CM367" s="55"/>
      <c r="CN367" s="55"/>
      <c r="CO367" s="55"/>
      <c r="CP367" s="55"/>
      <c r="CQ367" s="55"/>
      <c r="CR367" s="55"/>
      <c r="CS367" s="55"/>
      <c r="CT367" s="55"/>
      <c r="CU367" s="55"/>
      <c r="CV367" s="55"/>
      <c r="CW367" s="55"/>
      <c r="CX367" s="55"/>
      <c r="CY367" s="55"/>
      <c r="CZ367" s="55"/>
      <c r="DA367" s="55"/>
      <c r="DB367" s="55"/>
      <c r="DC367" s="55"/>
      <c r="DD367" s="55"/>
      <c r="DE367" s="55"/>
      <c r="DF367" s="55"/>
      <c r="DG367" s="55"/>
      <c r="DH367" s="55"/>
      <c r="DI367" s="55"/>
    </row>
    <row r="368" spans="1:113" x14ac:dyDescent="0.2">
      <c r="A368" s="49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4"/>
      <c r="AN368" s="54"/>
      <c r="AO368" s="55"/>
      <c r="AP368" s="55"/>
      <c r="AQ368" s="55"/>
      <c r="AR368" s="51"/>
      <c r="AS368" s="54"/>
      <c r="AT368" s="55"/>
      <c r="AU368" s="55"/>
      <c r="AV368" s="51"/>
      <c r="AW368" s="54"/>
      <c r="AX368" s="55"/>
      <c r="AY368" s="56"/>
      <c r="AZ368" s="35"/>
      <c r="BA368" s="55"/>
      <c r="BB368" s="51"/>
      <c r="BC368" s="54"/>
      <c r="BD368" s="55"/>
      <c r="BE368" s="56"/>
      <c r="BF368" s="55"/>
      <c r="BG368" s="55"/>
      <c r="BH368" s="55"/>
      <c r="BI368" s="55"/>
      <c r="BJ368" s="55"/>
      <c r="BK368" s="55"/>
      <c r="BL368" s="55"/>
      <c r="BM368" s="55"/>
      <c r="BN368" s="55"/>
      <c r="BO368" s="55"/>
      <c r="BP368" s="55"/>
      <c r="BQ368" s="55"/>
      <c r="BR368" s="55"/>
      <c r="BS368" s="55"/>
      <c r="BT368" s="55"/>
      <c r="BU368" s="55"/>
      <c r="BV368" s="55"/>
      <c r="BW368" s="55"/>
      <c r="BX368" s="55"/>
      <c r="BY368" s="55"/>
      <c r="BZ368" s="55"/>
      <c r="CA368" s="55"/>
      <c r="CB368" s="55"/>
      <c r="CC368" s="55"/>
      <c r="CD368" s="55"/>
      <c r="CE368" s="55"/>
      <c r="CF368" s="55"/>
      <c r="CG368" s="55"/>
      <c r="CH368" s="55"/>
      <c r="CI368" s="55"/>
      <c r="CJ368" s="55"/>
      <c r="CK368" s="55"/>
      <c r="CL368" s="55"/>
      <c r="CM368" s="55"/>
      <c r="CN368" s="55"/>
      <c r="CO368" s="55"/>
      <c r="CP368" s="55"/>
      <c r="CQ368" s="55"/>
      <c r="CR368" s="55"/>
      <c r="CS368" s="55"/>
      <c r="CT368" s="55"/>
      <c r="CU368" s="55"/>
      <c r="CV368" s="55"/>
      <c r="CW368" s="55"/>
      <c r="CX368" s="55"/>
      <c r="CY368" s="55"/>
      <c r="CZ368" s="55"/>
      <c r="DA368" s="55"/>
      <c r="DB368" s="55"/>
      <c r="DC368" s="55"/>
      <c r="DD368" s="55"/>
      <c r="DE368" s="55"/>
      <c r="DF368" s="55"/>
      <c r="DG368" s="55"/>
      <c r="DH368" s="55"/>
      <c r="DI368" s="55"/>
    </row>
    <row r="369" spans="1:113" x14ac:dyDescent="0.2">
      <c r="A369" s="49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4"/>
      <c r="AN369" s="54"/>
      <c r="AO369" s="55"/>
      <c r="AP369" s="55"/>
      <c r="AQ369" s="55"/>
      <c r="AR369" s="51"/>
      <c r="AS369" s="54"/>
      <c r="AT369" s="55"/>
      <c r="AU369" s="55"/>
      <c r="AV369" s="51"/>
      <c r="AW369" s="54"/>
      <c r="AX369" s="55"/>
      <c r="AY369" s="56"/>
      <c r="AZ369" s="35"/>
      <c r="BA369" s="55"/>
      <c r="BB369" s="51"/>
      <c r="BC369" s="54"/>
      <c r="BD369" s="55"/>
      <c r="BE369" s="56"/>
      <c r="BF369" s="55"/>
      <c r="BG369" s="55"/>
      <c r="BH369" s="55"/>
      <c r="BI369" s="55"/>
      <c r="BJ369" s="55"/>
      <c r="BK369" s="55"/>
      <c r="BL369" s="55"/>
      <c r="BM369" s="55"/>
      <c r="BN369" s="55"/>
      <c r="BO369" s="55"/>
      <c r="BP369" s="55"/>
      <c r="BQ369" s="55"/>
      <c r="BR369" s="55"/>
      <c r="BS369" s="55"/>
      <c r="BT369" s="55"/>
      <c r="BU369" s="55"/>
      <c r="BV369" s="55"/>
      <c r="BW369" s="55"/>
      <c r="BX369" s="55"/>
      <c r="BY369" s="55"/>
      <c r="BZ369" s="55"/>
      <c r="CA369" s="55"/>
      <c r="CB369" s="55"/>
      <c r="CC369" s="55"/>
      <c r="CD369" s="55"/>
      <c r="CE369" s="55"/>
      <c r="CF369" s="55"/>
      <c r="CG369" s="55"/>
      <c r="CH369" s="55"/>
      <c r="CI369" s="55"/>
      <c r="CJ369" s="55"/>
      <c r="CK369" s="55"/>
      <c r="CL369" s="55"/>
      <c r="CM369" s="55"/>
      <c r="CN369" s="55"/>
      <c r="CO369" s="55"/>
      <c r="CP369" s="55"/>
      <c r="CQ369" s="55"/>
      <c r="CR369" s="55"/>
      <c r="CS369" s="55"/>
      <c r="CT369" s="55"/>
      <c r="CU369" s="55"/>
      <c r="CV369" s="55"/>
      <c r="CW369" s="55"/>
      <c r="CX369" s="55"/>
      <c r="CY369" s="55"/>
      <c r="CZ369" s="55"/>
      <c r="DA369" s="55"/>
      <c r="DB369" s="55"/>
      <c r="DC369" s="55"/>
      <c r="DD369" s="55"/>
      <c r="DE369" s="55"/>
      <c r="DF369" s="55"/>
      <c r="DG369" s="55"/>
      <c r="DH369" s="55"/>
      <c r="DI369" s="55"/>
    </row>
    <row r="370" spans="1:113" x14ac:dyDescent="0.2">
      <c r="A370" s="49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4"/>
      <c r="AN370" s="54"/>
      <c r="AO370" s="55"/>
      <c r="AP370" s="55"/>
      <c r="AQ370" s="55"/>
      <c r="AR370" s="51"/>
      <c r="AS370" s="54"/>
      <c r="AT370" s="55"/>
      <c r="AU370" s="55"/>
      <c r="AV370" s="51"/>
      <c r="AW370" s="54"/>
      <c r="AX370" s="55"/>
      <c r="AY370" s="56"/>
      <c r="AZ370" s="35"/>
      <c r="BA370" s="55"/>
      <c r="BB370" s="51"/>
      <c r="BC370" s="54"/>
      <c r="BD370" s="55"/>
      <c r="BE370" s="56"/>
      <c r="BF370" s="55"/>
      <c r="BG370" s="55"/>
      <c r="BH370" s="55"/>
      <c r="BI370" s="55"/>
      <c r="BJ370" s="55"/>
      <c r="BK370" s="55"/>
      <c r="BL370" s="55"/>
      <c r="BM370" s="55"/>
      <c r="BN370" s="55"/>
      <c r="BO370" s="55"/>
      <c r="BP370" s="55"/>
      <c r="BQ370" s="55"/>
      <c r="BR370" s="55"/>
      <c r="BS370" s="55"/>
      <c r="BT370" s="55"/>
      <c r="BU370" s="55"/>
      <c r="BV370" s="55"/>
      <c r="BW370" s="55"/>
      <c r="BX370" s="55"/>
      <c r="BY370" s="55"/>
      <c r="BZ370" s="55"/>
      <c r="CA370" s="55"/>
      <c r="CB370" s="55"/>
      <c r="CC370" s="55"/>
      <c r="CD370" s="55"/>
      <c r="CE370" s="55"/>
      <c r="CF370" s="55"/>
      <c r="CG370" s="55"/>
      <c r="CH370" s="55"/>
      <c r="CI370" s="55"/>
      <c r="CJ370" s="55"/>
      <c r="CK370" s="55"/>
      <c r="CL370" s="55"/>
      <c r="CM370" s="55"/>
      <c r="CN370" s="55"/>
      <c r="CO370" s="55"/>
      <c r="CP370" s="55"/>
      <c r="CQ370" s="55"/>
      <c r="CR370" s="55"/>
      <c r="CS370" s="55"/>
      <c r="CT370" s="55"/>
      <c r="CU370" s="55"/>
      <c r="CV370" s="55"/>
      <c r="CW370" s="55"/>
      <c r="CX370" s="55"/>
      <c r="CY370" s="55"/>
      <c r="CZ370" s="55"/>
      <c r="DA370" s="55"/>
      <c r="DB370" s="55"/>
      <c r="DC370" s="55"/>
      <c r="DD370" s="55"/>
      <c r="DE370" s="55"/>
      <c r="DF370" s="55"/>
      <c r="DG370" s="55"/>
      <c r="DH370" s="55"/>
      <c r="DI370" s="55"/>
    </row>
    <row r="371" spans="1:113" x14ac:dyDescent="0.2">
      <c r="A371" s="49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4"/>
      <c r="AN371" s="54"/>
      <c r="AO371" s="55"/>
      <c r="AP371" s="55"/>
      <c r="AQ371" s="55"/>
      <c r="AR371" s="51"/>
      <c r="AS371" s="54"/>
      <c r="AT371" s="55"/>
      <c r="AU371" s="55"/>
      <c r="AV371" s="51"/>
      <c r="AW371" s="54"/>
      <c r="AX371" s="55"/>
      <c r="AY371" s="56"/>
      <c r="AZ371" s="35"/>
      <c r="BA371" s="55"/>
      <c r="BB371" s="51"/>
      <c r="BC371" s="54"/>
      <c r="BD371" s="55"/>
      <c r="BE371" s="56"/>
      <c r="BF371" s="55"/>
      <c r="BG371" s="55"/>
      <c r="BH371" s="55"/>
      <c r="BI371" s="55"/>
      <c r="BJ371" s="55"/>
      <c r="BK371" s="55"/>
      <c r="BL371" s="55"/>
      <c r="BM371" s="55"/>
      <c r="BN371" s="55"/>
      <c r="BO371" s="55"/>
      <c r="BP371" s="55"/>
      <c r="BQ371" s="55"/>
      <c r="BR371" s="55"/>
      <c r="BS371" s="55"/>
      <c r="BT371" s="55"/>
      <c r="BU371" s="55"/>
      <c r="BV371" s="55"/>
      <c r="BW371" s="55"/>
      <c r="BX371" s="55"/>
      <c r="BY371" s="55"/>
      <c r="BZ371" s="55"/>
      <c r="CA371" s="55"/>
      <c r="CB371" s="55"/>
      <c r="CC371" s="55"/>
      <c r="CD371" s="55"/>
      <c r="CE371" s="55"/>
      <c r="CF371" s="55"/>
      <c r="CG371" s="55"/>
      <c r="CH371" s="55"/>
      <c r="CI371" s="55"/>
      <c r="CJ371" s="55"/>
      <c r="CK371" s="55"/>
      <c r="CL371" s="55"/>
      <c r="CM371" s="55"/>
      <c r="CN371" s="55"/>
      <c r="CO371" s="55"/>
      <c r="CP371" s="55"/>
      <c r="CQ371" s="55"/>
      <c r="CR371" s="55"/>
      <c r="CS371" s="55"/>
      <c r="CT371" s="55"/>
      <c r="CU371" s="55"/>
      <c r="CV371" s="55"/>
      <c r="CW371" s="55"/>
      <c r="CX371" s="55"/>
      <c r="CY371" s="55"/>
      <c r="CZ371" s="55"/>
      <c r="DA371" s="55"/>
      <c r="DB371" s="55"/>
      <c r="DC371" s="55"/>
      <c r="DD371" s="55"/>
      <c r="DE371" s="55"/>
      <c r="DF371" s="55"/>
      <c r="DG371" s="55"/>
      <c r="DH371" s="55"/>
      <c r="DI371" s="55"/>
    </row>
    <row r="372" spans="1:113" x14ac:dyDescent="0.2">
      <c r="A372" s="49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4"/>
      <c r="AN372" s="54"/>
      <c r="AO372" s="55"/>
      <c r="AP372" s="55"/>
      <c r="AQ372" s="55"/>
      <c r="AR372" s="51"/>
      <c r="AS372" s="54"/>
      <c r="AT372" s="55"/>
      <c r="AU372" s="55"/>
      <c r="AV372" s="51"/>
      <c r="AW372" s="54"/>
      <c r="AX372" s="55"/>
      <c r="AY372" s="56"/>
      <c r="AZ372" s="35"/>
      <c r="BA372" s="55"/>
      <c r="BB372" s="51"/>
      <c r="BC372" s="54"/>
      <c r="BD372" s="55"/>
      <c r="BE372" s="56"/>
      <c r="BF372" s="55"/>
      <c r="BG372" s="55"/>
      <c r="BH372" s="55"/>
      <c r="BI372" s="55"/>
      <c r="BJ372" s="55"/>
      <c r="BK372" s="55"/>
      <c r="BL372" s="55"/>
      <c r="BM372" s="55"/>
      <c r="BN372" s="55"/>
      <c r="BO372" s="55"/>
      <c r="BP372" s="55"/>
      <c r="BQ372" s="55"/>
      <c r="BR372" s="55"/>
      <c r="BS372" s="55"/>
      <c r="BT372" s="55"/>
      <c r="BU372" s="55"/>
      <c r="BV372" s="55"/>
      <c r="BW372" s="55"/>
      <c r="BX372" s="55"/>
      <c r="BY372" s="55"/>
      <c r="BZ372" s="55"/>
      <c r="CA372" s="55"/>
      <c r="CB372" s="55"/>
      <c r="CC372" s="55"/>
      <c r="CD372" s="55"/>
      <c r="CE372" s="55"/>
      <c r="CF372" s="55"/>
      <c r="CG372" s="55"/>
      <c r="CH372" s="55"/>
      <c r="CI372" s="55"/>
      <c r="CJ372" s="55"/>
      <c r="CK372" s="55"/>
      <c r="CL372" s="55"/>
      <c r="CM372" s="55"/>
      <c r="CN372" s="55"/>
      <c r="CO372" s="55"/>
      <c r="CP372" s="55"/>
      <c r="CQ372" s="55"/>
      <c r="CR372" s="55"/>
      <c r="CS372" s="55"/>
      <c r="CT372" s="55"/>
      <c r="CU372" s="55"/>
      <c r="CV372" s="55"/>
      <c r="CW372" s="55"/>
      <c r="CX372" s="55"/>
      <c r="CY372" s="55"/>
      <c r="CZ372" s="55"/>
      <c r="DA372" s="55"/>
      <c r="DB372" s="55"/>
      <c r="DC372" s="55"/>
      <c r="DD372" s="55"/>
      <c r="DE372" s="55"/>
      <c r="DF372" s="55"/>
      <c r="DG372" s="55"/>
      <c r="DH372" s="55"/>
      <c r="DI372" s="55"/>
    </row>
    <row r="373" spans="1:113" x14ac:dyDescent="0.2">
      <c r="A373" s="49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4"/>
      <c r="AN373" s="54"/>
      <c r="AO373" s="55"/>
      <c r="AP373" s="55"/>
      <c r="AQ373" s="55"/>
      <c r="AR373" s="51"/>
      <c r="AS373" s="54"/>
      <c r="AT373" s="55"/>
      <c r="AU373" s="55"/>
      <c r="AV373" s="51"/>
      <c r="AW373" s="54"/>
      <c r="AX373" s="55"/>
      <c r="AY373" s="56"/>
      <c r="AZ373" s="35"/>
      <c r="BA373" s="55"/>
      <c r="BB373" s="51"/>
      <c r="BC373" s="54"/>
      <c r="BD373" s="55"/>
      <c r="BE373" s="56"/>
      <c r="BF373" s="55"/>
      <c r="BG373" s="55"/>
      <c r="BH373" s="55"/>
      <c r="BI373" s="55"/>
      <c r="BJ373" s="55"/>
      <c r="BK373" s="55"/>
      <c r="BL373" s="55"/>
      <c r="BM373" s="55"/>
      <c r="BN373" s="55"/>
      <c r="BO373" s="55"/>
      <c r="BP373" s="55"/>
      <c r="BQ373" s="55"/>
      <c r="BR373" s="55"/>
      <c r="BS373" s="55"/>
      <c r="BT373" s="55"/>
      <c r="BU373" s="55"/>
      <c r="BV373" s="55"/>
      <c r="BW373" s="55"/>
      <c r="BX373" s="55"/>
      <c r="BY373" s="55"/>
      <c r="BZ373" s="55"/>
      <c r="CA373" s="55"/>
      <c r="CB373" s="55"/>
      <c r="CC373" s="55"/>
      <c r="CD373" s="55"/>
      <c r="CE373" s="55"/>
      <c r="CF373" s="55"/>
      <c r="CG373" s="55"/>
      <c r="CH373" s="55"/>
      <c r="CI373" s="55"/>
      <c r="CJ373" s="55"/>
      <c r="CK373" s="55"/>
      <c r="CL373" s="55"/>
      <c r="CM373" s="55"/>
      <c r="CN373" s="55"/>
      <c r="CO373" s="55"/>
      <c r="CP373" s="55"/>
      <c r="CQ373" s="55"/>
      <c r="CR373" s="55"/>
      <c r="CS373" s="55"/>
      <c r="CT373" s="55"/>
      <c r="CU373" s="55"/>
      <c r="CV373" s="55"/>
      <c r="CW373" s="55"/>
      <c r="CX373" s="55"/>
      <c r="CY373" s="55"/>
      <c r="CZ373" s="55"/>
      <c r="DA373" s="55"/>
      <c r="DB373" s="55"/>
      <c r="DC373" s="55"/>
      <c r="DD373" s="55"/>
      <c r="DE373" s="55"/>
      <c r="DF373" s="55"/>
      <c r="DG373" s="55"/>
      <c r="DH373" s="55"/>
      <c r="DI373" s="55"/>
    </row>
    <row r="374" spans="1:113" x14ac:dyDescent="0.2">
      <c r="A374" s="49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4"/>
      <c r="AN374" s="54"/>
      <c r="AO374" s="55"/>
      <c r="AP374" s="55"/>
      <c r="AQ374" s="55"/>
      <c r="AR374" s="51"/>
      <c r="AS374" s="54"/>
      <c r="AT374" s="55"/>
      <c r="AU374" s="55"/>
      <c r="AV374" s="51"/>
      <c r="AW374" s="54"/>
      <c r="AX374" s="55"/>
      <c r="AY374" s="56"/>
      <c r="AZ374" s="35"/>
      <c r="BA374" s="55"/>
      <c r="BB374" s="51"/>
      <c r="BC374" s="54"/>
      <c r="BD374" s="55"/>
      <c r="BE374" s="56"/>
      <c r="BF374" s="55"/>
      <c r="BG374" s="55"/>
      <c r="BH374" s="55"/>
      <c r="BI374" s="55"/>
      <c r="BJ374" s="55"/>
      <c r="BK374" s="55"/>
      <c r="BL374" s="55"/>
      <c r="BM374" s="55"/>
      <c r="BN374" s="55"/>
      <c r="BO374" s="55"/>
      <c r="BP374" s="55"/>
      <c r="BQ374" s="55"/>
      <c r="BR374" s="55"/>
      <c r="BS374" s="55"/>
      <c r="BT374" s="55"/>
      <c r="BU374" s="55"/>
      <c r="BV374" s="55"/>
      <c r="BW374" s="55"/>
      <c r="BX374" s="55"/>
      <c r="BY374" s="55"/>
      <c r="BZ374" s="55"/>
      <c r="CA374" s="55"/>
      <c r="CB374" s="55"/>
      <c r="CC374" s="55"/>
      <c r="CD374" s="55"/>
      <c r="CE374" s="55"/>
      <c r="CF374" s="55"/>
      <c r="CG374" s="55"/>
      <c r="CH374" s="55"/>
      <c r="CI374" s="55"/>
      <c r="CJ374" s="55"/>
      <c r="CK374" s="55"/>
      <c r="CL374" s="55"/>
      <c r="CM374" s="55"/>
      <c r="CN374" s="55"/>
      <c r="CO374" s="55"/>
      <c r="CP374" s="55"/>
      <c r="CQ374" s="55"/>
      <c r="CR374" s="55"/>
      <c r="CS374" s="55"/>
      <c r="CT374" s="55"/>
      <c r="CU374" s="55"/>
      <c r="CV374" s="55"/>
      <c r="CW374" s="55"/>
      <c r="CX374" s="55"/>
      <c r="CY374" s="55"/>
      <c r="CZ374" s="55"/>
      <c r="DA374" s="55"/>
      <c r="DB374" s="55"/>
      <c r="DC374" s="55"/>
      <c r="DD374" s="55"/>
      <c r="DE374" s="55"/>
      <c r="DF374" s="55"/>
      <c r="DG374" s="55"/>
      <c r="DH374" s="55"/>
      <c r="DI374" s="55"/>
    </row>
    <row r="375" spans="1:113" x14ac:dyDescent="0.2">
      <c r="A375" s="49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4"/>
      <c r="AN375" s="54"/>
      <c r="AO375" s="55"/>
      <c r="AP375" s="55"/>
      <c r="AQ375" s="55"/>
      <c r="AR375" s="51"/>
      <c r="AS375" s="54"/>
      <c r="AT375" s="55"/>
      <c r="AU375" s="55"/>
      <c r="AV375" s="51"/>
      <c r="AW375" s="54"/>
      <c r="AX375" s="55"/>
      <c r="AY375" s="56"/>
      <c r="AZ375" s="35"/>
      <c r="BA375" s="55"/>
      <c r="BB375" s="51"/>
      <c r="BC375" s="54"/>
      <c r="BD375" s="55"/>
      <c r="BE375" s="56"/>
      <c r="BF375" s="55"/>
      <c r="BG375" s="55"/>
      <c r="BH375" s="55"/>
      <c r="BI375" s="55"/>
      <c r="BJ375" s="55"/>
      <c r="BK375" s="55"/>
      <c r="BL375" s="55"/>
      <c r="BM375" s="55"/>
      <c r="BN375" s="55"/>
      <c r="BO375" s="55"/>
      <c r="BP375" s="55"/>
      <c r="BQ375" s="55"/>
      <c r="BR375" s="55"/>
      <c r="BS375" s="55"/>
      <c r="BT375" s="55"/>
      <c r="BU375" s="55"/>
      <c r="BV375" s="55"/>
      <c r="BW375" s="55"/>
      <c r="BX375" s="55"/>
      <c r="BY375" s="55"/>
      <c r="BZ375" s="55"/>
      <c r="CA375" s="55"/>
      <c r="CB375" s="55"/>
      <c r="CC375" s="55"/>
      <c r="CD375" s="55"/>
      <c r="CE375" s="55"/>
      <c r="CF375" s="55"/>
      <c r="CG375" s="55"/>
      <c r="CH375" s="55"/>
      <c r="CI375" s="55"/>
      <c r="CJ375" s="55"/>
      <c r="CK375" s="55"/>
      <c r="CL375" s="55"/>
      <c r="CM375" s="55"/>
      <c r="CN375" s="55"/>
      <c r="CO375" s="55"/>
      <c r="CP375" s="55"/>
      <c r="CQ375" s="55"/>
      <c r="CR375" s="55"/>
      <c r="CS375" s="55"/>
      <c r="CT375" s="55"/>
      <c r="CU375" s="55"/>
      <c r="CV375" s="55"/>
      <c r="CW375" s="55"/>
      <c r="CX375" s="55"/>
      <c r="CY375" s="55"/>
      <c r="CZ375" s="55"/>
      <c r="DA375" s="55"/>
      <c r="DB375" s="55"/>
      <c r="DC375" s="55"/>
      <c r="DD375" s="55"/>
      <c r="DE375" s="55"/>
      <c r="DF375" s="55"/>
      <c r="DG375" s="55"/>
      <c r="DH375" s="55"/>
      <c r="DI375" s="55"/>
    </row>
    <row r="376" spans="1:113" x14ac:dyDescent="0.2">
      <c r="A376" s="49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4"/>
      <c r="AN376" s="54"/>
      <c r="AO376" s="55"/>
      <c r="AP376" s="55"/>
      <c r="AQ376" s="55"/>
      <c r="AR376" s="51"/>
      <c r="AS376" s="54"/>
      <c r="AT376" s="55"/>
      <c r="AU376" s="55"/>
      <c r="AV376" s="51"/>
      <c r="AW376" s="54"/>
      <c r="AX376" s="55"/>
      <c r="AY376" s="56"/>
      <c r="AZ376" s="35"/>
      <c r="BA376" s="55"/>
      <c r="BB376" s="51"/>
      <c r="BC376" s="54"/>
      <c r="BD376" s="55"/>
      <c r="BE376" s="56"/>
      <c r="BF376" s="55"/>
      <c r="BG376" s="55"/>
      <c r="BH376" s="55"/>
      <c r="BI376" s="55"/>
      <c r="BJ376" s="55"/>
      <c r="BK376" s="55"/>
      <c r="BL376" s="55"/>
      <c r="BM376" s="55"/>
      <c r="BN376" s="55"/>
      <c r="BO376" s="55"/>
      <c r="BP376" s="55"/>
      <c r="BQ376" s="55"/>
      <c r="BR376" s="55"/>
      <c r="BS376" s="55"/>
      <c r="BT376" s="55"/>
      <c r="BU376" s="55"/>
      <c r="BV376" s="55"/>
      <c r="BW376" s="55"/>
      <c r="BX376" s="55"/>
      <c r="BY376" s="55"/>
      <c r="BZ376" s="55"/>
      <c r="CA376" s="55"/>
      <c r="CB376" s="55"/>
      <c r="CC376" s="55"/>
      <c r="CD376" s="55"/>
      <c r="CE376" s="55"/>
      <c r="CF376" s="55"/>
      <c r="CG376" s="55"/>
      <c r="CH376" s="55"/>
      <c r="CI376" s="55"/>
      <c r="CJ376" s="55"/>
      <c r="CK376" s="55"/>
      <c r="CL376" s="55"/>
      <c r="CM376" s="55"/>
      <c r="CN376" s="55"/>
      <c r="CO376" s="55"/>
      <c r="CP376" s="55"/>
      <c r="CQ376" s="55"/>
      <c r="CR376" s="55"/>
      <c r="CS376" s="55"/>
      <c r="CT376" s="55"/>
      <c r="CU376" s="55"/>
      <c r="CV376" s="55"/>
      <c r="CW376" s="55"/>
      <c r="CX376" s="55"/>
      <c r="CY376" s="55"/>
      <c r="CZ376" s="55"/>
      <c r="DA376" s="55"/>
      <c r="DB376" s="55"/>
      <c r="DC376" s="55"/>
      <c r="DD376" s="55"/>
      <c r="DE376" s="55"/>
      <c r="DF376" s="55"/>
      <c r="DG376" s="55"/>
      <c r="DH376" s="55"/>
      <c r="DI376" s="55"/>
    </row>
    <row r="377" spans="1:113" x14ac:dyDescent="0.2">
      <c r="A377" s="49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4"/>
      <c r="AN377" s="54"/>
      <c r="AO377" s="55"/>
      <c r="AP377" s="55"/>
      <c r="AQ377" s="55"/>
      <c r="AR377" s="51"/>
      <c r="AS377" s="54"/>
      <c r="AT377" s="55"/>
      <c r="AU377" s="55"/>
      <c r="AV377" s="51"/>
      <c r="AW377" s="54"/>
      <c r="AX377" s="55"/>
      <c r="AY377" s="56"/>
      <c r="AZ377" s="35"/>
      <c r="BA377" s="55"/>
      <c r="BB377" s="51"/>
      <c r="BC377" s="54"/>
      <c r="BD377" s="55"/>
      <c r="BE377" s="56"/>
      <c r="BF377" s="55"/>
      <c r="BG377" s="55"/>
      <c r="BH377" s="55"/>
      <c r="BI377" s="55"/>
      <c r="BJ377" s="55"/>
      <c r="BK377" s="55"/>
      <c r="BL377" s="55"/>
      <c r="BM377" s="55"/>
      <c r="BN377" s="55"/>
      <c r="BO377" s="55"/>
      <c r="BP377" s="55"/>
      <c r="BQ377" s="55"/>
      <c r="BR377" s="55"/>
      <c r="BS377" s="55"/>
      <c r="BT377" s="55"/>
      <c r="BU377" s="55"/>
      <c r="BV377" s="55"/>
      <c r="BW377" s="55"/>
      <c r="BX377" s="55"/>
      <c r="BY377" s="55"/>
      <c r="BZ377" s="55"/>
      <c r="CA377" s="55"/>
      <c r="CB377" s="55"/>
      <c r="CC377" s="55"/>
      <c r="CD377" s="55"/>
      <c r="CE377" s="55"/>
      <c r="CF377" s="55"/>
      <c r="CG377" s="55"/>
      <c r="CH377" s="55"/>
      <c r="CI377" s="55"/>
      <c r="CJ377" s="55"/>
      <c r="CK377" s="55"/>
      <c r="CL377" s="55"/>
      <c r="CM377" s="55"/>
      <c r="CN377" s="55"/>
      <c r="CO377" s="55"/>
      <c r="CP377" s="55"/>
      <c r="CQ377" s="55"/>
      <c r="CR377" s="55"/>
      <c r="CS377" s="55"/>
      <c r="CT377" s="55"/>
      <c r="CU377" s="55"/>
      <c r="CV377" s="55"/>
      <c r="CW377" s="55"/>
      <c r="CX377" s="55"/>
      <c r="CY377" s="55"/>
      <c r="CZ377" s="55"/>
      <c r="DA377" s="55"/>
      <c r="DB377" s="55"/>
      <c r="DC377" s="55"/>
      <c r="DD377" s="55"/>
      <c r="DE377" s="55"/>
      <c r="DF377" s="55"/>
      <c r="DG377" s="55"/>
      <c r="DH377" s="55"/>
      <c r="DI377" s="55"/>
    </row>
    <row r="378" spans="1:113" x14ac:dyDescent="0.2">
      <c r="A378" s="49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4"/>
      <c r="AN378" s="54"/>
      <c r="AO378" s="55"/>
      <c r="AP378" s="55"/>
      <c r="AQ378" s="55"/>
      <c r="AR378" s="51"/>
      <c r="AS378" s="54"/>
      <c r="AT378" s="55"/>
      <c r="AU378" s="55"/>
      <c r="AV378" s="51"/>
      <c r="AW378" s="54"/>
      <c r="AX378" s="55"/>
      <c r="AY378" s="56"/>
      <c r="AZ378" s="35"/>
      <c r="BA378" s="55"/>
      <c r="BB378" s="51"/>
      <c r="BC378" s="54"/>
      <c r="BD378" s="55"/>
      <c r="BE378" s="56"/>
      <c r="BF378" s="55"/>
      <c r="BG378" s="55"/>
      <c r="BH378" s="55"/>
      <c r="BI378" s="55"/>
      <c r="BJ378" s="55"/>
      <c r="BK378" s="55"/>
      <c r="BL378" s="55"/>
      <c r="BM378" s="55"/>
      <c r="BN378" s="55"/>
      <c r="BO378" s="55"/>
      <c r="BP378" s="55"/>
      <c r="BQ378" s="55"/>
      <c r="BR378" s="55"/>
      <c r="BS378" s="55"/>
      <c r="BT378" s="55"/>
      <c r="BU378" s="55"/>
      <c r="BV378" s="55"/>
      <c r="BW378" s="55"/>
      <c r="BX378" s="55"/>
      <c r="BY378" s="55"/>
      <c r="BZ378" s="55"/>
      <c r="CA378" s="55"/>
      <c r="CB378" s="55"/>
      <c r="CC378" s="55"/>
      <c r="CD378" s="55"/>
      <c r="CE378" s="55"/>
      <c r="CF378" s="55"/>
      <c r="CG378" s="55"/>
      <c r="CH378" s="55"/>
      <c r="CI378" s="55"/>
      <c r="CJ378" s="55"/>
      <c r="CK378" s="55"/>
      <c r="CL378" s="55"/>
      <c r="CM378" s="55"/>
      <c r="CN378" s="55"/>
      <c r="CO378" s="55"/>
      <c r="CP378" s="55"/>
      <c r="CQ378" s="55"/>
      <c r="CR378" s="55"/>
      <c r="CS378" s="55"/>
      <c r="CT378" s="55"/>
      <c r="CU378" s="55"/>
      <c r="CV378" s="55"/>
      <c r="CW378" s="55"/>
      <c r="CX378" s="55"/>
      <c r="CY378" s="55"/>
      <c r="CZ378" s="55"/>
      <c r="DA378" s="55"/>
      <c r="DB378" s="55"/>
      <c r="DC378" s="55"/>
      <c r="DD378" s="55"/>
      <c r="DE378" s="55"/>
      <c r="DF378" s="55"/>
      <c r="DG378" s="55"/>
      <c r="DH378" s="55"/>
      <c r="DI378" s="55"/>
    </row>
    <row r="379" spans="1:113" x14ac:dyDescent="0.2">
      <c r="A379" s="49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4"/>
      <c r="AN379" s="54"/>
      <c r="AO379" s="55"/>
      <c r="AP379" s="55"/>
      <c r="AQ379" s="55"/>
      <c r="AR379" s="51"/>
      <c r="AS379" s="54"/>
      <c r="AT379" s="55"/>
      <c r="AU379" s="55"/>
      <c r="AV379" s="51"/>
      <c r="AW379" s="54"/>
      <c r="AX379" s="55"/>
      <c r="AY379" s="56"/>
      <c r="AZ379" s="35"/>
      <c r="BA379" s="55"/>
      <c r="BB379" s="51"/>
      <c r="BC379" s="54"/>
      <c r="BD379" s="55"/>
      <c r="BE379" s="56"/>
      <c r="BF379" s="55"/>
      <c r="BG379" s="55"/>
      <c r="BH379" s="55"/>
      <c r="BI379" s="55"/>
      <c r="BJ379" s="55"/>
      <c r="BK379" s="55"/>
      <c r="BL379" s="55"/>
      <c r="BM379" s="55"/>
      <c r="BN379" s="55"/>
      <c r="BO379" s="55"/>
      <c r="BP379" s="55"/>
      <c r="BQ379" s="55"/>
      <c r="BR379" s="55"/>
      <c r="BS379" s="55"/>
      <c r="BT379" s="55"/>
      <c r="BU379" s="55"/>
      <c r="BV379" s="55"/>
      <c r="BW379" s="55"/>
      <c r="BX379" s="55"/>
      <c r="BY379" s="55"/>
      <c r="BZ379" s="55"/>
      <c r="CA379" s="55"/>
      <c r="CB379" s="55"/>
      <c r="CC379" s="55"/>
      <c r="CD379" s="55"/>
      <c r="CE379" s="55"/>
      <c r="CF379" s="55"/>
      <c r="CG379" s="55"/>
      <c r="CH379" s="55"/>
      <c r="CI379" s="55"/>
      <c r="CJ379" s="55"/>
      <c r="CK379" s="55"/>
      <c r="CL379" s="55"/>
      <c r="CM379" s="55"/>
      <c r="CN379" s="55"/>
      <c r="CO379" s="55"/>
      <c r="CP379" s="55"/>
      <c r="CQ379" s="55"/>
      <c r="CR379" s="55"/>
      <c r="CS379" s="55"/>
      <c r="CT379" s="55"/>
      <c r="CU379" s="55"/>
      <c r="CV379" s="55"/>
      <c r="CW379" s="55"/>
      <c r="CX379" s="55"/>
      <c r="CY379" s="55"/>
      <c r="CZ379" s="55"/>
      <c r="DA379" s="55"/>
      <c r="DB379" s="55"/>
      <c r="DC379" s="55"/>
      <c r="DD379" s="55"/>
      <c r="DE379" s="55"/>
      <c r="DF379" s="55"/>
      <c r="DG379" s="55"/>
      <c r="DH379" s="55"/>
      <c r="DI379" s="55"/>
    </row>
    <row r="380" spans="1:113" x14ac:dyDescent="0.2">
      <c r="A380" s="49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4"/>
      <c r="AN380" s="54"/>
      <c r="AO380" s="55"/>
      <c r="AP380" s="55"/>
      <c r="AQ380" s="55"/>
      <c r="AR380" s="51"/>
      <c r="AS380" s="54"/>
      <c r="AT380" s="55"/>
      <c r="AU380" s="55"/>
      <c r="AV380" s="51"/>
      <c r="AW380" s="54"/>
      <c r="AX380" s="55"/>
      <c r="AY380" s="56"/>
      <c r="AZ380" s="35"/>
      <c r="BA380" s="55"/>
      <c r="BB380" s="51"/>
      <c r="BC380" s="54"/>
      <c r="BD380" s="55"/>
      <c r="BE380" s="56"/>
      <c r="BF380" s="55"/>
      <c r="BG380" s="55"/>
      <c r="BH380" s="55"/>
      <c r="BI380" s="55"/>
      <c r="BJ380" s="55"/>
      <c r="BK380" s="55"/>
      <c r="BL380" s="55"/>
      <c r="BM380" s="55"/>
      <c r="BN380" s="55"/>
      <c r="BO380" s="55"/>
      <c r="BP380" s="55"/>
      <c r="BQ380" s="55"/>
      <c r="BR380" s="55"/>
      <c r="BS380" s="55"/>
      <c r="BT380" s="55"/>
      <c r="BU380" s="55"/>
      <c r="BV380" s="55"/>
      <c r="BW380" s="55"/>
      <c r="BX380" s="55"/>
      <c r="BY380" s="55"/>
      <c r="BZ380" s="55"/>
      <c r="CA380" s="55"/>
      <c r="CB380" s="55"/>
      <c r="CC380" s="55"/>
      <c r="CD380" s="55"/>
      <c r="CE380" s="55"/>
      <c r="CF380" s="55"/>
      <c r="CG380" s="55"/>
      <c r="CH380" s="55"/>
      <c r="CI380" s="55"/>
      <c r="CJ380" s="55"/>
      <c r="CK380" s="55"/>
      <c r="CL380" s="55"/>
      <c r="CM380" s="55"/>
      <c r="CN380" s="55"/>
      <c r="CO380" s="55"/>
      <c r="CP380" s="55"/>
      <c r="CQ380" s="55"/>
      <c r="CR380" s="55"/>
      <c r="CS380" s="55"/>
      <c r="CT380" s="55"/>
      <c r="CU380" s="55"/>
      <c r="CV380" s="55"/>
      <c r="CW380" s="55"/>
      <c r="CX380" s="55"/>
      <c r="CY380" s="55"/>
      <c r="CZ380" s="55"/>
      <c r="DA380" s="55"/>
      <c r="DB380" s="55"/>
      <c r="DC380" s="55"/>
      <c r="DD380" s="55"/>
      <c r="DE380" s="55"/>
      <c r="DF380" s="55"/>
      <c r="DG380" s="55"/>
      <c r="DH380" s="55"/>
      <c r="DI380" s="55"/>
    </row>
    <row r="381" spans="1:113" x14ac:dyDescent="0.2">
      <c r="A381" s="49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4"/>
      <c r="AN381" s="54"/>
      <c r="AO381" s="55"/>
      <c r="AP381" s="55"/>
      <c r="AQ381" s="55"/>
      <c r="AR381" s="51"/>
      <c r="AS381" s="54"/>
      <c r="AT381" s="55"/>
      <c r="AU381" s="55"/>
      <c r="AV381" s="51"/>
      <c r="AW381" s="54"/>
      <c r="AX381" s="55"/>
      <c r="AY381" s="56"/>
      <c r="AZ381" s="35"/>
      <c r="BA381" s="55"/>
      <c r="BB381" s="51"/>
      <c r="BC381" s="54"/>
      <c r="BD381" s="55"/>
      <c r="BE381" s="56"/>
      <c r="BF381" s="55"/>
      <c r="BG381" s="55"/>
      <c r="BH381" s="55"/>
      <c r="BI381" s="55"/>
      <c r="BJ381" s="55"/>
      <c r="BK381" s="55"/>
      <c r="BL381" s="55"/>
      <c r="BM381" s="55"/>
      <c r="BN381" s="55"/>
      <c r="BO381" s="55"/>
      <c r="BP381" s="55"/>
      <c r="BQ381" s="55"/>
      <c r="BR381" s="55"/>
      <c r="BS381" s="55"/>
      <c r="BT381" s="55"/>
      <c r="BU381" s="55"/>
      <c r="BV381" s="55"/>
      <c r="BW381" s="55"/>
      <c r="BX381" s="55"/>
      <c r="BY381" s="55"/>
      <c r="BZ381" s="55"/>
      <c r="CA381" s="55"/>
      <c r="CB381" s="55"/>
      <c r="CC381" s="55"/>
      <c r="CD381" s="55"/>
      <c r="CE381" s="55"/>
      <c r="CF381" s="55"/>
      <c r="CG381" s="55"/>
      <c r="CH381" s="55"/>
      <c r="CI381" s="55"/>
      <c r="CJ381" s="55"/>
      <c r="CK381" s="55"/>
      <c r="CL381" s="55"/>
      <c r="CM381" s="55"/>
      <c r="CN381" s="55"/>
      <c r="CO381" s="55"/>
      <c r="CP381" s="55"/>
      <c r="CQ381" s="55"/>
      <c r="CR381" s="55"/>
      <c r="CS381" s="55"/>
      <c r="CT381" s="55"/>
      <c r="CU381" s="55"/>
      <c r="CV381" s="55"/>
      <c r="CW381" s="55"/>
      <c r="CX381" s="55"/>
      <c r="CY381" s="55"/>
      <c r="CZ381" s="55"/>
      <c r="DA381" s="55"/>
      <c r="DB381" s="55"/>
      <c r="DC381" s="55"/>
      <c r="DD381" s="55"/>
      <c r="DE381" s="55"/>
      <c r="DF381" s="55"/>
      <c r="DG381" s="55"/>
      <c r="DH381" s="55"/>
      <c r="DI381" s="55"/>
    </row>
    <row r="382" spans="1:113" x14ac:dyDescent="0.2">
      <c r="A382" s="49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4"/>
      <c r="AN382" s="54"/>
      <c r="AO382" s="55"/>
      <c r="AP382" s="55"/>
      <c r="AQ382" s="55"/>
      <c r="AR382" s="51"/>
      <c r="AS382" s="54"/>
      <c r="AT382" s="55"/>
      <c r="AU382" s="55"/>
      <c r="AV382" s="51"/>
      <c r="AW382" s="54"/>
      <c r="AX382" s="55"/>
      <c r="AY382" s="56"/>
      <c r="AZ382" s="35"/>
      <c r="BA382" s="55"/>
      <c r="BB382" s="51"/>
      <c r="BC382" s="54"/>
      <c r="BD382" s="55"/>
      <c r="BE382" s="56"/>
      <c r="BF382" s="55"/>
      <c r="BG382" s="55"/>
      <c r="BH382" s="55"/>
      <c r="BI382" s="55"/>
      <c r="BJ382" s="55"/>
      <c r="BK382" s="55"/>
      <c r="BL382" s="55"/>
      <c r="BM382" s="55"/>
      <c r="BN382" s="55"/>
      <c r="BO382" s="55"/>
      <c r="BP382" s="55"/>
      <c r="BQ382" s="55"/>
      <c r="BR382" s="55"/>
      <c r="BS382" s="55"/>
      <c r="BT382" s="55"/>
      <c r="BU382" s="55"/>
      <c r="BV382" s="55"/>
      <c r="BW382" s="55"/>
      <c r="BX382" s="55"/>
      <c r="BY382" s="55"/>
      <c r="BZ382" s="55"/>
      <c r="CA382" s="55"/>
      <c r="CB382" s="55"/>
      <c r="CC382" s="55"/>
      <c r="CD382" s="55"/>
      <c r="CE382" s="55"/>
      <c r="CF382" s="55"/>
      <c r="CG382" s="55"/>
      <c r="CH382" s="55"/>
      <c r="CI382" s="55"/>
      <c r="CJ382" s="55"/>
      <c r="CK382" s="55"/>
      <c r="CL382" s="55"/>
      <c r="CM382" s="55"/>
      <c r="CN382" s="55"/>
      <c r="CO382" s="55"/>
      <c r="CP382" s="55"/>
      <c r="CQ382" s="55"/>
      <c r="CR382" s="55"/>
      <c r="CS382" s="55"/>
      <c r="CT382" s="55"/>
      <c r="CU382" s="55"/>
      <c r="CV382" s="55"/>
      <c r="CW382" s="55"/>
      <c r="CX382" s="55"/>
      <c r="CY382" s="55"/>
      <c r="CZ382" s="55"/>
      <c r="DA382" s="55"/>
      <c r="DB382" s="55"/>
      <c r="DC382" s="55"/>
      <c r="DD382" s="55"/>
      <c r="DE382" s="55"/>
      <c r="DF382" s="55"/>
      <c r="DG382" s="55"/>
      <c r="DH382" s="55"/>
      <c r="DI382" s="55"/>
    </row>
    <row r="383" spans="1:113" x14ac:dyDescent="0.2">
      <c r="A383" s="49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4"/>
      <c r="AN383" s="54"/>
      <c r="AO383" s="55"/>
      <c r="AP383" s="55"/>
      <c r="AQ383" s="55"/>
      <c r="AR383" s="51"/>
      <c r="AS383" s="54"/>
      <c r="AT383" s="55"/>
      <c r="AU383" s="55"/>
      <c r="AV383" s="51"/>
      <c r="AW383" s="54"/>
      <c r="AX383" s="55"/>
      <c r="AY383" s="56"/>
      <c r="AZ383" s="35"/>
      <c r="BA383" s="55"/>
      <c r="BB383" s="51"/>
      <c r="BC383" s="54"/>
      <c r="BD383" s="55"/>
      <c r="BE383" s="56"/>
      <c r="BF383" s="55"/>
      <c r="BG383" s="55"/>
      <c r="BH383" s="55"/>
      <c r="BI383" s="55"/>
      <c r="BJ383" s="55"/>
      <c r="BK383" s="55"/>
      <c r="BL383" s="55"/>
      <c r="BM383" s="55"/>
      <c r="BN383" s="55"/>
      <c r="BO383" s="55"/>
      <c r="BP383" s="55"/>
      <c r="BQ383" s="55"/>
      <c r="BR383" s="55"/>
      <c r="BS383" s="55"/>
      <c r="BT383" s="55"/>
      <c r="BU383" s="55"/>
      <c r="BV383" s="55"/>
      <c r="BW383" s="55"/>
      <c r="BX383" s="55"/>
      <c r="BY383" s="55"/>
      <c r="BZ383" s="55"/>
      <c r="CA383" s="55"/>
      <c r="CB383" s="55"/>
      <c r="CC383" s="55"/>
      <c r="CD383" s="55"/>
      <c r="CE383" s="55"/>
      <c r="CF383" s="55"/>
      <c r="CG383" s="55"/>
      <c r="CH383" s="55"/>
      <c r="CI383" s="55"/>
      <c r="CJ383" s="55"/>
      <c r="CK383" s="55"/>
      <c r="CL383" s="55"/>
      <c r="CM383" s="55"/>
      <c r="CN383" s="55"/>
      <c r="CO383" s="55"/>
      <c r="CP383" s="55"/>
      <c r="CQ383" s="55"/>
      <c r="CR383" s="55"/>
      <c r="CS383" s="55"/>
      <c r="CT383" s="55"/>
      <c r="CU383" s="55"/>
      <c r="CV383" s="55"/>
      <c r="CW383" s="55"/>
      <c r="CX383" s="55"/>
      <c r="CY383" s="55"/>
      <c r="CZ383" s="55"/>
      <c r="DA383" s="55"/>
      <c r="DB383" s="55"/>
      <c r="DC383" s="55"/>
      <c r="DD383" s="55"/>
      <c r="DE383" s="55"/>
      <c r="DF383" s="55"/>
      <c r="DG383" s="55"/>
      <c r="DH383" s="55"/>
      <c r="DI383" s="55"/>
    </row>
    <row r="384" spans="1:113" x14ac:dyDescent="0.2">
      <c r="A384" s="49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4"/>
      <c r="AN384" s="54"/>
      <c r="AO384" s="55"/>
      <c r="AP384" s="55"/>
      <c r="AQ384" s="55"/>
      <c r="AR384" s="51"/>
      <c r="AS384" s="54"/>
      <c r="AT384" s="55"/>
      <c r="AU384" s="55"/>
      <c r="AV384" s="51"/>
      <c r="AW384" s="54"/>
      <c r="AX384" s="55"/>
      <c r="AY384" s="56"/>
      <c r="AZ384" s="35"/>
      <c r="BA384" s="55"/>
      <c r="BB384" s="51"/>
      <c r="BC384" s="54"/>
      <c r="BD384" s="55"/>
      <c r="BE384" s="56"/>
      <c r="BF384" s="55"/>
      <c r="BG384" s="55"/>
      <c r="BH384" s="55"/>
      <c r="BI384" s="55"/>
      <c r="BJ384" s="55"/>
      <c r="BK384" s="55"/>
      <c r="BL384" s="55"/>
      <c r="BM384" s="55"/>
      <c r="BN384" s="55"/>
      <c r="BO384" s="55"/>
      <c r="BP384" s="55"/>
      <c r="BQ384" s="55"/>
      <c r="BR384" s="55"/>
      <c r="BS384" s="55"/>
      <c r="BT384" s="55"/>
      <c r="BU384" s="55"/>
      <c r="BV384" s="55"/>
      <c r="BW384" s="55"/>
      <c r="BX384" s="55"/>
      <c r="BY384" s="55"/>
      <c r="BZ384" s="55"/>
      <c r="CA384" s="55"/>
      <c r="CB384" s="55"/>
      <c r="CC384" s="55"/>
      <c r="CD384" s="55"/>
      <c r="CE384" s="55"/>
      <c r="CF384" s="55"/>
      <c r="CG384" s="55"/>
      <c r="CH384" s="55"/>
      <c r="CI384" s="55"/>
      <c r="CJ384" s="55"/>
      <c r="CK384" s="55"/>
      <c r="CL384" s="55"/>
      <c r="CM384" s="55"/>
      <c r="CN384" s="55"/>
      <c r="CO384" s="55"/>
      <c r="CP384" s="55"/>
      <c r="CQ384" s="55"/>
      <c r="CR384" s="55"/>
      <c r="CS384" s="55"/>
      <c r="CT384" s="55"/>
      <c r="CU384" s="55"/>
      <c r="CV384" s="55"/>
      <c r="CW384" s="55"/>
      <c r="CX384" s="55"/>
      <c r="CY384" s="55"/>
      <c r="CZ384" s="55"/>
      <c r="DA384" s="55"/>
      <c r="DB384" s="55"/>
      <c r="DC384" s="55"/>
      <c r="DD384" s="55"/>
      <c r="DE384" s="55"/>
      <c r="DF384" s="55"/>
      <c r="DG384" s="55"/>
      <c r="DH384" s="55"/>
      <c r="DI384" s="55"/>
    </row>
    <row r="385" spans="1:113" x14ac:dyDescent="0.2">
      <c r="A385" s="49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4"/>
      <c r="AN385" s="54"/>
      <c r="AO385" s="55"/>
      <c r="AP385" s="55"/>
      <c r="AQ385" s="55"/>
      <c r="AR385" s="51"/>
      <c r="AS385" s="54"/>
      <c r="AT385" s="55"/>
      <c r="AU385" s="55"/>
      <c r="AV385" s="51"/>
      <c r="AW385" s="54"/>
      <c r="AX385" s="55"/>
      <c r="AY385" s="56"/>
      <c r="AZ385" s="35"/>
      <c r="BA385" s="55"/>
      <c r="BB385" s="51"/>
      <c r="BC385" s="54"/>
      <c r="BD385" s="55"/>
      <c r="BE385" s="56"/>
      <c r="BF385" s="55"/>
      <c r="BG385" s="55"/>
      <c r="BH385" s="55"/>
      <c r="BI385" s="55"/>
      <c r="BJ385" s="55"/>
      <c r="BK385" s="55"/>
      <c r="BL385" s="55"/>
      <c r="BM385" s="55"/>
      <c r="BN385" s="55"/>
      <c r="BO385" s="55"/>
      <c r="BP385" s="55"/>
      <c r="BQ385" s="55"/>
      <c r="BR385" s="55"/>
      <c r="BS385" s="55"/>
      <c r="BT385" s="55"/>
      <c r="BU385" s="55"/>
      <c r="BV385" s="55"/>
      <c r="BW385" s="55"/>
      <c r="BX385" s="55"/>
      <c r="BY385" s="55"/>
      <c r="BZ385" s="55"/>
      <c r="CA385" s="55"/>
      <c r="CB385" s="55"/>
      <c r="CC385" s="55"/>
      <c r="CD385" s="55"/>
      <c r="CE385" s="55"/>
      <c r="CF385" s="55"/>
      <c r="CG385" s="55"/>
      <c r="CH385" s="55"/>
      <c r="CI385" s="55"/>
      <c r="CJ385" s="55"/>
      <c r="CK385" s="55"/>
      <c r="CL385" s="55"/>
      <c r="CM385" s="55"/>
      <c r="CN385" s="55"/>
      <c r="CO385" s="55"/>
      <c r="CP385" s="55"/>
      <c r="CQ385" s="55"/>
      <c r="CR385" s="55"/>
      <c r="CS385" s="55"/>
      <c r="CT385" s="55"/>
      <c r="CU385" s="55"/>
      <c r="CV385" s="55"/>
      <c r="CW385" s="55"/>
      <c r="CX385" s="55"/>
      <c r="CY385" s="55"/>
      <c r="CZ385" s="55"/>
      <c r="DA385" s="55"/>
      <c r="DB385" s="55"/>
      <c r="DC385" s="55"/>
      <c r="DD385" s="55"/>
      <c r="DE385" s="55"/>
      <c r="DF385" s="55"/>
      <c r="DG385" s="55"/>
      <c r="DH385" s="55"/>
      <c r="DI385" s="55"/>
    </row>
    <row r="386" spans="1:113" x14ac:dyDescent="0.2">
      <c r="A386" s="49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4"/>
      <c r="AN386" s="54"/>
      <c r="AO386" s="55"/>
      <c r="AP386" s="55"/>
      <c r="AQ386" s="55"/>
      <c r="AR386" s="51"/>
      <c r="AS386" s="54"/>
      <c r="AT386" s="55"/>
      <c r="AU386" s="55"/>
      <c r="AV386" s="51"/>
      <c r="AW386" s="54"/>
      <c r="AX386" s="55"/>
      <c r="AY386" s="56"/>
      <c r="AZ386" s="35"/>
      <c r="BA386" s="55"/>
      <c r="BB386" s="51"/>
      <c r="BC386" s="54"/>
      <c r="BD386" s="55"/>
      <c r="BE386" s="56"/>
      <c r="BF386" s="55"/>
      <c r="BG386" s="55"/>
      <c r="BH386" s="55"/>
      <c r="BI386" s="55"/>
      <c r="BJ386" s="55"/>
      <c r="BK386" s="55"/>
      <c r="BL386" s="55"/>
      <c r="BM386" s="55"/>
      <c r="BN386" s="55"/>
      <c r="BO386" s="55"/>
      <c r="BP386" s="55"/>
      <c r="BQ386" s="55"/>
      <c r="BR386" s="55"/>
      <c r="BS386" s="55"/>
      <c r="BT386" s="55"/>
      <c r="BU386" s="55"/>
      <c r="BV386" s="55"/>
      <c r="BW386" s="55"/>
      <c r="BX386" s="55"/>
      <c r="BY386" s="55"/>
      <c r="BZ386" s="55"/>
      <c r="CA386" s="55"/>
      <c r="CB386" s="55"/>
      <c r="CC386" s="55"/>
      <c r="CD386" s="55"/>
      <c r="CE386" s="55"/>
      <c r="CF386" s="55"/>
      <c r="CG386" s="55"/>
      <c r="CH386" s="55"/>
      <c r="CI386" s="55"/>
      <c r="CJ386" s="55"/>
      <c r="CK386" s="55"/>
      <c r="CL386" s="55"/>
      <c r="CM386" s="55"/>
      <c r="CN386" s="55"/>
      <c r="CO386" s="55"/>
      <c r="CP386" s="55"/>
      <c r="CQ386" s="55"/>
      <c r="CR386" s="55"/>
      <c r="CS386" s="55"/>
      <c r="CT386" s="55"/>
      <c r="CU386" s="55"/>
      <c r="CV386" s="55"/>
      <c r="CW386" s="55"/>
      <c r="CX386" s="55"/>
      <c r="CY386" s="55"/>
      <c r="CZ386" s="55"/>
      <c r="DA386" s="55"/>
      <c r="DB386" s="55"/>
      <c r="DC386" s="55"/>
      <c r="DD386" s="55"/>
      <c r="DE386" s="55"/>
      <c r="DF386" s="55"/>
      <c r="DG386" s="55"/>
      <c r="DH386" s="55"/>
      <c r="DI386" s="55"/>
    </row>
    <row r="387" spans="1:113" x14ac:dyDescent="0.2">
      <c r="A387" s="49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4"/>
      <c r="AN387" s="54"/>
      <c r="AO387" s="55"/>
      <c r="AP387" s="55"/>
      <c r="AQ387" s="55"/>
      <c r="AR387" s="51"/>
      <c r="AS387" s="54"/>
      <c r="AT387" s="55"/>
      <c r="AU387" s="55"/>
      <c r="AV387" s="51"/>
      <c r="AW387" s="54"/>
      <c r="AX387" s="55"/>
      <c r="AY387" s="56"/>
      <c r="AZ387" s="35"/>
      <c r="BA387" s="55"/>
      <c r="BB387" s="51"/>
      <c r="BC387" s="54"/>
      <c r="BD387" s="55"/>
      <c r="BE387" s="56"/>
      <c r="BF387" s="55"/>
      <c r="BG387" s="55"/>
      <c r="BH387" s="55"/>
      <c r="BI387" s="55"/>
      <c r="BJ387" s="55"/>
      <c r="BK387" s="55"/>
      <c r="BL387" s="55"/>
      <c r="BM387" s="55"/>
      <c r="BN387" s="55"/>
      <c r="BO387" s="55"/>
      <c r="BP387" s="55"/>
      <c r="BQ387" s="55"/>
      <c r="BR387" s="55"/>
      <c r="BS387" s="55"/>
      <c r="BT387" s="55"/>
      <c r="BU387" s="55"/>
      <c r="BV387" s="55"/>
      <c r="BW387" s="55"/>
      <c r="BX387" s="55"/>
      <c r="BY387" s="55"/>
      <c r="BZ387" s="55"/>
      <c r="CA387" s="55"/>
      <c r="CB387" s="55"/>
      <c r="CC387" s="55"/>
      <c r="CD387" s="55"/>
      <c r="CE387" s="55"/>
      <c r="CF387" s="55"/>
      <c r="CG387" s="55"/>
      <c r="CH387" s="55"/>
      <c r="CI387" s="55"/>
      <c r="CJ387" s="55"/>
      <c r="CK387" s="55"/>
      <c r="CL387" s="55"/>
      <c r="CM387" s="55"/>
      <c r="CN387" s="55"/>
      <c r="CO387" s="55"/>
      <c r="CP387" s="55"/>
      <c r="CQ387" s="55"/>
      <c r="CR387" s="55"/>
      <c r="CS387" s="55"/>
      <c r="CT387" s="55"/>
      <c r="CU387" s="55"/>
      <c r="CV387" s="55"/>
      <c r="CW387" s="55"/>
      <c r="CX387" s="55"/>
      <c r="CY387" s="55"/>
      <c r="CZ387" s="55"/>
      <c r="DA387" s="55"/>
      <c r="DB387" s="55"/>
      <c r="DC387" s="55"/>
      <c r="DD387" s="55"/>
      <c r="DE387" s="55"/>
      <c r="DF387" s="55"/>
      <c r="DG387" s="55"/>
      <c r="DH387" s="55"/>
      <c r="DI387" s="55"/>
    </row>
    <row r="388" spans="1:113" x14ac:dyDescent="0.2">
      <c r="A388" s="49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4"/>
      <c r="AN388" s="54"/>
      <c r="AO388" s="55"/>
      <c r="AP388" s="55"/>
      <c r="AQ388" s="55"/>
      <c r="AR388" s="51"/>
      <c r="AS388" s="54"/>
      <c r="AT388" s="55"/>
      <c r="AU388" s="55"/>
      <c r="AV388" s="51"/>
      <c r="AW388" s="54"/>
      <c r="AX388" s="55"/>
      <c r="AY388" s="56"/>
      <c r="AZ388" s="35"/>
      <c r="BA388" s="55"/>
      <c r="BB388" s="51"/>
      <c r="BC388" s="54"/>
      <c r="BD388" s="55"/>
      <c r="BE388" s="56"/>
      <c r="BF388" s="55"/>
      <c r="BG388" s="55"/>
      <c r="BH388" s="55"/>
      <c r="BI388" s="55"/>
      <c r="BJ388" s="55"/>
      <c r="BK388" s="55"/>
      <c r="BL388" s="55"/>
      <c r="BM388" s="55"/>
      <c r="BN388" s="55"/>
      <c r="BO388" s="55"/>
      <c r="BP388" s="55"/>
      <c r="BQ388" s="55"/>
      <c r="BR388" s="55"/>
      <c r="BS388" s="55"/>
      <c r="BT388" s="55"/>
      <c r="BU388" s="55"/>
      <c r="BV388" s="55"/>
      <c r="BW388" s="55"/>
      <c r="BX388" s="55"/>
      <c r="BY388" s="55"/>
      <c r="BZ388" s="55"/>
      <c r="CA388" s="55"/>
      <c r="CB388" s="55"/>
      <c r="CC388" s="55"/>
      <c r="CD388" s="55"/>
      <c r="CE388" s="55"/>
      <c r="CF388" s="55"/>
      <c r="CG388" s="55"/>
      <c r="CH388" s="55"/>
      <c r="CI388" s="55"/>
      <c r="CJ388" s="55"/>
      <c r="CK388" s="55"/>
      <c r="CL388" s="55"/>
      <c r="CM388" s="55"/>
      <c r="CN388" s="55"/>
      <c r="CO388" s="55"/>
      <c r="CP388" s="55"/>
      <c r="CQ388" s="55"/>
      <c r="CR388" s="55"/>
      <c r="CS388" s="55"/>
      <c r="CT388" s="55"/>
      <c r="CU388" s="55"/>
      <c r="CV388" s="55"/>
      <c r="CW388" s="55"/>
      <c r="CX388" s="55"/>
      <c r="CY388" s="55"/>
      <c r="CZ388" s="55"/>
      <c r="DA388" s="55"/>
      <c r="DB388" s="55"/>
      <c r="DC388" s="55"/>
      <c r="DD388" s="55"/>
      <c r="DE388" s="55"/>
      <c r="DF388" s="55"/>
      <c r="DG388" s="55"/>
      <c r="DH388" s="55"/>
      <c r="DI388" s="55"/>
    </row>
    <row r="389" spans="1:113" x14ac:dyDescent="0.2">
      <c r="A389" s="49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4"/>
      <c r="AN389" s="54"/>
      <c r="AO389" s="55"/>
      <c r="AP389" s="55"/>
      <c r="AQ389" s="55"/>
      <c r="AR389" s="51"/>
      <c r="AS389" s="54"/>
      <c r="AT389" s="55"/>
      <c r="AU389" s="55"/>
      <c r="AV389" s="51"/>
      <c r="AW389" s="54"/>
      <c r="AX389" s="55"/>
      <c r="AY389" s="56"/>
      <c r="AZ389" s="35"/>
      <c r="BA389" s="55"/>
      <c r="BB389" s="51"/>
      <c r="BC389" s="54"/>
      <c r="BD389" s="55"/>
      <c r="BE389" s="56"/>
      <c r="BF389" s="55"/>
      <c r="BG389" s="55"/>
      <c r="BH389" s="55"/>
      <c r="BI389" s="55"/>
      <c r="BJ389" s="55"/>
      <c r="BK389" s="55"/>
      <c r="BL389" s="55"/>
      <c r="BM389" s="55"/>
      <c r="BN389" s="55"/>
      <c r="BO389" s="55"/>
      <c r="BP389" s="55"/>
      <c r="BQ389" s="55"/>
      <c r="BR389" s="55"/>
      <c r="BS389" s="55"/>
      <c r="BT389" s="55"/>
      <c r="BU389" s="55"/>
      <c r="BV389" s="55"/>
      <c r="BW389" s="55"/>
      <c r="BX389" s="55"/>
      <c r="BY389" s="55"/>
      <c r="BZ389" s="55"/>
      <c r="CA389" s="55"/>
      <c r="CB389" s="55"/>
      <c r="CC389" s="55"/>
      <c r="CD389" s="55"/>
      <c r="CE389" s="55"/>
      <c r="CF389" s="55"/>
      <c r="CG389" s="55"/>
      <c r="CH389" s="55"/>
      <c r="CI389" s="55"/>
      <c r="CJ389" s="55"/>
      <c r="CK389" s="55"/>
      <c r="CL389" s="55"/>
      <c r="CM389" s="55"/>
      <c r="CN389" s="55"/>
      <c r="CO389" s="55"/>
      <c r="CP389" s="55"/>
      <c r="CQ389" s="55"/>
      <c r="CR389" s="55"/>
      <c r="CS389" s="55"/>
      <c r="CT389" s="55"/>
      <c r="CU389" s="55"/>
      <c r="CV389" s="55"/>
      <c r="CW389" s="55"/>
      <c r="CX389" s="55"/>
      <c r="CY389" s="55"/>
      <c r="CZ389" s="55"/>
      <c r="DA389" s="55"/>
      <c r="DB389" s="55"/>
      <c r="DC389" s="55"/>
      <c r="DD389" s="55"/>
      <c r="DE389" s="55"/>
      <c r="DF389" s="55"/>
      <c r="DG389" s="55"/>
      <c r="DH389" s="55"/>
      <c r="DI389" s="55"/>
    </row>
    <row r="390" spans="1:113" x14ac:dyDescent="0.2">
      <c r="A390" s="49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4"/>
      <c r="AN390" s="54"/>
      <c r="AO390" s="55"/>
      <c r="AP390" s="55"/>
      <c r="AQ390" s="55"/>
      <c r="AR390" s="51"/>
      <c r="AS390" s="54"/>
      <c r="AT390" s="55"/>
      <c r="AU390" s="55"/>
      <c r="AV390" s="51"/>
      <c r="AW390" s="54"/>
      <c r="AX390" s="55"/>
      <c r="AY390" s="56"/>
      <c r="AZ390" s="35"/>
      <c r="BA390" s="55"/>
      <c r="BB390" s="51"/>
      <c r="BC390" s="54"/>
      <c r="BD390" s="55"/>
      <c r="BE390" s="56"/>
      <c r="BF390" s="55"/>
      <c r="BG390" s="55"/>
      <c r="BH390" s="55"/>
      <c r="BI390" s="55"/>
      <c r="BJ390" s="55"/>
      <c r="BK390" s="55"/>
      <c r="BL390" s="55"/>
      <c r="BM390" s="55"/>
      <c r="BN390" s="55"/>
      <c r="BO390" s="55"/>
      <c r="BP390" s="55"/>
      <c r="BQ390" s="55"/>
      <c r="BR390" s="55"/>
      <c r="BS390" s="55"/>
      <c r="BT390" s="55"/>
      <c r="BU390" s="55"/>
      <c r="BV390" s="55"/>
      <c r="BW390" s="55"/>
      <c r="BX390" s="55"/>
      <c r="BY390" s="55"/>
      <c r="BZ390" s="55"/>
      <c r="CA390" s="55"/>
      <c r="CB390" s="55"/>
      <c r="CC390" s="55"/>
      <c r="CD390" s="55"/>
      <c r="CE390" s="55"/>
      <c r="CF390" s="55"/>
      <c r="CG390" s="55"/>
      <c r="CH390" s="55"/>
      <c r="CI390" s="55"/>
      <c r="CJ390" s="55"/>
      <c r="CK390" s="55"/>
      <c r="CL390" s="55"/>
      <c r="CM390" s="55"/>
      <c r="CN390" s="55"/>
      <c r="CO390" s="55"/>
      <c r="CP390" s="55"/>
      <c r="CQ390" s="55"/>
      <c r="CR390" s="55"/>
      <c r="CS390" s="55"/>
      <c r="CT390" s="55"/>
      <c r="CU390" s="55"/>
      <c r="CV390" s="55"/>
      <c r="CW390" s="55"/>
      <c r="CX390" s="55"/>
      <c r="CY390" s="55"/>
      <c r="CZ390" s="55"/>
      <c r="DA390" s="55"/>
      <c r="DB390" s="55"/>
      <c r="DC390" s="55"/>
      <c r="DD390" s="55"/>
      <c r="DE390" s="55"/>
      <c r="DF390" s="55"/>
      <c r="DG390" s="55"/>
      <c r="DH390" s="55"/>
      <c r="DI390" s="55"/>
    </row>
    <row r="391" spans="1:113" x14ac:dyDescent="0.2">
      <c r="A391" s="49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4"/>
      <c r="AN391" s="54"/>
      <c r="AO391" s="55"/>
      <c r="AP391" s="55"/>
      <c r="AQ391" s="55"/>
      <c r="AR391" s="51"/>
      <c r="AS391" s="54"/>
      <c r="AT391" s="55"/>
      <c r="AU391" s="55"/>
      <c r="AV391" s="51"/>
      <c r="AW391" s="54"/>
      <c r="AX391" s="55"/>
      <c r="AY391" s="56"/>
      <c r="AZ391" s="35"/>
      <c r="BA391" s="55"/>
      <c r="BB391" s="51"/>
      <c r="BC391" s="54"/>
      <c r="BD391" s="55"/>
      <c r="BE391" s="56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</row>
    <row r="392" spans="1:113" x14ac:dyDescent="0.2">
      <c r="A392" s="49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4"/>
      <c r="AN392" s="54"/>
      <c r="AO392" s="55"/>
      <c r="AP392" s="55"/>
      <c r="AQ392" s="55"/>
      <c r="AR392" s="51"/>
      <c r="AS392" s="54"/>
      <c r="AT392" s="55"/>
      <c r="AU392" s="55"/>
      <c r="AV392" s="51"/>
      <c r="AW392" s="54"/>
      <c r="AX392" s="55"/>
      <c r="AY392" s="56"/>
      <c r="AZ392" s="35"/>
      <c r="BA392" s="55"/>
      <c r="BB392" s="51"/>
      <c r="BC392" s="54"/>
      <c r="BD392" s="55"/>
      <c r="BE392" s="56"/>
      <c r="BF392" s="55"/>
      <c r="BG392" s="55"/>
      <c r="BH392" s="55"/>
      <c r="BI392" s="55"/>
      <c r="BJ392" s="55"/>
      <c r="BK392" s="55"/>
      <c r="BL392" s="55"/>
      <c r="BM392" s="55"/>
      <c r="BN392" s="55"/>
      <c r="BO392" s="55"/>
      <c r="BP392" s="55"/>
      <c r="BQ392" s="55"/>
      <c r="BR392" s="55"/>
      <c r="BS392" s="55"/>
      <c r="BT392" s="55"/>
      <c r="BU392" s="55"/>
      <c r="BV392" s="55"/>
      <c r="BW392" s="55"/>
      <c r="BX392" s="55"/>
      <c r="BY392" s="55"/>
      <c r="BZ392" s="55"/>
      <c r="CA392" s="55"/>
      <c r="CB392" s="55"/>
      <c r="CC392" s="55"/>
      <c r="CD392" s="55"/>
      <c r="CE392" s="55"/>
      <c r="CF392" s="55"/>
      <c r="CG392" s="55"/>
      <c r="CH392" s="55"/>
      <c r="CI392" s="55"/>
      <c r="CJ392" s="55"/>
      <c r="CK392" s="55"/>
      <c r="CL392" s="55"/>
      <c r="CM392" s="55"/>
      <c r="CN392" s="55"/>
      <c r="CO392" s="55"/>
      <c r="CP392" s="55"/>
      <c r="CQ392" s="55"/>
      <c r="CR392" s="55"/>
      <c r="CS392" s="55"/>
      <c r="CT392" s="55"/>
      <c r="CU392" s="55"/>
      <c r="CV392" s="55"/>
      <c r="CW392" s="55"/>
      <c r="CX392" s="55"/>
      <c r="CY392" s="55"/>
      <c r="CZ392" s="55"/>
      <c r="DA392" s="55"/>
      <c r="DB392" s="55"/>
      <c r="DC392" s="55"/>
      <c r="DD392" s="55"/>
      <c r="DE392" s="55"/>
      <c r="DF392" s="55"/>
      <c r="DG392" s="55"/>
      <c r="DH392" s="55"/>
      <c r="DI392" s="55"/>
    </row>
    <row r="393" spans="1:113" x14ac:dyDescent="0.2">
      <c r="A393" s="49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4"/>
      <c r="AN393" s="54"/>
      <c r="AO393" s="55"/>
      <c r="AP393" s="55"/>
      <c r="AQ393" s="55"/>
      <c r="AR393" s="51"/>
      <c r="AS393" s="54"/>
      <c r="AT393" s="55"/>
      <c r="AU393" s="55"/>
      <c r="AV393" s="51"/>
      <c r="AW393" s="54"/>
      <c r="AX393" s="55"/>
      <c r="AY393" s="56"/>
      <c r="AZ393" s="35"/>
      <c r="BA393" s="55"/>
      <c r="BB393" s="51"/>
      <c r="BC393" s="54"/>
      <c r="BD393" s="55"/>
      <c r="BE393" s="56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</row>
    <row r="394" spans="1:113" x14ac:dyDescent="0.2">
      <c r="A394" s="49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4"/>
      <c r="AN394" s="54"/>
      <c r="AO394" s="55"/>
      <c r="AP394" s="55"/>
      <c r="AQ394" s="55"/>
      <c r="AR394" s="51"/>
      <c r="AS394" s="54"/>
      <c r="AT394" s="55"/>
      <c r="AU394" s="55"/>
      <c r="AV394" s="51"/>
      <c r="AW394" s="54"/>
      <c r="AX394" s="55"/>
      <c r="AY394" s="56"/>
      <c r="AZ394" s="35"/>
      <c r="BA394" s="55"/>
      <c r="BB394" s="51"/>
      <c r="BC394" s="54"/>
      <c r="BD394" s="55"/>
      <c r="BE394" s="56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</row>
    <row r="395" spans="1:113" x14ac:dyDescent="0.2">
      <c r="A395" s="49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4"/>
      <c r="AN395" s="54"/>
      <c r="AO395" s="55"/>
      <c r="AP395" s="55"/>
      <c r="AQ395" s="55"/>
      <c r="AR395" s="51"/>
      <c r="AS395" s="54"/>
      <c r="AT395" s="55"/>
      <c r="AU395" s="55"/>
      <c r="AV395" s="51"/>
      <c r="AW395" s="54"/>
      <c r="AX395" s="55"/>
      <c r="AY395" s="56"/>
      <c r="AZ395" s="35"/>
      <c r="BA395" s="55"/>
      <c r="BB395" s="51"/>
      <c r="BC395" s="54"/>
      <c r="BD395" s="55"/>
      <c r="BE395" s="56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</row>
    <row r="396" spans="1:113" x14ac:dyDescent="0.2">
      <c r="A396" s="49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4"/>
      <c r="AN396" s="54"/>
      <c r="AO396" s="55"/>
      <c r="AP396" s="55"/>
      <c r="AQ396" s="55"/>
      <c r="AR396" s="51"/>
      <c r="AS396" s="54"/>
      <c r="AT396" s="55"/>
      <c r="AU396" s="55"/>
      <c r="AV396" s="51"/>
      <c r="AW396" s="54"/>
      <c r="AX396" s="55"/>
      <c r="AY396" s="56"/>
      <c r="AZ396" s="35"/>
      <c r="BA396" s="55"/>
      <c r="BB396" s="51"/>
      <c r="BC396" s="54"/>
      <c r="BD396" s="55"/>
      <c r="BE396" s="56"/>
      <c r="BF396" s="55"/>
      <c r="BG396" s="55"/>
      <c r="BH396" s="55"/>
      <c r="BI396" s="55"/>
      <c r="BJ396" s="55"/>
      <c r="BK396" s="55"/>
      <c r="BL396" s="55"/>
      <c r="BM396" s="55"/>
      <c r="BN396" s="55"/>
      <c r="BO396" s="55"/>
      <c r="BP396" s="55"/>
      <c r="BQ396" s="55"/>
      <c r="BR396" s="55"/>
      <c r="BS396" s="55"/>
      <c r="BT396" s="55"/>
      <c r="BU396" s="55"/>
      <c r="BV396" s="55"/>
      <c r="BW396" s="55"/>
      <c r="BX396" s="55"/>
      <c r="BY396" s="55"/>
      <c r="BZ396" s="55"/>
      <c r="CA396" s="55"/>
      <c r="CB396" s="55"/>
      <c r="CC396" s="55"/>
      <c r="CD396" s="55"/>
      <c r="CE396" s="55"/>
      <c r="CF396" s="55"/>
      <c r="CG396" s="55"/>
      <c r="CH396" s="55"/>
      <c r="CI396" s="55"/>
      <c r="CJ396" s="55"/>
      <c r="CK396" s="55"/>
      <c r="CL396" s="55"/>
      <c r="CM396" s="55"/>
      <c r="CN396" s="55"/>
      <c r="CO396" s="55"/>
      <c r="CP396" s="55"/>
      <c r="CQ396" s="55"/>
      <c r="CR396" s="55"/>
      <c r="CS396" s="55"/>
      <c r="CT396" s="55"/>
      <c r="CU396" s="55"/>
      <c r="CV396" s="55"/>
      <c r="CW396" s="55"/>
      <c r="CX396" s="55"/>
      <c r="CY396" s="55"/>
      <c r="CZ396" s="55"/>
      <c r="DA396" s="55"/>
      <c r="DB396" s="55"/>
      <c r="DC396" s="55"/>
      <c r="DD396" s="55"/>
      <c r="DE396" s="55"/>
      <c r="DF396" s="55"/>
      <c r="DG396" s="55"/>
      <c r="DH396" s="55"/>
      <c r="DI396" s="55"/>
    </row>
    <row r="397" spans="1:113" x14ac:dyDescent="0.2">
      <c r="A397" s="49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4"/>
      <c r="AN397" s="54"/>
      <c r="AO397" s="55"/>
      <c r="AP397" s="55"/>
      <c r="AQ397" s="55"/>
      <c r="AR397" s="51"/>
      <c r="AS397" s="54"/>
      <c r="AT397" s="55"/>
      <c r="AU397" s="55"/>
      <c r="AV397" s="51"/>
      <c r="AW397" s="54"/>
      <c r="AX397" s="55"/>
      <c r="AY397" s="56"/>
      <c r="AZ397" s="35"/>
      <c r="BA397" s="55"/>
      <c r="BB397" s="51"/>
      <c r="BC397" s="54"/>
      <c r="BD397" s="55"/>
      <c r="BE397" s="56"/>
      <c r="BF397" s="55"/>
      <c r="BG397" s="55"/>
      <c r="BH397" s="55"/>
      <c r="BI397" s="55"/>
      <c r="BJ397" s="55"/>
      <c r="BK397" s="55"/>
      <c r="BL397" s="55"/>
      <c r="BM397" s="55"/>
      <c r="BN397" s="55"/>
      <c r="BO397" s="55"/>
      <c r="BP397" s="55"/>
      <c r="BQ397" s="55"/>
      <c r="BR397" s="55"/>
      <c r="BS397" s="55"/>
      <c r="BT397" s="55"/>
      <c r="BU397" s="55"/>
      <c r="BV397" s="55"/>
      <c r="BW397" s="55"/>
      <c r="BX397" s="55"/>
      <c r="BY397" s="55"/>
      <c r="BZ397" s="55"/>
      <c r="CA397" s="55"/>
      <c r="CB397" s="55"/>
      <c r="CC397" s="55"/>
      <c r="CD397" s="55"/>
      <c r="CE397" s="55"/>
      <c r="CF397" s="55"/>
      <c r="CG397" s="55"/>
      <c r="CH397" s="55"/>
      <c r="CI397" s="55"/>
      <c r="CJ397" s="55"/>
      <c r="CK397" s="55"/>
      <c r="CL397" s="55"/>
      <c r="CM397" s="55"/>
      <c r="CN397" s="55"/>
      <c r="CO397" s="55"/>
      <c r="CP397" s="55"/>
      <c r="CQ397" s="55"/>
      <c r="CR397" s="55"/>
      <c r="CS397" s="55"/>
      <c r="CT397" s="55"/>
      <c r="CU397" s="55"/>
      <c r="CV397" s="55"/>
      <c r="CW397" s="55"/>
      <c r="CX397" s="55"/>
      <c r="CY397" s="55"/>
      <c r="CZ397" s="55"/>
      <c r="DA397" s="55"/>
      <c r="DB397" s="55"/>
      <c r="DC397" s="55"/>
      <c r="DD397" s="55"/>
      <c r="DE397" s="55"/>
      <c r="DF397" s="55"/>
      <c r="DG397" s="55"/>
      <c r="DH397" s="55"/>
      <c r="DI397" s="55"/>
    </row>
    <row r="398" spans="1:113" x14ac:dyDescent="0.2">
      <c r="A398" s="49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4"/>
      <c r="AN398" s="54"/>
      <c r="AO398" s="55"/>
      <c r="AP398" s="55"/>
      <c r="AQ398" s="55"/>
      <c r="AR398" s="51"/>
      <c r="AS398" s="54"/>
      <c r="AT398" s="55"/>
      <c r="AU398" s="55"/>
      <c r="AV398" s="51"/>
      <c r="AW398" s="54"/>
      <c r="AX398" s="55"/>
      <c r="AY398" s="56"/>
      <c r="AZ398" s="35"/>
      <c r="BA398" s="55"/>
      <c r="BB398" s="51"/>
      <c r="BC398" s="54"/>
      <c r="BD398" s="55"/>
      <c r="BE398" s="56"/>
      <c r="BF398" s="55"/>
      <c r="BG398" s="55"/>
      <c r="BH398" s="55"/>
      <c r="BI398" s="55"/>
      <c r="BJ398" s="55"/>
      <c r="BK398" s="55"/>
      <c r="BL398" s="55"/>
      <c r="BM398" s="55"/>
      <c r="BN398" s="55"/>
      <c r="BO398" s="55"/>
      <c r="BP398" s="55"/>
      <c r="BQ398" s="55"/>
      <c r="BR398" s="55"/>
      <c r="BS398" s="55"/>
      <c r="BT398" s="55"/>
      <c r="BU398" s="55"/>
      <c r="BV398" s="55"/>
      <c r="BW398" s="55"/>
      <c r="BX398" s="55"/>
      <c r="BY398" s="55"/>
      <c r="BZ398" s="55"/>
      <c r="CA398" s="55"/>
      <c r="CB398" s="55"/>
      <c r="CC398" s="55"/>
      <c r="CD398" s="55"/>
      <c r="CE398" s="55"/>
      <c r="CF398" s="55"/>
      <c r="CG398" s="55"/>
      <c r="CH398" s="55"/>
      <c r="CI398" s="55"/>
      <c r="CJ398" s="55"/>
      <c r="CK398" s="55"/>
      <c r="CL398" s="55"/>
      <c r="CM398" s="55"/>
      <c r="CN398" s="55"/>
      <c r="CO398" s="55"/>
      <c r="CP398" s="55"/>
      <c r="CQ398" s="55"/>
      <c r="CR398" s="55"/>
      <c r="CS398" s="55"/>
      <c r="CT398" s="55"/>
      <c r="CU398" s="55"/>
      <c r="CV398" s="55"/>
      <c r="CW398" s="55"/>
      <c r="CX398" s="55"/>
      <c r="CY398" s="55"/>
      <c r="CZ398" s="55"/>
      <c r="DA398" s="55"/>
      <c r="DB398" s="55"/>
      <c r="DC398" s="55"/>
      <c r="DD398" s="55"/>
      <c r="DE398" s="55"/>
      <c r="DF398" s="55"/>
      <c r="DG398" s="55"/>
      <c r="DH398" s="55"/>
      <c r="DI398" s="55"/>
    </row>
    <row r="399" spans="1:113" x14ac:dyDescent="0.2">
      <c r="A399" s="49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4"/>
      <c r="AN399" s="54"/>
      <c r="AO399" s="55"/>
      <c r="AP399" s="55"/>
      <c r="AQ399" s="55"/>
      <c r="AR399" s="51"/>
      <c r="AS399" s="54"/>
      <c r="AT399" s="55"/>
      <c r="AU399" s="55"/>
      <c r="AV399" s="51"/>
      <c r="AW399" s="54"/>
      <c r="AX399" s="55"/>
      <c r="AY399" s="56"/>
      <c r="AZ399" s="35"/>
      <c r="BA399" s="55"/>
      <c r="BB399" s="51"/>
      <c r="BC399" s="54"/>
      <c r="BD399" s="55"/>
      <c r="BE399" s="56"/>
      <c r="BF399" s="55"/>
      <c r="BG399" s="55"/>
      <c r="BH399" s="55"/>
      <c r="BI399" s="55"/>
      <c r="BJ399" s="55"/>
      <c r="BK399" s="55"/>
      <c r="BL399" s="55"/>
      <c r="BM399" s="55"/>
      <c r="BN399" s="55"/>
      <c r="BO399" s="55"/>
      <c r="BP399" s="55"/>
      <c r="BQ399" s="55"/>
      <c r="BR399" s="55"/>
      <c r="BS399" s="55"/>
      <c r="BT399" s="55"/>
      <c r="BU399" s="55"/>
      <c r="BV399" s="55"/>
      <c r="BW399" s="55"/>
      <c r="BX399" s="55"/>
      <c r="BY399" s="55"/>
      <c r="BZ399" s="55"/>
      <c r="CA399" s="55"/>
      <c r="CB399" s="55"/>
      <c r="CC399" s="55"/>
      <c r="CD399" s="55"/>
      <c r="CE399" s="55"/>
      <c r="CF399" s="55"/>
      <c r="CG399" s="55"/>
      <c r="CH399" s="55"/>
      <c r="CI399" s="55"/>
      <c r="CJ399" s="55"/>
      <c r="CK399" s="55"/>
      <c r="CL399" s="55"/>
      <c r="CM399" s="55"/>
      <c r="CN399" s="55"/>
      <c r="CO399" s="55"/>
      <c r="CP399" s="55"/>
      <c r="CQ399" s="55"/>
      <c r="CR399" s="55"/>
      <c r="CS399" s="55"/>
      <c r="CT399" s="55"/>
      <c r="CU399" s="55"/>
      <c r="CV399" s="55"/>
      <c r="CW399" s="55"/>
      <c r="CX399" s="55"/>
      <c r="CY399" s="55"/>
      <c r="CZ399" s="55"/>
      <c r="DA399" s="55"/>
      <c r="DB399" s="55"/>
      <c r="DC399" s="55"/>
      <c r="DD399" s="55"/>
      <c r="DE399" s="55"/>
      <c r="DF399" s="55"/>
      <c r="DG399" s="55"/>
      <c r="DH399" s="55"/>
      <c r="DI399" s="55"/>
    </row>
    <row r="400" spans="1:113" x14ac:dyDescent="0.2">
      <c r="A400" s="49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4"/>
      <c r="AN400" s="54"/>
      <c r="AO400" s="55"/>
      <c r="AP400" s="55"/>
      <c r="AQ400" s="55"/>
      <c r="AR400" s="51"/>
      <c r="AS400" s="54"/>
      <c r="AT400" s="55"/>
      <c r="AU400" s="55"/>
      <c r="AV400" s="51"/>
      <c r="AW400" s="54"/>
      <c r="AX400" s="55"/>
      <c r="AY400" s="56"/>
      <c r="AZ400" s="35"/>
      <c r="BA400" s="55"/>
      <c r="BB400" s="51"/>
      <c r="BC400" s="54"/>
      <c r="BD400" s="55"/>
      <c r="BE400" s="56"/>
      <c r="BF400" s="55"/>
      <c r="BG400" s="55"/>
      <c r="BH400" s="55"/>
      <c r="BI400" s="55"/>
      <c r="BJ400" s="55"/>
      <c r="BK400" s="55"/>
      <c r="BL400" s="55"/>
      <c r="BM400" s="55"/>
      <c r="BN400" s="55"/>
      <c r="BO400" s="55"/>
      <c r="BP400" s="55"/>
      <c r="BQ400" s="55"/>
      <c r="BR400" s="55"/>
      <c r="BS400" s="55"/>
      <c r="BT400" s="55"/>
      <c r="BU400" s="55"/>
      <c r="BV400" s="55"/>
      <c r="BW400" s="55"/>
      <c r="BX400" s="55"/>
      <c r="BY400" s="55"/>
      <c r="BZ400" s="55"/>
      <c r="CA400" s="55"/>
      <c r="CB400" s="55"/>
      <c r="CC400" s="55"/>
      <c r="CD400" s="55"/>
      <c r="CE400" s="55"/>
      <c r="CF400" s="55"/>
      <c r="CG400" s="55"/>
      <c r="CH400" s="55"/>
      <c r="CI400" s="55"/>
      <c r="CJ400" s="55"/>
      <c r="CK400" s="55"/>
      <c r="CL400" s="55"/>
      <c r="CM400" s="55"/>
      <c r="CN400" s="55"/>
      <c r="CO400" s="55"/>
      <c r="CP400" s="55"/>
      <c r="CQ400" s="55"/>
      <c r="CR400" s="55"/>
      <c r="CS400" s="55"/>
      <c r="CT400" s="55"/>
      <c r="CU400" s="55"/>
      <c r="CV400" s="55"/>
      <c r="CW400" s="55"/>
      <c r="CX400" s="55"/>
      <c r="CY400" s="55"/>
      <c r="CZ400" s="55"/>
      <c r="DA400" s="55"/>
      <c r="DB400" s="55"/>
      <c r="DC400" s="55"/>
      <c r="DD400" s="55"/>
      <c r="DE400" s="55"/>
      <c r="DF400" s="55"/>
      <c r="DG400" s="55"/>
      <c r="DH400" s="55"/>
      <c r="DI400" s="55"/>
    </row>
    <row r="401" spans="1:113" x14ac:dyDescent="0.2">
      <c r="A401" s="49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4"/>
      <c r="AN401" s="54"/>
      <c r="AO401" s="55"/>
      <c r="AP401" s="55"/>
      <c r="AQ401" s="55"/>
      <c r="AR401" s="51"/>
      <c r="AS401" s="54"/>
      <c r="AT401" s="55"/>
      <c r="AU401" s="55"/>
      <c r="AV401" s="51"/>
      <c r="AW401" s="54"/>
      <c r="AX401" s="55"/>
      <c r="AY401" s="56"/>
      <c r="AZ401" s="35"/>
      <c r="BA401" s="55"/>
      <c r="BB401" s="51"/>
      <c r="BC401" s="54"/>
      <c r="BD401" s="55"/>
      <c r="BE401" s="56"/>
      <c r="BF401" s="55"/>
      <c r="BG401" s="55"/>
      <c r="BH401" s="55"/>
      <c r="BI401" s="55"/>
      <c r="BJ401" s="55"/>
      <c r="BK401" s="55"/>
      <c r="BL401" s="55"/>
      <c r="BM401" s="55"/>
      <c r="BN401" s="55"/>
      <c r="BO401" s="55"/>
      <c r="BP401" s="55"/>
      <c r="BQ401" s="55"/>
      <c r="BR401" s="55"/>
      <c r="BS401" s="55"/>
      <c r="BT401" s="55"/>
      <c r="BU401" s="55"/>
      <c r="BV401" s="55"/>
      <c r="BW401" s="55"/>
      <c r="BX401" s="55"/>
      <c r="BY401" s="55"/>
      <c r="BZ401" s="55"/>
      <c r="CA401" s="55"/>
      <c r="CB401" s="55"/>
      <c r="CC401" s="55"/>
      <c r="CD401" s="55"/>
      <c r="CE401" s="55"/>
      <c r="CF401" s="55"/>
      <c r="CG401" s="55"/>
      <c r="CH401" s="55"/>
      <c r="CI401" s="55"/>
      <c r="CJ401" s="55"/>
      <c r="CK401" s="55"/>
      <c r="CL401" s="55"/>
      <c r="CM401" s="55"/>
      <c r="CN401" s="55"/>
      <c r="CO401" s="55"/>
      <c r="CP401" s="55"/>
      <c r="CQ401" s="55"/>
      <c r="CR401" s="55"/>
      <c r="CS401" s="55"/>
      <c r="CT401" s="55"/>
      <c r="CU401" s="55"/>
      <c r="CV401" s="55"/>
      <c r="CW401" s="55"/>
      <c r="CX401" s="55"/>
      <c r="CY401" s="55"/>
      <c r="CZ401" s="55"/>
      <c r="DA401" s="55"/>
      <c r="DB401" s="55"/>
      <c r="DC401" s="55"/>
      <c r="DD401" s="55"/>
      <c r="DE401" s="55"/>
      <c r="DF401" s="55"/>
      <c r="DG401" s="55"/>
      <c r="DH401" s="55"/>
      <c r="DI401" s="55"/>
    </row>
    <row r="402" spans="1:113" x14ac:dyDescent="0.2">
      <c r="A402" s="49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4"/>
      <c r="AN402" s="54"/>
      <c r="AO402" s="55"/>
      <c r="AP402" s="55"/>
      <c r="AQ402" s="55"/>
      <c r="AR402" s="51"/>
      <c r="AS402" s="54"/>
      <c r="AT402" s="55"/>
      <c r="AU402" s="55"/>
      <c r="AV402" s="51"/>
      <c r="AW402" s="54"/>
      <c r="AX402" s="55"/>
      <c r="AY402" s="56"/>
      <c r="AZ402" s="35"/>
      <c r="BA402" s="55"/>
      <c r="BB402" s="51"/>
      <c r="BC402" s="54"/>
      <c r="BD402" s="55"/>
      <c r="BE402" s="56"/>
      <c r="BF402" s="55"/>
      <c r="BG402" s="55"/>
      <c r="BH402" s="55"/>
      <c r="BI402" s="55"/>
      <c r="BJ402" s="55"/>
      <c r="BK402" s="55"/>
      <c r="BL402" s="55"/>
      <c r="BM402" s="55"/>
      <c r="BN402" s="55"/>
      <c r="BO402" s="55"/>
      <c r="BP402" s="55"/>
      <c r="BQ402" s="55"/>
      <c r="BR402" s="55"/>
      <c r="BS402" s="55"/>
      <c r="BT402" s="55"/>
      <c r="BU402" s="55"/>
      <c r="BV402" s="55"/>
      <c r="BW402" s="55"/>
      <c r="BX402" s="55"/>
      <c r="BY402" s="55"/>
      <c r="BZ402" s="55"/>
      <c r="CA402" s="55"/>
      <c r="CB402" s="55"/>
      <c r="CC402" s="55"/>
      <c r="CD402" s="55"/>
      <c r="CE402" s="55"/>
      <c r="CF402" s="55"/>
      <c r="CG402" s="55"/>
      <c r="CH402" s="55"/>
      <c r="CI402" s="55"/>
      <c r="CJ402" s="55"/>
      <c r="CK402" s="55"/>
      <c r="CL402" s="55"/>
      <c r="CM402" s="55"/>
      <c r="CN402" s="55"/>
      <c r="CO402" s="55"/>
      <c r="CP402" s="55"/>
      <c r="CQ402" s="55"/>
      <c r="CR402" s="55"/>
      <c r="CS402" s="55"/>
      <c r="CT402" s="55"/>
      <c r="CU402" s="55"/>
      <c r="CV402" s="55"/>
      <c r="CW402" s="55"/>
      <c r="CX402" s="55"/>
      <c r="CY402" s="55"/>
      <c r="CZ402" s="55"/>
      <c r="DA402" s="55"/>
      <c r="DB402" s="55"/>
      <c r="DC402" s="55"/>
      <c r="DD402" s="55"/>
      <c r="DE402" s="55"/>
      <c r="DF402" s="55"/>
      <c r="DG402" s="55"/>
      <c r="DH402" s="55"/>
      <c r="DI402" s="55"/>
    </row>
    <row r="403" spans="1:113" x14ac:dyDescent="0.2">
      <c r="A403" s="49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4"/>
      <c r="AN403" s="54"/>
      <c r="AO403" s="55"/>
      <c r="AP403" s="55"/>
      <c r="AQ403" s="55"/>
      <c r="AR403" s="51"/>
      <c r="AS403" s="54"/>
      <c r="AT403" s="55"/>
      <c r="AU403" s="55"/>
      <c r="AV403" s="51"/>
      <c r="AW403" s="54"/>
      <c r="AX403" s="55"/>
      <c r="AY403" s="56"/>
      <c r="AZ403" s="35"/>
      <c r="BA403" s="55"/>
      <c r="BB403" s="51"/>
      <c r="BC403" s="54"/>
      <c r="BD403" s="55"/>
      <c r="BE403" s="56"/>
      <c r="BF403" s="55"/>
      <c r="BG403" s="55"/>
      <c r="BH403" s="55"/>
      <c r="BI403" s="55"/>
      <c r="BJ403" s="55"/>
      <c r="BK403" s="55"/>
      <c r="BL403" s="55"/>
      <c r="BM403" s="55"/>
      <c r="BN403" s="55"/>
      <c r="BO403" s="55"/>
      <c r="BP403" s="55"/>
      <c r="BQ403" s="55"/>
      <c r="BR403" s="55"/>
      <c r="BS403" s="55"/>
      <c r="BT403" s="55"/>
      <c r="BU403" s="55"/>
      <c r="BV403" s="55"/>
      <c r="BW403" s="55"/>
      <c r="BX403" s="55"/>
      <c r="BY403" s="55"/>
      <c r="BZ403" s="55"/>
      <c r="CA403" s="55"/>
      <c r="CB403" s="55"/>
      <c r="CC403" s="55"/>
      <c r="CD403" s="55"/>
      <c r="CE403" s="55"/>
      <c r="CF403" s="55"/>
      <c r="CG403" s="55"/>
      <c r="CH403" s="55"/>
      <c r="CI403" s="55"/>
      <c r="CJ403" s="55"/>
      <c r="CK403" s="55"/>
      <c r="CL403" s="55"/>
      <c r="CM403" s="55"/>
      <c r="CN403" s="55"/>
      <c r="CO403" s="55"/>
      <c r="CP403" s="55"/>
      <c r="CQ403" s="55"/>
      <c r="CR403" s="55"/>
      <c r="CS403" s="55"/>
      <c r="CT403" s="55"/>
      <c r="CU403" s="55"/>
      <c r="CV403" s="55"/>
      <c r="CW403" s="55"/>
      <c r="CX403" s="55"/>
      <c r="CY403" s="55"/>
      <c r="CZ403" s="55"/>
      <c r="DA403" s="55"/>
      <c r="DB403" s="55"/>
      <c r="DC403" s="55"/>
      <c r="DD403" s="55"/>
      <c r="DE403" s="55"/>
      <c r="DF403" s="55"/>
      <c r="DG403" s="55"/>
      <c r="DH403" s="55"/>
      <c r="DI403" s="55"/>
    </row>
    <row r="404" spans="1:113" x14ac:dyDescent="0.2">
      <c r="A404" s="49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4"/>
      <c r="AN404" s="54"/>
      <c r="AO404" s="55"/>
      <c r="AP404" s="55"/>
      <c r="AQ404" s="55"/>
      <c r="AR404" s="51"/>
      <c r="AS404" s="54"/>
      <c r="AT404" s="55"/>
      <c r="AU404" s="55"/>
      <c r="AV404" s="51"/>
      <c r="AW404" s="54"/>
      <c r="AX404" s="55"/>
      <c r="AY404" s="56"/>
      <c r="AZ404" s="35"/>
      <c r="BA404" s="55"/>
      <c r="BB404" s="51"/>
      <c r="BC404" s="54"/>
      <c r="BD404" s="55"/>
      <c r="BE404" s="56"/>
      <c r="BF404" s="55"/>
      <c r="BG404" s="55"/>
      <c r="BH404" s="55"/>
      <c r="BI404" s="55"/>
      <c r="BJ404" s="55"/>
      <c r="BK404" s="55"/>
      <c r="BL404" s="55"/>
      <c r="BM404" s="55"/>
      <c r="BN404" s="55"/>
      <c r="BO404" s="55"/>
      <c r="BP404" s="55"/>
      <c r="BQ404" s="55"/>
      <c r="BR404" s="55"/>
      <c r="BS404" s="55"/>
      <c r="BT404" s="55"/>
      <c r="BU404" s="55"/>
      <c r="BV404" s="55"/>
      <c r="BW404" s="55"/>
      <c r="BX404" s="55"/>
      <c r="BY404" s="55"/>
      <c r="BZ404" s="55"/>
      <c r="CA404" s="55"/>
      <c r="CB404" s="55"/>
      <c r="CC404" s="55"/>
      <c r="CD404" s="55"/>
      <c r="CE404" s="55"/>
      <c r="CF404" s="55"/>
      <c r="CG404" s="55"/>
      <c r="CH404" s="55"/>
      <c r="CI404" s="55"/>
      <c r="CJ404" s="55"/>
      <c r="CK404" s="55"/>
      <c r="CL404" s="55"/>
      <c r="CM404" s="55"/>
      <c r="CN404" s="55"/>
      <c r="CO404" s="55"/>
      <c r="CP404" s="55"/>
      <c r="CQ404" s="55"/>
      <c r="CR404" s="55"/>
      <c r="CS404" s="55"/>
      <c r="CT404" s="55"/>
      <c r="CU404" s="55"/>
      <c r="CV404" s="55"/>
      <c r="CW404" s="55"/>
      <c r="CX404" s="55"/>
      <c r="CY404" s="55"/>
      <c r="CZ404" s="55"/>
      <c r="DA404" s="55"/>
      <c r="DB404" s="55"/>
      <c r="DC404" s="55"/>
      <c r="DD404" s="55"/>
      <c r="DE404" s="55"/>
      <c r="DF404" s="55"/>
      <c r="DG404" s="55"/>
      <c r="DH404" s="55"/>
      <c r="DI404" s="55"/>
    </row>
    <row r="405" spans="1:113" x14ac:dyDescent="0.2">
      <c r="A405" s="49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4"/>
      <c r="AN405" s="54"/>
      <c r="AO405" s="55"/>
      <c r="AP405" s="55"/>
      <c r="AQ405" s="55"/>
      <c r="AR405" s="51"/>
      <c r="AS405" s="54"/>
      <c r="AT405" s="55"/>
      <c r="AU405" s="55"/>
      <c r="AV405" s="51"/>
      <c r="AW405" s="54"/>
      <c r="AX405" s="55"/>
      <c r="AY405" s="56"/>
      <c r="AZ405" s="35"/>
      <c r="BA405" s="55"/>
      <c r="BB405" s="51"/>
      <c r="BC405" s="54"/>
      <c r="BD405" s="55"/>
      <c r="BE405" s="56"/>
      <c r="BF405" s="55"/>
      <c r="BG405" s="55"/>
      <c r="BH405" s="55"/>
      <c r="BI405" s="55"/>
      <c r="BJ405" s="55"/>
      <c r="BK405" s="55"/>
      <c r="BL405" s="55"/>
      <c r="BM405" s="55"/>
      <c r="BN405" s="55"/>
      <c r="BO405" s="55"/>
      <c r="BP405" s="55"/>
      <c r="BQ405" s="55"/>
      <c r="BR405" s="55"/>
      <c r="BS405" s="55"/>
      <c r="BT405" s="55"/>
      <c r="BU405" s="55"/>
      <c r="BV405" s="55"/>
      <c r="BW405" s="55"/>
      <c r="BX405" s="55"/>
      <c r="BY405" s="55"/>
      <c r="BZ405" s="55"/>
      <c r="CA405" s="55"/>
      <c r="CB405" s="55"/>
      <c r="CC405" s="55"/>
      <c r="CD405" s="55"/>
      <c r="CE405" s="55"/>
      <c r="CF405" s="55"/>
      <c r="CG405" s="55"/>
      <c r="CH405" s="55"/>
      <c r="CI405" s="55"/>
      <c r="CJ405" s="55"/>
      <c r="CK405" s="55"/>
      <c r="CL405" s="55"/>
      <c r="CM405" s="55"/>
      <c r="CN405" s="55"/>
      <c r="CO405" s="55"/>
      <c r="CP405" s="55"/>
      <c r="CQ405" s="55"/>
      <c r="CR405" s="55"/>
      <c r="CS405" s="55"/>
      <c r="CT405" s="55"/>
      <c r="CU405" s="55"/>
      <c r="CV405" s="55"/>
      <c r="CW405" s="55"/>
      <c r="CX405" s="55"/>
      <c r="CY405" s="55"/>
      <c r="CZ405" s="55"/>
      <c r="DA405" s="55"/>
      <c r="DB405" s="55"/>
      <c r="DC405" s="55"/>
      <c r="DD405" s="55"/>
      <c r="DE405" s="55"/>
      <c r="DF405" s="55"/>
      <c r="DG405" s="55"/>
      <c r="DH405" s="55"/>
      <c r="DI405" s="55"/>
    </row>
    <row r="406" spans="1:113" x14ac:dyDescent="0.2">
      <c r="A406" s="49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4"/>
      <c r="AN406" s="54"/>
      <c r="AO406" s="55"/>
      <c r="AP406" s="55"/>
      <c r="AQ406" s="55"/>
      <c r="AR406" s="51"/>
      <c r="AS406" s="54"/>
      <c r="AT406" s="55"/>
      <c r="AU406" s="55"/>
      <c r="AV406" s="51"/>
      <c r="AW406" s="54"/>
      <c r="AX406" s="55"/>
      <c r="AY406" s="56"/>
      <c r="AZ406" s="35"/>
      <c r="BA406" s="55"/>
      <c r="BB406" s="51"/>
      <c r="BC406" s="54"/>
      <c r="BD406" s="55"/>
      <c r="BE406" s="56"/>
      <c r="BF406" s="55"/>
      <c r="BG406" s="55"/>
      <c r="BH406" s="55"/>
      <c r="BI406" s="55"/>
      <c r="BJ406" s="55"/>
      <c r="BK406" s="55"/>
      <c r="BL406" s="55"/>
      <c r="BM406" s="55"/>
      <c r="BN406" s="55"/>
      <c r="BO406" s="55"/>
      <c r="BP406" s="55"/>
      <c r="BQ406" s="55"/>
      <c r="BR406" s="55"/>
      <c r="BS406" s="55"/>
      <c r="BT406" s="55"/>
      <c r="BU406" s="55"/>
      <c r="BV406" s="55"/>
      <c r="BW406" s="55"/>
      <c r="BX406" s="55"/>
      <c r="BY406" s="55"/>
      <c r="BZ406" s="55"/>
      <c r="CA406" s="55"/>
      <c r="CB406" s="55"/>
      <c r="CC406" s="55"/>
      <c r="CD406" s="55"/>
      <c r="CE406" s="55"/>
      <c r="CF406" s="55"/>
      <c r="CG406" s="55"/>
      <c r="CH406" s="55"/>
      <c r="CI406" s="55"/>
      <c r="CJ406" s="55"/>
      <c r="CK406" s="55"/>
      <c r="CL406" s="55"/>
      <c r="CM406" s="55"/>
      <c r="CN406" s="55"/>
      <c r="CO406" s="55"/>
      <c r="CP406" s="55"/>
      <c r="CQ406" s="55"/>
      <c r="CR406" s="55"/>
      <c r="CS406" s="55"/>
      <c r="CT406" s="55"/>
      <c r="CU406" s="55"/>
      <c r="CV406" s="55"/>
      <c r="CW406" s="55"/>
      <c r="CX406" s="55"/>
      <c r="CY406" s="55"/>
      <c r="CZ406" s="55"/>
      <c r="DA406" s="55"/>
      <c r="DB406" s="55"/>
      <c r="DC406" s="55"/>
      <c r="DD406" s="55"/>
      <c r="DE406" s="55"/>
      <c r="DF406" s="55"/>
      <c r="DG406" s="55"/>
      <c r="DH406" s="55"/>
      <c r="DI406" s="55"/>
    </row>
    <row r="407" spans="1:113" x14ac:dyDescent="0.2">
      <c r="A407" s="49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4"/>
      <c r="AN407" s="54"/>
      <c r="AO407" s="55"/>
      <c r="AP407" s="55"/>
      <c r="AQ407" s="55"/>
      <c r="AR407" s="51"/>
      <c r="AS407" s="54"/>
      <c r="AT407" s="55"/>
      <c r="AU407" s="55"/>
      <c r="AV407" s="51"/>
      <c r="AW407" s="54"/>
      <c r="AX407" s="55"/>
      <c r="AY407" s="56"/>
      <c r="AZ407" s="35"/>
      <c r="BA407" s="55"/>
      <c r="BB407" s="51"/>
      <c r="BC407" s="54"/>
      <c r="BD407" s="55"/>
      <c r="BE407" s="56"/>
      <c r="BF407" s="55"/>
      <c r="BG407" s="55"/>
      <c r="BH407" s="55"/>
      <c r="BI407" s="55"/>
      <c r="BJ407" s="55"/>
      <c r="BK407" s="55"/>
      <c r="BL407" s="55"/>
      <c r="BM407" s="55"/>
      <c r="BN407" s="55"/>
      <c r="BO407" s="55"/>
      <c r="BP407" s="55"/>
      <c r="BQ407" s="55"/>
      <c r="BR407" s="55"/>
      <c r="BS407" s="55"/>
      <c r="BT407" s="55"/>
      <c r="BU407" s="55"/>
      <c r="BV407" s="55"/>
      <c r="BW407" s="55"/>
      <c r="BX407" s="55"/>
      <c r="BY407" s="55"/>
      <c r="BZ407" s="55"/>
      <c r="CA407" s="55"/>
      <c r="CB407" s="55"/>
      <c r="CC407" s="55"/>
      <c r="CD407" s="55"/>
      <c r="CE407" s="55"/>
      <c r="CF407" s="55"/>
      <c r="CG407" s="55"/>
      <c r="CH407" s="55"/>
      <c r="CI407" s="55"/>
      <c r="CJ407" s="55"/>
      <c r="CK407" s="55"/>
      <c r="CL407" s="55"/>
      <c r="CM407" s="55"/>
      <c r="CN407" s="55"/>
      <c r="CO407" s="55"/>
      <c r="CP407" s="55"/>
      <c r="CQ407" s="55"/>
      <c r="CR407" s="55"/>
      <c r="CS407" s="55"/>
      <c r="CT407" s="55"/>
      <c r="CU407" s="55"/>
      <c r="CV407" s="55"/>
      <c r="CW407" s="55"/>
      <c r="CX407" s="55"/>
      <c r="CY407" s="55"/>
      <c r="CZ407" s="55"/>
      <c r="DA407" s="55"/>
      <c r="DB407" s="55"/>
      <c r="DC407" s="55"/>
      <c r="DD407" s="55"/>
      <c r="DE407" s="55"/>
      <c r="DF407" s="55"/>
      <c r="DG407" s="55"/>
      <c r="DH407" s="55"/>
      <c r="DI407" s="55"/>
    </row>
    <row r="408" spans="1:113" x14ac:dyDescent="0.2">
      <c r="A408" s="49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4"/>
      <c r="AN408" s="54"/>
      <c r="AO408" s="55"/>
      <c r="AP408" s="55"/>
      <c r="AQ408" s="55"/>
      <c r="AR408" s="51"/>
      <c r="AS408" s="54"/>
      <c r="AT408" s="55"/>
      <c r="AU408" s="55"/>
      <c r="AV408" s="51"/>
      <c r="AW408" s="54"/>
      <c r="AX408" s="55"/>
      <c r="AY408" s="56"/>
      <c r="AZ408" s="35"/>
      <c r="BA408" s="55"/>
      <c r="BB408" s="51"/>
      <c r="BC408" s="54"/>
      <c r="BD408" s="55"/>
      <c r="BE408" s="56"/>
      <c r="BF408" s="55"/>
      <c r="BG408" s="55"/>
      <c r="BH408" s="55"/>
      <c r="BI408" s="55"/>
      <c r="BJ408" s="55"/>
      <c r="BK408" s="55"/>
      <c r="BL408" s="55"/>
      <c r="BM408" s="55"/>
      <c r="BN408" s="55"/>
      <c r="BO408" s="55"/>
      <c r="BP408" s="55"/>
      <c r="BQ408" s="55"/>
      <c r="BR408" s="55"/>
      <c r="BS408" s="55"/>
      <c r="BT408" s="55"/>
      <c r="BU408" s="55"/>
      <c r="BV408" s="55"/>
      <c r="BW408" s="55"/>
      <c r="BX408" s="55"/>
      <c r="BY408" s="55"/>
      <c r="BZ408" s="55"/>
      <c r="CA408" s="55"/>
      <c r="CB408" s="55"/>
      <c r="CC408" s="55"/>
      <c r="CD408" s="55"/>
      <c r="CE408" s="55"/>
      <c r="CF408" s="55"/>
      <c r="CG408" s="55"/>
      <c r="CH408" s="55"/>
      <c r="CI408" s="55"/>
      <c r="CJ408" s="55"/>
      <c r="CK408" s="55"/>
      <c r="CL408" s="55"/>
      <c r="CM408" s="55"/>
      <c r="CN408" s="55"/>
      <c r="CO408" s="55"/>
      <c r="CP408" s="55"/>
      <c r="CQ408" s="55"/>
      <c r="CR408" s="55"/>
      <c r="CS408" s="55"/>
      <c r="CT408" s="55"/>
      <c r="CU408" s="55"/>
      <c r="CV408" s="55"/>
      <c r="CW408" s="55"/>
      <c r="CX408" s="55"/>
      <c r="CY408" s="55"/>
      <c r="CZ408" s="55"/>
      <c r="DA408" s="55"/>
      <c r="DB408" s="55"/>
      <c r="DC408" s="55"/>
      <c r="DD408" s="55"/>
      <c r="DE408" s="55"/>
      <c r="DF408" s="55"/>
      <c r="DG408" s="55"/>
      <c r="DH408" s="55"/>
      <c r="DI408" s="55"/>
    </row>
    <row r="409" spans="1:113" x14ac:dyDescent="0.2">
      <c r="A409" s="49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4"/>
      <c r="AN409" s="54"/>
      <c r="AO409" s="55"/>
      <c r="AP409" s="55"/>
      <c r="AQ409" s="55"/>
      <c r="AR409" s="51"/>
      <c r="AS409" s="54"/>
      <c r="AT409" s="55"/>
      <c r="AU409" s="55"/>
      <c r="AV409" s="51"/>
      <c r="AW409" s="54"/>
      <c r="AX409" s="55"/>
      <c r="AY409" s="56"/>
      <c r="AZ409" s="35"/>
      <c r="BA409" s="55"/>
      <c r="BB409" s="51"/>
      <c r="BC409" s="54"/>
      <c r="BD409" s="55"/>
      <c r="BE409" s="56"/>
      <c r="BF409" s="55"/>
      <c r="BG409" s="55"/>
      <c r="BH409" s="55"/>
      <c r="BI409" s="55"/>
      <c r="BJ409" s="55"/>
      <c r="BK409" s="55"/>
      <c r="BL409" s="55"/>
      <c r="BM409" s="55"/>
      <c r="BN409" s="55"/>
      <c r="BO409" s="55"/>
      <c r="BP409" s="55"/>
      <c r="BQ409" s="55"/>
      <c r="BR409" s="55"/>
      <c r="BS409" s="55"/>
      <c r="BT409" s="55"/>
      <c r="BU409" s="55"/>
      <c r="BV409" s="55"/>
      <c r="BW409" s="55"/>
      <c r="BX409" s="55"/>
      <c r="BY409" s="55"/>
      <c r="BZ409" s="55"/>
      <c r="CA409" s="55"/>
      <c r="CB409" s="55"/>
      <c r="CC409" s="55"/>
      <c r="CD409" s="55"/>
      <c r="CE409" s="55"/>
      <c r="CF409" s="55"/>
      <c r="CG409" s="55"/>
      <c r="CH409" s="55"/>
      <c r="CI409" s="55"/>
      <c r="CJ409" s="55"/>
      <c r="CK409" s="55"/>
      <c r="CL409" s="55"/>
      <c r="CM409" s="55"/>
      <c r="CN409" s="55"/>
      <c r="CO409" s="55"/>
      <c r="CP409" s="55"/>
      <c r="CQ409" s="55"/>
      <c r="CR409" s="55"/>
      <c r="CS409" s="55"/>
      <c r="CT409" s="55"/>
      <c r="CU409" s="55"/>
      <c r="CV409" s="55"/>
      <c r="CW409" s="55"/>
      <c r="CX409" s="55"/>
      <c r="CY409" s="55"/>
      <c r="CZ409" s="55"/>
      <c r="DA409" s="55"/>
      <c r="DB409" s="55"/>
      <c r="DC409" s="55"/>
      <c r="DD409" s="55"/>
      <c r="DE409" s="55"/>
      <c r="DF409" s="55"/>
      <c r="DG409" s="55"/>
      <c r="DH409" s="55"/>
      <c r="DI409" s="55"/>
    </row>
    <row r="410" spans="1:113" x14ac:dyDescent="0.2">
      <c r="A410" s="49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4"/>
      <c r="AN410" s="54"/>
      <c r="AO410" s="55"/>
      <c r="AP410" s="55"/>
      <c r="AQ410" s="55"/>
      <c r="AR410" s="51"/>
      <c r="AS410" s="54"/>
      <c r="AT410" s="55"/>
      <c r="AU410" s="55"/>
      <c r="AV410" s="51"/>
      <c r="AW410" s="54"/>
      <c r="AX410" s="55"/>
      <c r="AY410" s="56"/>
      <c r="AZ410" s="35"/>
      <c r="BA410" s="55"/>
      <c r="BB410" s="51"/>
      <c r="BC410" s="54"/>
      <c r="BD410" s="55"/>
      <c r="BE410" s="56"/>
      <c r="BF410" s="55"/>
      <c r="BG410" s="55"/>
      <c r="BH410" s="55"/>
      <c r="BI410" s="55"/>
      <c r="BJ410" s="55"/>
      <c r="BK410" s="55"/>
      <c r="BL410" s="55"/>
      <c r="BM410" s="55"/>
      <c r="BN410" s="55"/>
      <c r="BO410" s="55"/>
      <c r="BP410" s="55"/>
      <c r="BQ410" s="55"/>
      <c r="BR410" s="55"/>
      <c r="BS410" s="55"/>
      <c r="BT410" s="55"/>
      <c r="BU410" s="55"/>
      <c r="BV410" s="55"/>
      <c r="BW410" s="55"/>
      <c r="BX410" s="55"/>
      <c r="BY410" s="55"/>
      <c r="BZ410" s="55"/>
      <c r="CA410" s="55"/>
      <c r="CB410" s="55"/>
      <c r="CC410" s="55"/>
      <c r="CD410" s="55"/>
      <c r="CE410" s="55"/>
      <c r="CF410" s="55"/>
      <c r="CG410" s="55"/>
      <c r="CH410" s="55"/>
      <c r="CI410" s="55"/>
      <c r="CJ410" s="55"/>
      <c r="CK410" s="55"/>
      <c r="CL410" s="55"/>
      <c r="CM410" s="55"/>
      <c r="CN410" s="55"/>
      <c r="CO410" s="55"/>
      <c r="CP410" s="55"/>
      <c r="CQ410" s="55"/>
      <c r="CR410" s="55"/>
      <c r="CS410" s="55"/>
      <c r="CT410" s="55"/>
      <c r="CU410" s="55"/>
      <c r="CV410" s="55"/>
      <c r="CW410" s="55"/>
      <c r="CX410" s="55"/>
      <c r="CY410" s="55"/>
      <c r="CZ410" s="55"/>
      <c r="DA410" s="55"/>
      <c r="DB410" s="55"/>
      <c r="DC410" s="55"/>
      <c r="DD410" s="55"/>
      <c r="DE410" s="55"/>
      <c r="DF410" s="55"/>
      <c r="DG410" s="55"/>
      <c r="DH410" s="55"/>
      <c r="DI410" s="55"/>
    </row>
    <row r="411" spans="1:113" x14ac:dyDescent="0.2">
      <c r="A411" s="49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4"/>
      <c r="AN411" s="54"/>
      <c r="AO411" s="55"/>
      <c r="AP411" s="55"/>
      <c r="AQ411" s="55"/>
      <c r="AR411" s="51"/>
      <c r="AS411" s="54"/>
      <c r="AT411" s="55"/>
      <c r="AU411" s="55"/>
      <c r="AV411" s="51"/>
      <c r="AW411" s="54"/>
      <c r="AX411" s="55"/>
      <c r="AY411" s="56"/>
      <c r="AZ411" s="35"/>
      <c r="BA411" s="55"/>
      <c r="BB411" s="51"/>
      <c r="BC411" s="54"/>
      <c r="BD411" s="55"/>
      <c r="BE411" s="56"/>
      <c r="BF411" s="55"/>
      <c r="BG411" s="55"/>
      <c r="BH411" s="55"/>
      <c r="BI411" s="55"/>
      <c r="BJ411" s="55"/>
      <c r="BK411" s="55"/>
      <c r="BL411" s="55"/>
      <c r="BM411" s="55"/>
      <c r="BN411" s="55"/>
      <c r="BO411" s="55"/>
      <c r="BP411" s="55"/>
      <c r="BQ411" s="55"/>
      <c r="BR411" s="55"/>
      <c r="BS411" s="55"/>
      <c r="BT411" s="55"/>
      <c r="BU411" s="55"/>
      <c r="BV411" s="55"/>
      <c r="BW411" s="55"/>
      <c r="BX411" s="55"/>
      <c r="BY411" s="55"/>
      <c r="BZ411" s="55"/>
      <c r="CA411" s="55"/>
      <c r="CB411" s="55"/>
      <c r="CC411" s="55"/>
      <c r="CD411" s="55"/>
      <c r="CE411" s="55"/>
      <c r="CF411" s="55"/>
      <c r="CG411" s="55"/>
      <c r="CH411" s="55"/>
      <c r="CI411" s="55"/>
      <c r="CJ411" s="55"/>
      <c r="CK411" s="55"/>
      <c r="CL411" s="55"/>
      <c r="CM411" s="55"/>
      <c r="CN411" s="55"/>
      <c r="CO411" s="55"/>
      <c r="CP411" s="55"/>
      <c r="CQ411" s="55"/>
      <c r="CR411" s="55"/>
      <c r="CS411" s="55"/>
      <c r="CT411" s="55"/>
      <c r="CU411" s="55"/>
      <c r="CV411" s="55"/>
      <c r="CW411" s="55"/>
      <c r="CX411" s="55"/>
      <c r="CY411" s="55"/>
      <c r="CZ411" s="55"/>
      <c r="DA411" s="55"/>
      <c r="DB411" s="55"/>
      <c r="DC411" s="55"/>
      <c r="DD411" s="55"/>
      <c r="DE411" s="55"/>
      <c r="DF411" s="55"/>
      <c r="DG411" s="55"/>
      <c r="DH411" s="55"/>
      <c r="DI411" s="55"/>
    </row>
    <row r="412" spans="1:113" x14ac:dyDescent="0.2">
      <c r="A412" s="49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4"/>
      <c r="AN412" s="54"/>
      <c r="AO412" s="55"/>
      <c r="AP412" s="55"/>
      <c r="AQ412" s="55"/>
      <c r="AR412" s="51"/>
      <c r="AS412" s="54"/>
      <c r="AT412" s="55"/>
      <c r="AU412" s="55"/>
      <c r="AV412" s="51"/>
      <c r="AW412" s="54"/>
      <c r="AX412" s="55"/>
      <c r="AY412" s="56"/>
      <c r="AZ412" s="35"/>
      <c r="BA412" s="55"/>
      <c r="BB412" s="51"/>
      <c r="BC412" s="54"/>
      <c r="BD412" s="55"/>
      <c r="BE412" s="56"/>
      <c r="BF412" s="55"/>
      <c r="BG412" s="55"/>
      <c r="BH412" s="55"/>
      <c r="BI412" s="55"/>
      <c r="BJ412" s="55"/>
      <c r="BK412" s="55"/>
      <c r="BL412" s="55"/>
      <c r="BM412" s="55"/>
      <c r="BN412" s="55"/>
      <c r="BO412" s="55"/>
      <c r="BP412" s="55"/>
      <c r="BQ412" s="55"/>
      <c r="BR412" s="55"/>
      <c r="BS412" s="55"/>
      <c r="BT412" s="55"/>
      <c r="BU412" s="55"/>
      <c r="BV412" s="55"/>
      <c r="BW412" s="55"/>
      <c r="BX412" s="55"/>
      <c r="BY412" s="55"/>
      <c r="BZ412" s="55"/>
      <c r="CA412" s="55"/>
      <c r="CB412" s="55"/>
      <c r="CC412" s="55"/>
      <c r="CD412" s="55"/>
      <c r="CE412" s="55"/>
      <c r="CF412" s="55"/>
      <c r="CG412" s="55"/>
      <c r="CH412" s="55"/>
      <c r="CI412" s="55"/>
      <c r="CJ412" s="55"/>
      <c r="CK412" s="55"/>
      <c r="CL412" s="55"/>
      <c r="CM412" s="55"/>
      <c r="CN412" s="55"/>
      <c r="CO412" s="55"/>
      <c r="CP412" s="55"/>
      <c r="CQ412" s="55"/>
      <c r="CR412" s="55"/>
      <c r="CS412" s="55"/>
      <c r="CT412" s="55"/>
      <c r="CU412" s="55"/>
      <c r="CV412" s="55"/>
      <c r="CW412" s="55"/>
      <c r="CX412" s="55"/>
      <c r="CY412" s="55"/>
      <c r="CZ412" s="55"/>
      <c r="DA412" s="55"/>
      <c r="DB412" s="55"/>
      <c r="DC412" s="55"/>
      <c r="DD412" s="55"/>
      <c r="DE412" s="55"/>
      <c r="DF412" s="55"/>
      <c r="DG412" s="55"/>
      <c r="DH412" s="55"/>
      <c r="DI412" s="55"/>
    </row>
    <row r="413" spans="1:113" x14ac:dyDescent="0.2">
      <c r="A413" s="49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4"/>
      <c r="AN413" s="54"/>
      <c r="AO413" s="55"/>
      <c r="AP413" s="55"/>
      <c r="AQ413" s="55"/>
      <c r="AR413" s="51"/>
      <c r="AS413" s="54"/>
      <c r="AT413" s="55"/>
      <c r="AU413" s="55"/>
      <c r="AV413" s="51"/>
      <c r="AW413" s="54"/>
      <c r="AX413" s="55"/>
      <c r="AY413" s="56"/>
      <c r="AZ413" s="35"/>
      <c r="BA413" s="55"/>
      <c r="BB413" s="51"/>
      <c r="BC413" s="54"/>
      <c r="BD413" s="55"/>
      <c r="BE413" s="56"/>
      <c r="BF413" s="55"/>
      <c r="BG413" s="55"/>
      <c r="BH413" s="55"/>
      <c r="BI413" s="55"/>
      <c r="BJ413" s="55"/>
      <c r="BK413" s="55"/>
      <c r="BL413" s="55"/>
      <c r="BM413" s="55"/>
      <c r="BN413" s="55"/>
      <c r="BO413" s="55"/>
      <c r="BP413" s="55"/>
      <c r="BQ413" s="55"/>
      <c r="BR413" s="55"/>
      <c r="BS413" s="55"/>
      <c r="BT413" s="55"/>
      <c r="BU413" s="55"/>
      <c r="BV413" s="55"/>
      <c r="BW413" s="55"/>
      <c r="BX413" s="55"/>
      <c r="BY413" s="55"/>
      <c r="BZ413" s="55"/>
      <c r="CA413" s="55"/>
      <c r="CB413" s="55"/>
      <c r="CC413" s="55"/>
      <c r="CD413" s="55"/>
      <c r="CE413" s="55"/>
      <c r="CF413" s="55"/>
      <c r="CG413" s="55"/>
      <c r="CH413" s="55"/>
      <c r="CI413" s="55"/>
      <c r="CJ413" s="55"/>
      <c r="CK413" s="55"/>
      <c r="CL413" s="55"/>
      <c r="CM413" s="55"/>
      <c r="CN413" s="55"/>
      <c r="CO413" s="55"/>
      <c r="CP413" s="55"/>
      <c r="CQ413" s="55"/>
      <c r="CR413" s="55"/>
      <c r="CS413" s="55"/>
      <c r="CT413" s="55"/>
      <c r="CU413" s="55"/>
      <c r="CV413" s="55"/>
      <c r="CW413" s="55"/>
      <c r="CX413" s="55"/>
      <c r="CY413" s="55"/>
      <c r="CZ413" s="55"/>
      <c r="DA413" s="55"/>
      <c r="DB413" s="55"/>
      <c r="DC413" s="55"/>
      <c r="DD413" s="55"/>
      <c r="DE413" s="55"/>
      <c r="DF413" s="55"/>
      <c r="DG413" s="55"/>
      <c r="DH413" s="55"/>
      <c r="DI413" s="55"/>
    </row>
    <row r="414" spans="1:113" x14ac:dyDescent="0.2">
      <c r="A414" s="49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4"/>
      <c r="AN414" s="54"/>
      <c r="AO414" s="55"/>
      <c r="AP414" s="55"/>
      <c r="AQ414" s="55"/>
      <c r="AR414" s="51"/>
      <c r="AS414" s="54"/>
      <c r="AT414" s="55"/>
      <c r="AU414" s="55"/>
      <c r="AV414" s="51"/>
      <c r="AW414" s="54"/>
      <c r="AX414" s="55"/>
      <c r="AY414" s="56"/>
      <c r="AZ414" s="35"/>
      <c r="BA414" s="55"/>
      <c r="BB414" s="51"/>
      <c r="BC414" s="54"/>
      <c r="BD414" s="55"/>
      <c r="BE414" s="56"/>
      <c r="BF414" s="55"/>
      <c r="BG414" s="55"/>
      <c r="BH414" s="55"/>
      <c r="BI414" s="55"/>
      <c r="BJ414" s="55"/>
      <c r="BK414" s="55"/>
      <c r="BL414" s="55"/>
      <c r="BM414" s="55"/>
      <c r="BN414" s="55"/>
      <c r="BO414" s="55"/>
      <c r="BP414" s="55"/>
      <c r="BQ414" s="55"/>
      <c r="BR414" s="55"/>
      <c r="BS414" s="55"/>
      <c r="BT414" s="55"/>
      <c r="BU414" s="55"/>
      <c r="BV414" s="55"/>
      <c r="BW414" s="55"/>
      <c r="BX414" s="55"/>
      <c r="BY414" s="55"/>
      <c r="BZ414" s="55"/>
      <c r="CA414" s="55"/>
      <c r="CB414" s="55"/>
      <c r="CC414" s="55"/>
      <c r="CD414" s="55"/>
      <c r="CE414" s="55"/>
      <c r="CF414" s="55"/>
      <c r="CG414" s="55"/>
      <c r="CH414" s="55"/>
      <c r="CI414" s="55"/>
      <c r="CJ414" s="55"/>
      <c r="CK414" s="55"/>
      <c r="CL414" s="55"/>
      <c r="CM414" s="55"/>
      <c r="CN414" s="55"/>
      <c r="CO414" s="55"/>
      <c r="CP414" s="55"/>
      <c r="CQ414" s="55"/>
      <c r="CR414" s="55"/>
      <c r="CS414" s="55"/>
      <c r="CT414" s="55"/>
      <c r="CU414" s="55"/>
      <c r="CV414" s="55"/>
      <c r="CW414" s="55"/>
      <c r="CX414" s="55"/>
      <c r="CY414" s="55"/>
      <c r="CZ414" s="55"/>
      <c r="DA414" s="55"/>
      <c r="DB414" s="55"/>
      <c r="DC414" s="55"/>
      <c r="DD414" s="55"/>
      <c r="DE414" s="55"/>
      <c r="DF414" s="55"/>
      <c r="DG414" s="55"/>
      <c r="DH414" s="55"/>
      <c r="DI414" s="55"/>
    </row>
    <row r="415" spans="1:113" x14ac:dyDescent="0.2">
      <c r="A415" s="49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4"/>
      <c r="AN415" s="54"/>
      <c r="AO415" s="55"/>
      <c r="AP415" s="55"/>
      <c r="AQ415" s="55"/>
      <c r="AR415" s="51"/>
      <c r="AS415" s="54"/>
      <c r="AT415" s="55"/>
      <c r="AU415" s="55"/>
      <c r="AV415" s="51"/>
      <c r="AW415" s="54"/>
      <c r="AX415" s="55"/>
      <c r="AY415" s="56"/>
      <c r="AZ415" s="35"/>
      <c r="BA415" s="55"/>
      <c r="BB415" s="51"/>
      <c r="BC415" s="54"/>
      <c r="BD415" s="55"/>
      <c r="BE415" s="56"/>
      <c r="BF415" s="55"/>
      <c r="BG415" s="55"/>
      <c r="BH415" s="55"/>
      <c r="BI415" s="55"/>
      <c r="BJ415" s="55"/>
      <c r="BK415" s="55"/>
      <c r="BL415" s="55"/>
      <c r="BM415" s="55"/>
      <c r="BN415" s="55"/>
      <c r="BO415" s="55"/>
      <c r="BP415" s="55"/>
      <c r="BQ415" s="55"/>
      <c r="BR415" s="55"/>
      <c r="BS415" s="55"/>
      <c r="BT415" s="55"/>
      <c r="BU415" s="55"/>
      <c r="BV415" s="55"/>
      <c r="BW415" s="55"/>
      <c r="BX415" s="55"/>
      <c r="BY415" s="55"/>
      <c r="BZ415" s="55"/>
      <c r="CA415" s="55"/>
      <c r="CB415" s="55"/>
      <c r="CC415" s="55"/>
      <c r="CD415" s="55"/>
      <c r="CE415" s="55"/>
      <c r="CF415" s="55"/>
      <c r="CG415" s="55"/>
      <c r="CH415" s="55"/>
      <c r="CI415" s="55"/>
      <c r="CJ415" s="55"/>
      <c r="CK415" s="55"/>
      <c r="CL415" s="55"/>
      <c r="CM415" s="55"/>
      <c r="CN415" s="55"/>
      <c r="CO415" s="55"/>
      <c r="CP415" s="55"/>
      <c r="CQ415" s="55"/>
      <c r="CR415" s="55"/>
      <c r="CS415" s="55"/>
      <c r="CT415" s="55"/>
      <c r="CU415" s="55"/>
      <c r="CV415" s="55"/>
      <c r="CW415" s="55"/>
      <c r="CX415" s="55"/>
      <c r="CY415" s="55"/>
      <c r="CZ415" s="55"/>
      <c r="DA415" s="55"/>
      <c r="DB415" s="55"/>
      <c r="DC415" s="55"/>
      <c r="DD415" s="55"/>
      <c r="DE415" s="55"/>
      <c r="DF415" s="55"/>
      <c r="DG415" s="55"/>
      <c r="DH415" s="55"/>
      <c r="DI415" s="55"/>
    </row>
    <row r="416" spans="1:113" x14ac:dyDescent="0.2">
      <c r="A416" s="49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4"/>
      <c r="AN416" s="54"/>
      <c r="AO416" s="55"/>
      <c r="AP416" s="55"/>
      <c r="AQ416" s="55"/>
      <c r="AR416" s="51"/>
      <c r="AS416" s="54"/>
      <c r="AT416" s="55"/>
      <c r="AU416" s="55"/>
      <c r="AV416" s="51"/>
      <c r="AW416" s="54"/>
      <c r="AX416" s="55"/>
      <c r="AY416" s="56"/>
      <c r="AZ416" s="35"/>
      <c r="BA416" s="55"/>
      <c r="BB416" s="51"/>
      <c r="BC416" s="54"/>
      <c r="BD416" s="55"/>
      <c r="BE416" s="56"/>
      <c r="BF416" s="55"/>
      <c r="BG416" s="55"/>
      <c r="BH416" s="55"/>
      <c r="BI416" s="55"/>
      <c r="BJ416" s="55"/>
      <c r="BK416" s="55"/>
      <c r="BL416" s="55"/>
      <c r="BM416" s="55"/>
      <c r="BN416" s="55"/>
      <c r="BO416" s="55"/>
      <c r="BP416" s="55"/>
      <c r="BQ416" s="55"/>
      <c r="BR416" s="55"/>
      <c r="BS416" s="55"/>
      <c r="BT416" s="55"/>
      <c r="BU416" s="55"/>
      <c r="BV416" s="55"/>
      <c r="BW416" s="55"/>
      <c r="BX416" s="55"/>
      <c r="BY416" s="55"/>
      <c r="BZ416" s="55"/>
      <c r="CA416" s="55"/>
      <c r="CB416" s="55"/>
      <c r="CC416" s="55"/>
      <c r="CD416" s="55"/>
      <c r="CE416" s="55"/>
      <c r="CF416" s="55"/>
      <c r="CG416" s="55"/>
      <c r="CH416" s="55"/>
      <c r="CI416" s="55"/>
      <c r="CJ416" s="55"/>
      <c r="CK416" s="55"/>
      <c r="CL416" s="55"/>
      <c r="CM416" s="55"/>
      <c r="CN416" s="55"/>
      <c r="CO416" s="55"/>
      <c r="CP416" s="55"/>
      <c r="CQ416" s="55"/>
      <c r="CR416" s="55"/>
      <c r="CS416" s="55"/>
      <c r="CT416" s="55"/>
      <c r="CU416" s="55"/>
      <c r="CV416" s="55"/>
      <c r="CW416" s="55"/>
      <c r="CX416" s="55"/>
      <c r="CY416" s="55"/>
      <c r="CZ416" s="55"/>
      <c r="DA416" s="55"/>
      <c r="DB416" s="55"/>
      <c r="DC416" s="55"/>
      <c r="DD416" s="55"/>
      <c r="DE416" s="55"/>
      <c r="DF416" s="55"/>
      <c r="DG416" s="55"/>
      <c r="DH416" s="55"/>
      <c r="DI416" s="55"/>
    </row>
    <row r="417" spans="1:113" x14ac:dyDescent="0.2">
      <c r="A417" s="49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4"/>
      <c r="AN417" s="54"/>
      <c r="AO417" s="55"/>
      <c r="AP417" s="55"/>
      <c r="AQ417" s="55"/>
      <c r="AR417" s="51"/>
      <c r="AS417" s="54"/>
      <c r="AT417" s="55"/>
      <c r="AU417" s="55"/>
      <c r="AV417" s="51"/>
      <c r="AW417" s="54"/>
      <c r="AX417" s="55"/>
      <c r="AY417" s="56"/>
      <c r="AZ417" s="35"/>
      <c r="BA417" s="55"/>
      <c r="BB417" s="51"/>
      <c r="BC417" s="54"/>
      <c r="BD417" s="55"/>
      <c r="BE417" s="56"/>
      <c r="BF417" s="55"/>
      <c r="BG417" s="55"/>
      <c r="BH417" s="55"/>
      <c r="BI417" s="55"/>
      <c r="BJ417" s="55"/>
      <c r="BK417" s="55"/>
      <c r="BL417" s="55"/>
      <c r="BM417" s="55"/>
      <c r="BN417" s="55"/>
      <c r="BO417" s="55"/>
      <c r="BP417" s="55"/>
      <c r="BQ417" s="55"/>
      <c r="BR417" s="55"/>
      <c r="BS417" s="55"/>
      <c r="BT417" s="55"/>
      <c r="BU417" s="55"/>
      <c r="BV417" s="55"/>
      <c r="BW417" s="55"/>
      <c r="BX417" s="55"/>
      <c r="BY417" s="55"/>
      <c r="BZ417" s="55"/>
      <c r="CA417" s="55"/>
      <c r="CB417" s="55"/>
      <c r="CC417" s="55"/>
      <c r="CD417" s="55"/>
      <c r="CE417" s="55"/>
      <c r="CF417" s="55"/>
      <c r="CG417" s="55"/>
      <c r="CH417" s="55"/>
      <c r="CI417" s="55"/>
      <c r="CJ417" s="55"/>
      <c r="CK417" s="55"/>
      <c r="CL417" s="55"/>
      <c r="CM417" s="55"/>
      <c r="CN417" s="55"/>
      <c r="CO417" s="55"/>
      <c r="CP417" s="55"/>
      <c r="CQ417" s="55"/>
      <c r="CR417" s="55"/>
      <c r="CS417" s="55"/>
      <c r="CT417" s="55"/>
      <c r="CU417" s="55"/>
      <c r="CV417" s="55"/>
      <c r="CW417" s="55"/>
      <c r="CX417" s="55"/>
      <c r="CY417" s="55"/>
      <c r="CZ417" s="55"/>
      <c r="DA417" s="55"/>
      <c r="DB417" s="55"/>
      <c r="DC417" s="55"/>
      <c r="DD417" s="55"/>
      <c r="DE417" s="55"/>
      <c r="DF417" s="55"/>
      <c r="DG417" s="55"/>
      <c r="DH417" s="55"/>
      <c r="DI417" s="55"/>
    </row>
    <row r="418" spans="1:113" x14ac:dyDescent="0.2">
      <c r="A418" s="49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4"/>
      <c r="AN418" s="54"/>
      <c r="AO418" s="55"/>
      <c r="AP418" s="55"/>
      <c r="AQ418" s="55"/>
      <c r="AR418" s="51"/>
      <c r="AS418" s="54"/>
      <c r="AT418" s="55"/>
      <c r="AU418" s="55"/>
      <c r="AV418" s="51"/>
      <c r="AW418" s="54"/>
      <c r="AX418" s="55"/>
      <c r="AY418" s="56"/>
      <c r="AZ418" s="35"/>
      <c r="BA418" s="55"/>
      <c r="BB418" s="51"/>
      <c r="BC418" s="54"/>
      <c r="BD418" s="55"/>
      <c r="BE418" s="56"/>
      <c r="BF418" s="55"/>
      <c r="BG418" s="55"/>
      <c r="BH418" s="55"/>
      <c r="BI418" s="55"/>
      <c r="BJ418" s="55"/>
      <c r="BK418" s="55"/>
      <c r="BL418" s="55"/>
      <c r="BM418" s="55"/>
      <c r="BN418" s="55"/>
      <c r="BO418" s="55"/>
      <c r="BP418" s="55"/>
      <c r="BQ418" s="55"/>
      <c r="BR418" s="55"/>
      <c r="BS418" s="55"/>
      <c r="BT418" s="55"/>
      <c r="BU418" s="55"/>
      <c r="BV418" s="55"/>
      <c r="BW418" s="55"/>
      <c r="BX418" s="55"/>
      <c r="BY418" s="55"/>
      <c r="BZ418" s="55"/>
      <c r="CA418" s="55"/>
      <c r="CB418" s="55"/>
      <c r="CC418" s="55"/>
      <c r="CD418" s="55"/>
      <c r="CE418" s="55"/>
      <c r="CF418" s="55"/>
      <c r="CG418" s="55"/>
      <c r="CH418" s="55"/>
      <c r="CI418" s="55"/>
      <c r="CJ418" s="55"/>
      <c r="CK418" s="55"/>
      <c r="CL418" s="55"/>
      <c r="CM418" s="55"/>
      <c r="CN418" s="55"/>
      <c r="CO418" s="55"/>
      <c r="CP418" s="55"/>
      <c r="CQ418" s="55"/>
      <c r="CR418" s="55"/>
      <c r="CS418" s="55"/>
      <c r="CT418" s="55"/>
      <c r="CU418" s="55"/>
      <c r="CV418" s="55"/>
      <c r="CW418" s="55"/>
      <c r="CX418" s="55"/>
      <c r="CY418" s="55"/>
      <c r="CZ418" s="55"/>
      <c r="DA418" s="55"/>
      <c r="DB418" s="55"/>
      <c r="DC418" s="55"/>
      <c r="DD418" s="55"/>
      <c r="DE418" s="55"/>
      <c r="DF418" s="55"/>
      <c r="DG418" s="55"/>
      <c r="DH418" s="55"/>
      <c r="DI418" s="55"/>
    </row>
    <row r="419" spans="1:113" x14ac:dyDescent="0.2">
      <c r="A419" s="49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4"/>
      <c r="AN419" s="54"/>
      <c r="AO419" s="55"/>
      <c r="AP419" s="55"/>
      <c r="AQ419" s="55"/>
      <c r="AR419" s="51"/>
      <c r="AS419" s="54"/>
      <c r="AT419" s="55"/>
      <c r="AU419" s="55"/>
      <c r="AV419" s="51"/>
      <c r="AW419" s="54"/>
      <c r="AX419" s="55"/>
      <c r="AY419" s="56"/>
      <c r="AZ419" s="35"/>
      <c r="BA419" s="55"/>
      <c r="BB419" s="51"/>
      <c r="BC419" s="54"/>
      <c r="BD419" s="55"/>
      <c r="BE419" s="56"/>
      <c r="BF419" s="55"/>
      <c r="BG419" s="55"/>
      <c r="BH419" s="55"/>
      <c r="BI419" s="55"/>
      <c r="BJ419" s="55"/>
      <c r="BK419" s="55"/>
      <c r="BL419" s="55"/>
      <c r="BM419" s="55"/>
      <c r="BN419" s="55"/>
      <c r="BO419" s="55"/>
      <c r="BP419" s="55"/>
      <c r="BQ419" s="55"/>
      <c r="BR419" s="55"/>
      <c r="BS419" s="55"/>
      <c r="BT419" s="55"/>
      <c r="BU419" s="55"/>
      <c r="BV419" s="55"/>
      <c r="BW419" s="55"/>
      <c r="BX419" s="55"/>
      <c r="BY419" s="55"/>
      <c r="BZ419" s="55"/>
      <c r="CA419" s="55"/>
      <c r="CB419" s="55"/>
      <c r="CC419" s="55"/>
      <c r="CD419" s="55"/>
      <c r="CE419" s="55"/>
      <c r="CF419" s="55"/>
      <c r="CG419" s="55"/>
      <c r="CH419" s="55"/>
      <c r="CI419" s="55"/>
      <c r="CJ419" s="55"/>
      <c r="CK419" s="55"/>
      <c r="CL419" s="55"/>
      <c r="CM419" s="55"/>
      <c r="CN419" s="55"/>
      <c r="CO419" s="55"/>
      <c r="CP419" s="55"/>
      <c r="CQ419" s="55"/>
      <c r="CR419" s="55"/>
      <c r="CS419" s="55"/>
      <c r="CT419" s="55"/>
      <c r="CU419" s="55"/>
      <c r="CV419" s="55"/>
      <c r="CW419" s="55"/>
      <c r="CX419" s="55"/>
      <c r="CY419" s="55"/>
      <c r="CZ419" s="55"/>
      <c r="DA419" s="55"/>
      <c r="DB419" s="55"/>
      <c r="DC419" s="55"/>
      <c r="DD419" s="55"/>
      <c r="DE419" s="55"/>
      <c r="DF419" s="55"/>
      <c r="DG419" s="55"/>
      <c r="DH419" s="55"/>
      <c r="DI419" s="55"/>
    </row>
    <row r="420" spans="1:113" x14ac:dyDescent="0.2">
      <c r="A420" s="49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4"/>
      <c r="AN420" s="54"/>
      <c r="AO420" s="55"/>
      <c r="AP420" s="55"/>
      <c r="AQ420" s="55"/>
      <c r="AR420" s="51"/>
      <c r="AS420" s="54"/>
      <c r="AT420" s="55"/>
      <c r="AU420" s="55"/>
      <c r="AV420" s="51"/>
      <c r="AW420" s="54"/>
      <c r="AX420" s="55"/>
      <c r="AY420" s="56"/>
      <c r="AZ420" s="35"/>
      <c r="BA420" s="55"/>
      <c r="BB420" s="51"/>
      <c r="BC420" s="54"/>
      <c r="BD420" s="55"/>
      <c r="BE420" s="56"/>
      <c r="BF420" s="55"/>
      <c r="BG420" s="55"/>
      <c r="BH420" s="55"/>
      <c r="BI420" s="55"/>
      <c r="BJ420" s="55"/>
      <c r="BK420" s="55"/>
      <c r="BL420" s="55"/>
      <c r="BM420" s="55"/>
      <c r="BN420" s="55"/>
      <c r="BO420" s="55"/>
      <c r="BP420" s="55"/>
      <c r="BQ420" s="55"/>
      <c r="BR420" s="55"/>
      <c r="BS420" s="55"/>
      <c r="BT420" s="55"/>
      <c r="BU420" s="55"/>
      <c r="BV420" s="55"/>
      <c r="BW420" s="55"/>
      <c r="BX420" s="55"/>
      <c r="BY420" s="55"/>
      <c r="BZ420" s="55"/>
      <c r="CA420" s="55"/>
      <c r="CB420" s="55"/>
      <c r="CC420" s="55"/>
      <c r="CD420" s="55"/>
      <c r="CE420" s="55"/>
      <c r="CF420" s="55"/>
      <c r="CG420" s="55"/>
      <c r="CH420" s="55"/>
      <c r="CI420" s="55"/>
      <c r="CJ420" s="55"/>
      <c r="CK420" s="55"/>
      <c r="CL420" s="55"/>
      <c r="CM420" s="55"/>
      <c r="CN420" s="55"/>
      <c r="CO420" s="55"/>
      <c r="CP420" s="55"/>
      <c r="CQ420" s="55"/>
      <c r="CR420" s="55"/>
      <c r="CS420" s="55"/>
      <c r="CT420" s="55"/>
      <c r="CU420" s="55"/>
      <c r="CV420" s="55"/>
      <c r="CW420" s="55"/>
      <c r="CX420" s="55"/>
      <c r="CY420" s="55"/>
      <c r="CZ420" s="55"/>
      <c r="DA420" s="55"/>
      <c r="DB420" s="55"/>
      <c r="DC420" s="55"/>
      <c r="DD420" s="55"/>
      <c r="DE420" s="55"/>
      <c r="DF420" s="55"/>
      <c r="DG420" s="55"/>
      <c r="DH420" s="55"/>
      <c r="DI420" s="55"/>
    </row>
    <row r="421" spans="1:113" x14ac:dyDescent="0.2">
      <c r="A421" s="49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4"/>
      <c r="AN421" s="54"/>
      <c r="AO421" s="55"/>
      <c r="AP421" s="55"/>
      <c r="AQ421" s="55"/>
      <c r="AR421" s="51"/>
      <c r="AS421" s="54"/>
      <c r="AT421" s="55"/>
      <c r="AU421" s="55"/>
      <c r="AV421" s="51"/>
      <c r="AW421" s="54"/>
      <c r="AX421" s="55"/>
      <c r="AY421" s="56"/>
      <c r="AZ421" s="35"/>
      <c r="BA421" s="55"/>
      <c r="BB421" s="51"/>
      <c r="BC421" s="54"/>
      <c r="BD421" s="55"/>
      <c r="BE421" s="56"/>
      <c r="BF421" s="55"/>
      <c r="BG421" s="55"/>
      <c r="BH421" s="55"/>
      <c r="BI421" s="55"/>
      <c r="BJ421" s="55"/>
      <c r="BK421" s="55"/>
      <c r="BL421" s="55"/>
      <c r="BM421" s="55"/>
      <c r="BN421" s="55"/>
      <c r="BO421" s="55"/>
      <c r="BP421" s="55"/>
      <c r="BQ421" s="55"/>
      <c r="BR421" s="55"/>
      <c r="BS421" s="55"/>
      <c r="BT421" s="55"/>
      <c r="BU421" s="55"/>
      <c r="BV421" s="55"/>
      <c r="BW421" s="55"/>
      <c r="BX421" s="55"/>
      <c r="BY421" s="55"/>
      <c r="BZ421" s="55"/>
      <c r="CA421" s="55"/>
      <c r="CB421" s="55"/>
      <c r="CC421" s="55"/>
      <c r="CD421" s="55"/>
      <c r="CE421" s="55"/>
      <c r="CF421" s="55"/>
      <c r="CG421" s="55"/>
      <c r="CH421" s="55"/>
      <c r="CI421" s="55"/>
      <c r="CJ421" s="55"/>
      <c r="CK421" s="55"/>
      <c r="CL421" s="55"/>
      <c r="CM421" s="55"/>
      <c r="CN421" s="55"/>
      <c r="CO421" s="55"/>
      <c r="CP421" s="55"/>
      <c r="CQ421" s="55"/>
      <c r="CR421" s="55"/>
      <c r="CS421" s="55"/>
      <c r="CT421" s="55"/>
      <c r="CU421" s="55"/>
      <c r="CV421" s="55"/>
      <c r="CW421" s="55"/>
      <c r="CX421" s="55"/>
      <c r="CY421" s="55"/>
      <c r="CZ421" s="55"/>
      <c r="DA421" s="55"/>
      <c r="DB421" s="55"/>
      <c r="DC421" s="55"/>
      <c r="DD421" s="55"/>
      <c r="DE421" s="55"/>
      <c r="DF421" s="55"/>
      <c r="DG421" s="55"/>
      <c r="DH421" s="55"/>
      <c r="DI421" s="55"/>
    </row>
    <row r="422" spans="1:113" x14ac:dyDescent="0.2">
      <c r="A422" s="49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4"/>
      <c r="AN422" s="54"/>
      <c r="AO422" s="55"/>
      <c r="AP422" s="55"/>
      <c r="AQ422" s="55"/>
      <c r="AR422" s="51"/>
      <c r="AS422" s="54"/>
      <c r="AT422" s="55"/>
      <c r="AU422" s="55"/>
      <c r="AV422" s="51"/>
      <c r="AW422" s="54"/>
      <c r="AX422" s="55"/>
      <c r="AY422" s="56"/>
      <c r="AZ422" s="35"/>
      <c r="BA422" s="55"/>
      <c r="BB422" s="51"/>
      <c r="BC422" s="54"/>
      <c r="BD422" s="55"/>
      <c r="BE422" s="56"/>
      <c r="BF422" s="55"/>
      <c r="BG422" s="55"/>
      <c r="BH422" s="55"/>
      <c r="BI422" s="55"/>
      <c r="BJ422" s="55"/>
      <c r="BK422" s="55"/>
      <c r="BL422" s="55"/>
      <c r="BM422" s="55"/>
      <c r="BN422" s="55"/>
      <c r="BO422" s="55"/>
      <c r="BP422" s="55"/>
      <c r="BQ422" s="55"/>
      <c r="BR422" s="55"/>
      <c r="BS422" s="55"/>
      <c r="BT422" s="55"/>
      <c r="BU422" s="55"/>
      <c r="BV422" s="55"/>
      <c r="BW422" s="55"/>
      <c r="BX422" s="55"/>
      <c r="BY422" s="55"/>
      <c r="BZ422" s="55"/>
      <c r="CA422" s="55"/>
      <c r="CB422" s="55"/>
      <c r="CC422" s="55"/>
      <c r="CD422" s="55"/>
      <c r="CE422" s="55"/>
      <c r="CF422" s="55"/>
      <c r="CG422" s="55"/>
      <c r="CH422" s="55"/>
      <c r="CI422" s="55"/>
      <c r="CJ422" s="55"/>
      <c r="CK422" s="55"/>
      <c r="CL422" s="55"/>
      <c r="CM422" s="55"/>
      <c r="CN422" s="55"/>
      <c r="CO422" s="55"/>
      <c r="CP422" s="55"/>
      <c r="CQ422" s="55"/>
      <c r="CR422" s="55"/>
      <c r="CS422" s="55"/>
      <c r="CT422" s="55"/>
      <c r="CU422" s="55"/>
      <c r="CV422" s="55"/>
      <c r="CW422" s="55"/>
      <c r="CX422" s="55"/>
      <c r="CY422" s="55"/>
      <c r="CZ422" s="55"/>
      <c r="DA422" s="55"/>
      <c r="DB422" s="55"/>
      <c r="DC422" s="55"/>
      <c r="DD422" s="55"/>
      <c r="DE422" s="55"/>
      <c r="DF422" s="55"/>
      <c r="DG422" s="55"/>
      <c r="DH422" s="55"/>
      <c r="DI422" s="55"/>
    </row>
    <row r="423" spans="1:113" x14ac:dyDescent="0.2">
      <c r="A423" s="49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4"/>
      <c r="AN423" s="54"/>
      <c r="AO423" s="55"/>
      <c r="AP423" s="55"/>
      <c r="AQ423" s="55"/>
      <c r="AR423" s="51"/>
      <c r="AS423" s="54"/>
      <c r="AT423" s="55"/>
      <c r="AU423" s="55"/>
      <c r="AV423" s="51"/>
      <c r="AW423" s="54"/>
      <c r="AX423" s="55"/>
      <c r="AY423" s="56"/>
      <c r="AZ423" s="35"/>
      <c r="BA423" s="55"/>
      <c r="BB423" s="51"/>
      <c r="BC423" s="54"/>
      <c r="BD423" s="55"/>
      <c r="BE423" s="56"/>
      <c r="BF423" s="55"/>
      <c r="BG423" s="55"/>
      <c r="BH423" s="55"/>
      <c r="BI423" s="55"/>
      <c r="BJ423" s="55"/>
      <c r="BK423" s="55"/>
      <c r="BL423" s="55"/>
      <c r="BM423" s="55"/>
      <c r="BN423" s="55"/>
      <c r="BO423" s="55"/>
      <c r="BP423" s="55"/>
      <c r="BQ423" s="55"/>
      <c r="BR423" s="55"/>
      <c r="BS423" s="55"/>
      <c r="BT423" s="55"/>
      <c r="BU423" s="55"/>
      <c r="BV423" s="55"/>
      <c r="BW423" s="55"/>
      <c r="BX423" s="55"/>
      <c r="BY423" s="55"/>
      <c r="BZ423" s="55"/>
      <c r="CA423" s="55"/>
      <c r="CB423" s="55"/>
      <c r="CC423" s="55"/>
      <c r="CD423" s="55"/>
      <c r="CE423" s="55"/>
      <c r="CF423" s="55"/>
      <c r="CG423" s="55"/>
      <c r="CH423" s="55"/>
      <c r="CI423" s="55"/>
      <c r="CJ423" s="55"/>
      <c r="CK423" s="55"/>
      <c r="CL423" s="55"/>
      <c r="CM423" s="55"/>
      <c r="CN423" s="55"/>
      <c r="CO423" s="55"/>
      <c r="CP423" s="55"/>
      <c r="CQ423" s="55"/>
      <c r="CR423" s="55"/>
      <c r="CS423" s="55"/>
      <c r="CT423" s="55"/>
      <c r="CU423" s="55"/>
      <c r="CV423" s="55"/>
      <c r="CW423" s="55"/>
      <c r="CX423" s="55"/>
      <c r="CY423" s="55"/>
      <c r="CZ423" s="55"/>
      <c r="DA423" s="55"/>
      <c r="DB423" s="55"/>
      <c r="DC423" s="55"/>
      <c r="DD423" s="55"/>
      <c r="DE423" s="55"/>
      <c r="DF423" s="55"/>
      <c r="DG423" s="55"/>
      <c r="DH423" s="55"/>
      <c r="DI423" s="55"/>
    </row>
    <row r="424" spans="1:113" x14ac:dyDescent="0.2">
      <c r="A424" s="49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4"/>
      <c r="AN424" s="54"/>
      <c r="AO424" s="55"/>
      <c r="AP424" s="55"/>
      <c r="AQ424" s="55"/>
      <c r="AR424" s="51"/>
      <c r="AS424" s="54"/>
      <c r="AT424" s="55"/>
      <c r="AU424" s="55"/>
      <c r="AV424" s="51"/>
      <c r="AW424" s="54"/>
      <c r="AX424" s="55"/>
      <c r="AY424" s="56"/>
      <c r="AZ424" s="35"/>
      <c r="BA424" s="55"/>
      <c r="BB424" s="51"/>
      <c r="BC424" s="54"/>
      <c r="BD424" s="55"/>
      <c r="BE424" s="56"/>
      <c r="BF424" s="55"/>
      <c r="BG424" s="55"/>
      <c r="BH424" s="55"/>
      <c r="BI424" s="55"/>
      <c r="BJ424" s="55"/>
      <c r="BK424" s="55"/>
      <c r="BL424" s="55"/>
      <c r="BM424" s="55"/>
      <c r="BN424" s="55"/>
      <c r="BO424" s="55"/>
      <c r="BP424" s="55"/>
      <c r="BQ424" s="55"/>
      <c r="BR424" s="55"/>
      <c r="BS424" s="55"/>
      <c r="BT424" s="55"/>
      <c r="BU424" s="55"/>
      <c r="BV424" s="55"/>
      <c r="BW424" s="55"/>
      <c r="BX424" s="55"/>
      <c r="BY424" s="55"/>
      <c r="BZ424" s="55"/>
      <c r="CA424" s="55"/>
      <c r="CB424" s="55"/>
      <c r="CC424" s="55"/>
      <c r="CD424" s="55"/>
      <c r="CE424" s="55"/>
      <c r="CF424" s="55"/>
      <c r="CG424" s="55"/>
      <c r="CH424" s="55"/>
      <c r="CI424" s="55"/>
      <c r="CJ424" s="55"/>
      <c r="CK424" s="55"/>
      <c r="CL424" s="55"/>
      <c r="CM424" s="55"/>
      <c r="CN424" s="55"/>
      <c r="CO424" s="55"/>
      <c r="CP424" s="55"/>
      <c r="CQ424" s="55"/>
      <c r="CR424" s="55"/>
      <c r="CS424" s="55"/>
      <c r="CT424" s="55"/>
      <c r="CU424" s="55"/>
      <c r="CV424" s="55"/>
      <c r="CW424" s="55"/>
      <c r="CX424" s="55"/>
      <c r="CY424" s="55"/>
      <c r="CZ424" s="55"/>
      <c r="DA424" s="55"/>
      <c r="DB424" s="55"/>
      <c r="DC424" s="55"/>
      <c r="DD424" s="55"/>
      <c r="DE424" s="55"/>
      <c r="DF424" s="55"/>
      <c r="DG424" s="55"/>
      <c r="DH424" s="55"/>
      <c r="DI424" s="55"/>
    </row>
    <row r="425" spans="1:113" x14ac:dyDescent="0.2">
      <c r="A425" s="49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4"/>
      <c r="AN425" s="54"/>
      <c r="AO425" s="55"/>
      <c r="AP425" s="55"/>
      <c r="AQ425" s="55"/>
      <c r="AR425" s="51"/>
      <c r="AS425" s="54"/>
      <c r="AT425" s="55"/>
      <c r="AU425" s="55"/>
      <c r="AV425" s="51"/>
      <c r="AW425" s="54"/>
      <c r="AX425" s="55"/>
      <c r="AY425" s="56"/>
      <c r="AZ425" s="35"/>
      <c r="BA425" s="55"/>
      <c r="BB425" s="51"/>
      <c r="BC425" s="54"/>
      <c r="BD425" s="55"/>
      <c r="BE425" s="56"/>
      <c r="BF425" s="55"/>
      <c r="BG425" s="55"/>
      <c r="BH425" s="55"/>
      <c r="BI425" s="55"/>
      <c r="BJ425" s="55"/>
      <c r="BK425" s="55"/>
      <c r="BL425" s="55"/>
      <c r="BM425" s="55"/>
      <c r="BN425" s="55"/>
      <c r="BO425" s="55"/>
      <c r="BP425" s="55"/>
      <c r="BQ425" s="55"/>
      <c r="BR425" s="55"/>
      <c r="BS425" s="55"/>
      <c r="BT425" s="55"/>
      <c r="BU425" s="55"/>
      <c r="BV425" s="55"/>
      <c r="BW425" s="55"/>
      <c r="BX425" s="55"/>
      <c r="BY425" s="55"/>
      <c r="BZ425" s="55"/>
      <c r="CA425" s="55"/>
      <c r="CB425" s="55"/>
      <c r="CC425" s="55"/>
      <c r="CD425" s="55"/>
      <c r="CE425" s="55"/>
      <c r="CF425" s="55"/>
      <c r="CG425" s="55"/>
      <c r="CH425" s="55"/>
      <c r="CI425" s="55"/>
      <c r="CJ425" s="55"/>
      <c r="CK425" s="55"/>
      <c r="CL425" s="55"/>
      <c r="CM425" s="55"/>
      <c r="CN425" s="55"/>
      <c r="CO425" s="55"/>
      <c r="CP425" s="55"/>
      <c r="CQ425" s="55"/>
      <c r="CR425" s="55"/>
      <c r="CS425" s="55"/>
      <c r="CT425" s="55"/>
      <c r="CU425" s="55"/>
      <c r="CV425" s="55"/>
      <c r="CW425" s="55"/>
      <c r="CX425" s="55"/>
      <c r="CY425" s="55"/>
      <c r="CZ425" s="55"/>
      <c r="DA425" s="55"/>
      <c r="DB425" s="55"/>
      <c r="DC425" s="55"/>
      <c r="DD425" s="55"/>
      <c r="DE425" s="55"/>
      <c r="DF425" s="55"/>
      <c r="DG425" s="55"/>
      <c r="DH425" s="55"/>
      <c r="DI425" s="55"/>
    </row>
    <row r="426" spans="1:113" x14ac:dyDescent="0.2">
      <c r="A426" s="49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4"/>
      <c r="AN426" s="54"/>
      <c r="AO426" s="55"/>
      <c r="AP426" s="55"/>
      <c r="AQ426" s="55"/>
      <c r="AR426" s="51"/>
      <c r="AS426" s="54"/>
      <c r="AT426" s="55"/>
      <c r="AU426" s="55"/>
      <c r="AV426" s="51"/>
      <c r="AW426" s="54"/>
      <c r="AX426" s="55"/>
      <c r="AY426" s="56"/>
      <c r="AZ426" s="35"/>
      <c r="BA426" s="55"/>
      <c r="BB426" s="51"/>
      <c r="BC426" s="54"/>
      <c r="BD426" s="55"/>
      <c r="BE426" s="56"/>
      <c r="BF426" s="55"/>
      <c r="BG426" s="55"/>
      <c r="BH426" s="55"/>
      <c r="BI426" s="55"/>
      <c r="BJ426" s="55"/>
      <c r="BK426" s="55"/>
      <c r="BL426" s="55"/>
      <c r="BM426" s="55"/>
      <c r="BN426" s="55"/>
      <c r="BO426" s="55"/>
      <c r="BP426" s="55"/>
      <c r="BQ426" s="55"/>
      <c r="BR426" s="55"/>
      <c r="BS426" s="55"/>
      <c r="BT426" s="55"/>
      <c r="BU426" s="55"/>
      <c r="BV426" s="55"/>
      <c r="BW426" s="55"/>
      <c r="BX426" s="55"/>
      <c r="BY426" s="55"/>
      <c r="BZ426" s="55"/>
      <c r="CA426" s="55"/>
      <c r="CB426" s="55"/>
      <c r="CC426" s="55"/>
      <c r="CD426" s="55"/>
      <c r="CE426" s="55"/>
      <c r="CF426" s="55"/>
      <c r="CG426" s="55"/>
      <c r="CH426" s="55"/>
      <c r="CI426" s="55"/>
      <c r="CJ426" s="55"/>
      <c r="CK426" s="55"/>
      <c r="CL426" s="55"/>
      <c r="CM426" s="55"/>
      <c r="CN426" s="55"/>
      <c r="CO426" s="55"/>
      <c r="CP426" s="55"/>
      <c r="CQ426" s="55"/>
      <c r="CR426" s="55"/>
      <c r="CS426" s="55"/>
      <c r="CT426" s="55"/>
      <c r="CU426" s="55"/>
      <c r="CV426" s="55"/>
      <c r="CW426" s="55"/>
      <c r="CX426" s="55"/>
      <c r="CY426" s="55"/>
      <c r="CZ426" s="55"/>
      <c r="DA426" s="55"/>
      <c r="DB426" s="55"/>
      <c r="DC426" s="55"/>
      <c r="DD426" s="55"/>
      <c r="DE426" s="55"/>
      <c r="DF426" s="55"/>
      <c r="DG426" s="55"/>
      <c r="DH426" s="55"/>
      <c r="DI426" s="55"/>
    </row>
    <row r="427" spans="1:113" x14ac:dyDescent="0.2">
      <c r="A427" s="49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4"/>
      <c r="AN427" s="54"/>
      <c r="AO427" s="55"/>
      <c r="AP427" s="55"/>
      <c r="AQ427" s="55"/>
      <c r="AR427" s="51"/>
      <c r="AS427" s="54"/>
      <c r="AT427" s="55"/>
      <c r="AU427" s="55"/>
      <c r="AV427" s="51"/>
      <c r="AW427" s="54"/>
      <c r="AX427" s="55"/>
      <c r="AY427" s="56"/>
      <c r="AZ427" s="35"/>
      <c r="BA427" s="55"/>
      <c r="BB427" s="51"/>
      <c r="BC427" s="54"/>
      <c r="BD427" s="55"/>
      <c r="BE427" s="56"/>
      <c r="BF427" s="55"/>
      <c r="BG427" s="55"/>
      <c r="BH427" s="55"/>
      <c r="BI427" s="55"/>
      <c r="BJ427" s="55"/>
      <c r="BK427" s="55"/>
      <c r="BL427" s="55"/>
      <c r="BM427" s="55"/>
      <c r="BN427" s="55"/>
      <c r="BO427" s="55"/>
      <c r="BP427" s="55"/>
      <c r="BQ427" s="55"/>
      <c r="BR427" s="55"/>
      <c r="BS427" s="55"/>
      <c r="BT427" s="55"/>
      <c r="BU427" s="55"/>
      <c r="BV427" s="55"/>
      <c r="BW427" s="55"/>
      <c r="BX427" s="55"/>
      <c r="BY427" s="55"/>
      <c r="BZ427" s="55"/>
      <c r="CA427" s="55"/>
      <c r="CB427" s="55"/>
      <c r="CC427" s="55"/>
      <c r="CD427" s="55"/>
      <c r="CE427" s="55"/>
      <c r="CF427" s="55"/>
      <c r="CG427" s="55"/>
      <c r="CH427" s="55"/>
      <c r="CI427" s="55"/>
      <c r="CJ427" s="55"/>
      <c r="CK427" s="55"/>
      <c r="CL427" s="55"/>
      <c r="CM427" s="55"/>
      <c r="CN427" s="55"/>
      <c r="CO427" s="55"/>
      <c r="CP427" s="55"/>
      <c r="CQ427" s="55"/>
      <c r="CR427" s="55"/>
      <c r="CS427" s="55"/>
      <c r="CT427" s="55"/>
      <c r="CU427" s="55"/>
      <c r="CV427" s="55"/>
      <c r="CW427" s="55"/>
      <c r="CX427" s="55"/>
      <c r="CY427" s="55"/>
      <c r="CZ427" s="55"/>
      <c r="DA427" s="55"/>
      <c r="DB427" s="55"/>
      <c r="DC427" s="55"/>
      <c r="DD427" s="55"/>
      <c r="DE427" s="55"/>
      <c r="DF427" s="55"/>
      <c r="DG427" s="55"/>
      <c r="DH427" s="55"/>
      <c r="DI427" s="55"/>
    </row>
    <row r="428" spans="1:113" x14ac:dyDescent="0.2">
      <c r="A428" s="49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4"/>
      <c r="AN428" s="54"/>
      <c r="AO428" s="55"/>
      <c r="AP428" s="55"/>
      <c r="AQ428" s="55"/>
      <c r="AR428" s="51"/>
      <c r="AS428" s="54"/>
      <c r="AT428" s="55"/>
      <c r="AU428" s="55"/>
      <c r="AV428" s="51"/>
      <c r="AW428" s="54"/>
      <c r="AX428" s="55"/>
      <c r="AY428" s="56"/>
      <c r="AZ428" s="35"/>
      <c r="BA428" s="55"/>
      <c r="BB428" s="51"/>
      <c r="BC428" s="54"/>
      <c r="BD428" s="55"/>
      <c r="BE428" s="56"/>
      <c r="BF428" s="55"/>
      <c r="BG428" s="55"/>
      <c r="BH428" s="55"/>
      <c r="BI428" s="55"/>
      <c r="BJ428" s="55"/>
      <c r="BK428" s="55"/>
      <c r="BL428" s="55"/>
      <c r="BM428" s="55"/>
      <c r="BN428" s="55"/>
      <c r="BO428" s="55"/>
      <c r="BP428" s="55"/>
      <c r="BQ428" s="55"/>
      <c r="BR428" s="55"/>
      <c r="BS428" s="55"/>
      <c r="BT428" s="55"/>
      <c r="BU428" s="55"/>
      <c r="BV428" s="55"/>
      <c r="BW428" s="55"/>
      <c r="BX428" s="55"/>
      <c r="BY428" s="55"/>
      <c r="BZ428" s="55"/>
      <c r="CA428" s="55"/>
      <c r="CB428" s="55"/>
      <c r="CC428" s="55"/>
      <c r="CD428" s="55"/>
      <c r="CE428" s="55"/>
      <c r="CF428" s="55"/>
      <c r="CG428" s="55"/>
      <c r="CH428" s="55"/>
      <c r="CI428" s="55"/>
      <c r="CJ428" s="55"/>
      <c r="CK428" s="55"/>
      <c r="CL428" s="55"/>
      <c r="CM428" s="55"/>
      <c r="CN428" s="55"/>
      <c r="CO428" s="55"/>
      <c r="CP428" s="55"/>
      <c r="CQ428" s="55"/>
      <c r="CR428" s="55"/>
      <c r="CS428" s="55"/>
      <c r="CT428" s="55"/>
      <c r="CU428" s="55"/>
      <c r="CV428" s="55"/>
      <c r="CW428" s="55"/>
      <c r="CX428" s="55"/>
      <c r="CY428" s="55"/>
      <c r="CZ428" s="55"/>
      <c r="DA428" s="55"/>
      <c r="DB428" s="55"/>
      <c r="DC428" s="55"/>
      <c r="DD428" s="55"/>
      <c r="DE428" s="55"/>
      <c r="DF428" s="55"/>
      <c r="DG428" s="55"/>
      <c r="DH428" s="55"/>
      <c r="DI428" s="55"/>
    </row>
    <row r="429" spans="1:113" x14ac:dyDescent="0.2">
      <c r="A429" s="49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4"/>
      <c r="AN429" s="54"/>
      <c r="AO429" s="55"/>
      <c r="AP429" s="55"/>
      <c r="AQ429" s="55"/>
      <c r="AR429" s="51"/>
      <c r="AS429" s="54"/>
      <c r="AT429" s="55"/>
      <c r="AU429" s="55"/>
      <c r="AV429" s="51"/>
      <c r="AW429" s="54"/>
      <c r="AX429" s="55"/>
      <c r="AY429" s="56"/>
      <c r="AZ429" s="35"/>
      <c r="BA429" s="55"/>
      <c r="BB429" s="51"/>
      <c r="BC429" s="54"/>
      <c r="BD429" s="55"/>
      <c r="BE429" s="56"/>
      <c r="BF429" s="55"/>
      <c r="BG429" s="55"/>
      <c r="BH429" s="55"/>
      <c r="BI429" s="55"/>
      <c r="BJ429" s="55"/>
      <c r="BK429" s="55"/>
      <c r="BL429" s="55"/>
      <c r="BM429" s="55"/>
      <c r="BN429" s="55"/>
      <c r="BO429" s="55"/>
      <c r="BP429" s="55"/>
      <c r="BQ429" s="55"/>
      <c r="BR429" s="55"/>
      <c r="BS429" s="55"/>
      <c r="BT429" s="55"/>
      <c r="BU429" s="55"/>
      <c r="BV429" s="55"/>
      <c r="BW429" s="55"/>
      <c r="BX429" s="55"/>
      <c r="BY429" s="55"/>
      <c r="BZ429" s="55"/>
      <c r="CA429" s="55"/>
      <c r="CB429" s="55"/>
      <c r="CC429" s="55"/>
      <c r="CD429" s="55"/>
      <c r="CE429" s="55"/>
      <c r="CF429" s="55"/>
      <c r="CG429" s="55"/>
      <c r="CH429" s="55"/>
      <c r="CI429" s="55"/>
      <c r="CJ429" s="55"/>
      <c r="CK429" s="55"/>
      <c r="CL429" s="55"/>
      <c r="CM429" s="55"/>
      <c r="CN429" s="55"/>
      <c r="CO429" s="55"/>
      <c r="CP429" s="55"/>
      <c r="CQ429" s="55"/>
      <c r="CR429" s="55"/>
      <c r="CS429" s="55"/>
      <c r="CT429" s="55"/>
      <c r="CU429" s="55"/>
      <c r="CV429" s="55"/>
      <c r="CW429" s="55"/>
      <c r="CX429" s="55"/>
      <c r="CY429" s="55"/>
      <c r="CZ429" s="55"/>
      <c r="DA429" s="55"/>
      <c r="DB429" s="55"/>
      <c r="DC429" s="55"/>
      <c r="DD429" s="55"/>
      <c r="DE429" s="55"/>
      <c r="DF429" s="55"/>
      <c r="DG429" s="55"/>
      <c r="DH429" s="55"/>
      <c r="DI429" s="55"/>
    </row>
    <row r="430" spans="1:113" x14ac:dyDescent="0.2">
      <c r="A430" s="49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4"/>
      <c r="AN430" s="54"/>
      <c r="AO430" s="55"/>
      <c r="AP430" s="55"/>
      <c r="AQ430" s="55"/>
      <c r="AR430" s="51"/>
      <c r="AS430" s="54"/>
      <c r="AT430" s="55"/>
      <c r="AU430" s="55"/>
      <c r="AV430" s="51"/>
      <c r="AW430" s="54"/>
      <c r="AX430" s="55"/>
      <c r="AY430" s="56"/>
      <c r="AZ430" s="35"/>
      <c r="BA430" s="55"/>
      <c r="BB430" s="51"/>
      <c r="BC430" s="54"/>
      <c r="BD430" s="55"/>
      <c r="BE430" s="56"/>
      <c r="BF430" s="55"/>
      <c r="BG430" s="55"/>
      <c r="BH430" s="55"/>
      <c r="BI430" s="55"/>
      <c r="BJ430" s="55"/>
      <c r="BK430" s="55"/>
      <c r="BL430" s="55"/>
      <c r="BM430" s="55"/>
      <c r="BN430" s="55"/>
      <c r="BO430" s="55"/>
      <c r="BP430" s="55"/>
      <c r="BQ430" s="55"/>
      <c r="BR430" s="55"/>
      <c r="BS430" s="55"/>
      <c r="BT430" s="55"/>
      <c r="BU430" s="55"/>
      <c r="BV430" s="55"/>
      <c r="BW430" s="55"/>
      <c r="BX430" s="55"/>
      <c r="BY430" s="55"/>
      <c r="BZ430" s="55"/>
      <c r="CA430" s="55"/>
      <c r="CB430" s="55"/>
      <c r="CC430" s="55"/>
      <c r="CD430" s="55"/>
      <c r="CE430" s="55"/>
      <c r="CF430" s="55"/>
      <c r="CG430" s="55"/>
      <c r="CH430" s="55"/>
      <c r="CI430" s="55"/>
      <c r="CJ430" s="55"/>
      <c r="CK430" s="55"/>
      <c r="CL430" s="55"/>
      <c r="CM430" s="55"/>
      <c r="CN430" s="55"/>
      <c r="CO430" s="55"/>
      <c r="CP430" s="55"/>
      <c r="CQ430" s="55"/>
      <c r="CR430" s="55"/>
      <c r="CS430" s="55"/>
      <c r="CT430" s="55"/>
      <c r="CU430" s="55"/>
      <c r="CV430" s="55"/>
      <c r="CW430" s="55"/>
      <c r="CX430" s="55"/>
      <c r="CY430" s="55"/>
      <c r="CZ430" s="55"/>
      <c r="DA430" s="55"/>
      <c r="DB430" s="55"/>
      <c r="DC430" s="55"/>
      <c r="DD430" s="55"/>
      <c r="DE430" s="55"/>
      <c r="DF430" s="55"/>
      <c r="DG430" s="55"/>
      <c r="DH430" s="55"/>
      <c r="DI430" s="55"/>
    </row>
    <row r="431" spans="1:113" x14ac:dyDescent="0.2">
      <c r="A431" s="49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4"/>
      <c r="AN431" s="54"/>
      <c r="AO431" s="55"/>
      <c r="AP431" s="55"/>
      <c r="AQ431" s="55"/>
      <c r="AR431" s="51"/>
      <c r="AS431" s="54"/>
      <c r="AT431" s="55"/>
      <c r="AU431" s="55"/>
      <c r="AV431" s="51"/>
      <c r="AW431" s="54"/>
      <c r="AX431" s="55"/>
      <c r="AY431" s="56"/>
      <c r="AZ431" s="35"/>
      <c r="BA431" s="55"/>
      <c r="BB431" s="51"/>
      <c r="BC431" s="54"/>
      <c r="BD431" s="55"/>
      <c r="BE431" s="56"/>
      <c r="BF431" s="55"/>
      <c r="BG431" s="55"/>
      <c r="BH431" s="55"/>
      <c r="BI431" s="55"/>
      <c r="BJ431" s="55"/>
      <c r="BK431" s="55"/>
      <c r="BL431" s="55"/>
      <c r="BM431" s="55"/>
      <c r="BN431" s="55"/>
      <c r="BO431" s="55"/>
      <c r="BP431" s="55"/>
      <c r="BQ431" s="55"/>
      <c r="BR431" s="55"/>
      <c r="BS431" s="55"/>
      <c r="BT431" s="55"/>
      <c r="BU431" s="55"/>
      <c r="BV431" s="55"/>
      <c r="BW431" s="55"/>
      <c r="BX431" s="55"/>
      <c r="BY431" s="55"/>
      <c r="BZ431" s="55"/>
      <c r="CA431" s="55"/>
      <c r="CB431" s="55"/>
      <c r="CC431" s="55"/>
      <c r="CD431" s="55"/>
      <c r="CE431" s="55"/>
      <c r="CF431" s="55"/>
      <c r="CG431" s="55"/>
      <c r="CH431" s="55"/>
      <c r="CI431" s="55"/>
      <c r="CJ431" s="55"/>
      <c r="CK431" s="55"/>
      <c r="CL431" s="55"/>
      <c r="CM431" s="55"/>
      <c r="CN431" s="55"/>
      <c r="CO431" s="55"/>
      <c r="CP431" s="55"/>
      <c r="CQ431" s="55"/>
      <c r="CR431" s="55"/>
      <c r="CS431" s="55"/>
      <c r="CT431" s="55"/>
      <c r="CU431" s="55"/>
      <c r="CV431" s="55"/>
      <c r="CW431" s="55"/>
      <c r="CX431" s="55"/>
      <c r="CY431" s="55"/>
      <c r="CZ431" s="55"/>
      <c r="DA431" s="55"/>
      <c r="DB431" s="55"/>
      <c r="DC431" s="55"/>
      <c r="DD431" s="55"/>
      <c r="DE431" s="55"/>
      <c r="DF431" s="55"/>
      <c r="DG431" s="55"/>
      <c r="DH431" s="55"/>
      <c r="DI431" s="55"/>
    </row>
    <row r="432" spans="1:113" x14ac:dyDescent="0.2">
      <c r="A432" s="49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4"/>
      <c r="AN432" s="54"/>
      <c r="AO432" s="55"/>
      <c r="AP432" s="55"/>
      <c r="AQ432" s="55"/>
      <c r="AR432" s="51"/>
      <c r="AS432" s="54"/>
      <c r="AT432" s="55"/>
      <c r="AU432" s="55"/>
      <c r="AV432" s="51"/>
      <c r="AW432" s="54"/>
      <c r="AX432" s="55"/>
      <c r="AY432" s="56"/>
      <c r="AZ432" s="35"/>
      <c r="BA432" s="55"/>
      <c r="BB432" s="51"/>
      <c r="BC432" s="54"/>
      <c r="BD432" s="55"/>
      <c r="BE432" s="56"/>
      <c r="BF432" s="55"/>
      <c r="BG432" s="55"/>
      <c r="BH432" s="55"/>
      <c r="BI432" s="55"/>
      <c r="BJ432" s="55"/>
      <c r="BK432" s="55"/>
      <c r="BL432" s="55"/>
      <c r="BM432" s="55"/>
      <c r="BN432" s="55"/>
      <c r="BO432" s="55"/>
      <c r="BP432" s="55"/>
      <c r="BQ432" s="55"/>
      <c r="BR432" s="55"/>
      <c r="BS432" s="55"/>
      <c r="BT432" s="55"/>
      <c r="BU432" s="55"/>
      <c r="BV432" s="55"/>
      <c r="BW432" s="55"/>
      <c r="BX432" s="55"/>
      <c r="BY432" s="55"/>
      <c r="BZ432" s="55"/>
      <c r="CA432" s="55"/>
      <c r="CB432" s="55"/>
      <c r="CC432" s="55"/>
      <c r="CD432" s="55"/>
      <c r="CE432" s="55"/>
      <c r="CF432" s="55"/>
      <c r="CG432" s="55"/>
      <c r="CH432" s="55"/>
      <c r="CI432" s="55"/>
      <c r="CJ432" s="55"/>
      <c r="CK432" s="55"/>
      <c r="CL432" s="55"/>
      <c r="CM432" s="55"/>
      <c r="CN432" s="55"/>
      <c r="CO432" s="55"/>
      <c r="CP432" s="55"/>
      <c r="CQ432" s="55"/>
      <c r="CR432" s="55"/>
      <c r="CS432" s="55"/>
      <c r="CT432" s="55"/>
      <c r="CU432" s="55"/>
      <c r="CV432" s="55"/>
      <c r="CW432" s="55"/>
      <c r="CX432" s="55"/>
      <c r="CY432" s="55"/>
      <c r="CZ432" s="55"/>
      <c r="DA432" s="55"/>
      <c r="DB432" s="55"/>
      <c r="DC432" s="55"/>
      <c r="DD432" s="55"/>
      <c r="DE432" s="55"/>
      <c r="DF432" s="55"/>
      <c r="DG432" s="55"/>
      <c r="DH432" s="55"/>
      <c r="DI432" s="55"/>
    </row>
    <row r="433" spans="1:113" x14ac:dyDescent="0.2">
      <c r="A433" s="49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4"/>
      <c r="AN433" s="54"/>
      <c r="AO433" s="55"/>
      <c r="AP433" s="55"/>
      <c r="AQ433" s="55"/>
      <c r="AR433" s="51"/>
      <c r="AS433" s="54"/>
      <c r="AT433" s="55"/>
      <c r="AU433" s="55"/>
      <c r="AV433" s="51"/>
      <c r="AW433" s="54"/>
      <c r="AX433" s="55"/>
      <c r="AY433" s="56"/>
      <c r="AZ433" s="35"/>
      <c r="BA433" s="55"/>
      <c r="BB433" s="51"/>
      <c r="BC433" s="54"/>
      <c r="BD433" s="55"/>
      <c r="BE433" s="56"/>
      <c r="BF433" s="55"/>
      <c r="BG433" s="55"/>
      <c r="BH433" s="55"/>
      <c r="BI433" s="55"/>
      <c r="BJ433" s="55"/>
      <c r="BK433" s="55"/>
      <c r="BL433" s="55"/>
      <c r="BM433" s="55"/>
      <c r="BN433" s="55"/>
      <c r="BO433" s="55"/>
      <c r="BP433" s="55"/>
      <c r="BQ433" s="55"/>
      <c r="BR433" s="55"/>
      <c r="BS433" s="55"/>
      <c r="BT433" s="55"/>
      <c r="BU433" s="55"/>
      <c r="BV433" s="55"/>
      <c r="BW433" s="55"/>
      <c r="BX433" s="55"/>
      <c r="BY433" s="55"/>
      <c r="BZ433" s="55"/>
      <c r="CA433" s="55"/>
      <c r="CB433" s="55"/>
      <c r="CC433" s="55"/>
      <c r="CD433" s="55"/>
      <c r="CE433" s="55"/>
      <c r="CF433" s="55"/>
      <c r="CG433" s="55"/>
      <c r="CH433" s="55"/>
      <c r="CI433" s="55"/>
      <c r="CJ433" s="55"/>
      <c r="CK433" s="55"/>
      <c r="CL433" s="55"/>
      <c r="CM433" s="55"/>
      <c r="CN433" s="55"/>
      <c r="CO433" s="55"/>
      <c r="CP433" s="55"/>
      <c r="CQ433" s="55"/>
      <c r="CR433" s="55"/>
      <c r="CS433" s="55"/>
      <c r="CT433" s="55"/>
      <c r="CU433" s="55"/>
      <c r="CV433" s="55"/>
      <c r="CW433" s="55"/>
      <c r="CX433" s="55"/>
      <c r="CY433" s="55"/>
      <c r="CZ433" s="55"/>
      <c r="DA433" s="55"/>
      <c r="DB433" s="55"/>
      <c r="DC433" s="55"/>
      <c r="DD433" s="55"/>
      <c r="DE433" s="55"/>
      <c r="DF433" s="55"/>
      <c r="DG433" s="55"/>
      <c r="DH433" s="55"/>
      <c r="DI433" s="55"/>
    </row>
    <row r="434" spans="1:113" x14ac:dyDescent="0.2">
      <c r="A434" s="49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4"/>
      <c r="AN434" s="54"/>
      <c r="AO434" s="55"/>
      <c r="AP434" s="55"/>
      <c r="AQ434" s="55"/>
      <c r="AR434" s="51"/>
      <c r="AS434" s="54"/>
      <c r="AT434" s="55"/>
      <c r="AU434" s="55"/>
      <c r="AV434" s="51"/>
      <c r="AW434" s="54"/>
      <c r="AX434" s="55"/>
      <c r="AY434" s="56"/>
      <c r="AZ434" s="35"/>
      <c r="BA434" s="55"/>
      <c r="BB434" s="51"/>
      <c r="BC434" s="54"/>
      <c r="BD434" s="55"/>
      <c r="BE434" s="56"/>
      <c r="BF434" s="55"/>
      <c r="BG434" s="55"/>
      <c r="BH434" s="55"/>
      <c r="BI434" s="55"/>
      <c r="BJ434" s="55"/>
      <c r="BK434" s="55"/>
      <c r="BL434" s="55"/>
      <c r="BM434" s="55"/>
      <c r="BN434" s="55"/>
      <c r="BO434" s="55"/>
      <c r="BP434" s="55"/>
      <c r="BQ434" s="55"/>
      <c r="BR434" s="55"/>
      <c r="BS434" s="55"/>
      <c r="BT434" s="55"/>
      <c r="BU434" s="55"/>
      <c r="BV434" s="55"/>
      <c r="BW434" s="55"/>
      <c r="BX434" s="55"/>
      <c r="BY434" s="55"/>
      <c r="BZ434" s="55"/>
      <c r="CA434" s="55"/>
      <c r="CB434" s="55"/>
      <c r="CC434" s="55"/>
      <c r="CD434" s="55"/>
      <c r="CE434" s="55"/>
      <c r="CF434" s="55"/>
      <c r="CG434" s="55"/>
      <c r="CH434" s="55"/>
      <c r="CI434" s="55"/>
      <c r="CJ434" s="55"/>
      <c r="CK434" s="55"/>
      <c r="CL434" s="55"/>
      <c r="CM434" s="55"/>
      <c r="CN434" s="55"/>
      <c r="CO434" s="55"/>
      <c r="CP434" s="55"/>
      <c r="CQ434" s="55"/>
      <c r="CR434" s="55"/>
      <c r="CS434" s="55"/>
      <c r="CT434" s="55"/>
      <c r="CU434" s="55"/>
      <c r="CV434" s="55"/>
      <c r="CW434" s="55"/>
      <c r="CX434" s="55"/>
      <c r="CY434" s="55"/>
      <c r="CZ434" s="55"/>
      <c r="DA434" s="55"/>
      <c r="DB434" s="55"/>
      <c r="DC434" s="55"/>
      <c r="DD434" s="55"/>
      <c r="DE434" s="55"/>
      <c r="DF434" s="55"/>
      <c r="DG434" s="55"/>
      <c r="DH434" s="55"/>
      <c r="DI434" s="55"/>
    </row>
    <row r="435" spans="1:113" x14ac:dyDescent="0.2">
      <c r="A435" s="49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4"/>
      <c r="AN435" s="54"/>
      <c r="AO435" s="55"/>
      <c r="AP435" s="55"/>
      <c r="AQ435" s="55"/>
      <c r="AR435" s="51"/>
      <c r="AS435" s="54"/>
      <c r="AT435" s="55"/>
      <c r="AU435" s="55"/>
      <c r="AV435" s="51"/>
      <c r="AW435" s="54"/>
      <c r="AX435" s="55"/>
      <c r="AY435" s="56"/>
      <c r="AZ435" s="35"/>
      <c r="BA435" s="55"/>
      <c r="BB435" s="51"/>
      <c r="BC435" s="54"/>
      <c r="BD435" s="55"/>
      <c r="BE435" s="56"/>
      <c r="BF435" s="55"/>
      <c r="BG435" s="55"/>
      <c r="BH435" s="55"/>
      <c r="BI435" s="55"/>
      <c r="BJ435" s="55"/>
      <c r="BK435" s="55"/>
      <c r="BL435" s="55"/>
      <c r="BM435" s="55"/>
      <c r="BN435" s="55"/>
      <c r="BO435" s="55"/>
      <c r="BP435" s="55"/>
      <c r="BQ435" s="55"/>
      <c r="BR435" s="55"/>
      <c r="BS435" s="55"/>
      <c r="BT435" s="55"/>
      <c r="BU435" s="55"/>
      <c r="BV435" s="55"/>
      <c r="BW435" s="55"/>
      <c r="BX435" s="55"/>
      <c r="BY435" s="55"/>
      <c r="BZ435" s="55"/>
      <c r="CA435" s="55"/>
      <c r="CB435" s="55"/>
      <c r="CC435" s="55"/>
      <c r="CD435" s="55"/>
      <c r="CE435" s="55"/>
      <c r="CF435" s="55"/>
      <c r="CG435" s="55"/>
      <c r="CH435" s="55"/>
      <c r="CI435" s="55"/>
      <c r="CJ435" s="55"/>
      <c r="CK435" s="55"/>
      <c r="CL435" s="55"/>
      <c r="CM435" s="55"/>
      <c r="CN435" s="55"/>
      <c r="CO435" s="55"/>
      <c r="CP435" s="55"/>
      <c r="CQ435" s="55"/>
      <c r="CR435" s="55"/>
      <c r="CS435" s="55"/>
      <c r="CT435" s="55"/>
      <c r="CU435" s="55"/>
      <c r="CV435" s="55"/>
      <c r="CW435" s="55"/>
      <c r="CX435" s="55"/>
      <c r="CY435" s="55"/>
      <c r="CZ435" s="55"/>
      <c r="DA435" s="55"/>
      <c r="DB435" s="55"/>
      <c r="DC435" s="55"/>
      <c r="DD435" s="55"/>
      <c r="DE435" s="55"/>
      <c r="DF435" s="55"/>
      <c r="DG435" s="55"/>
      <c r="DH435" s="55"/>
      <c r="DI435" s="55"/>
    </row>
    <row r="436" spans="1:113" x14ac:dyDescent="0.2">
      <c r="A436" s="49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4"/>
      <c r="AN436" s="54"/>
      <c r="AO436" s="55"/>
      <c r="AP436" s="55"/>
      <c r="AQ436" s="55"/>
      <c r="AR436" s="51"/>
      <c r="AS436" s="54"/>
      <c r="AT436" s="55"/>
      <c r="AU436" s="55"/>
      <c r="AV436" s="51"/>
      <c r="AW436" s="54"/>
      <c r="AX436" s="55"/>
      <c r="AY436" s="56"/>
      <c r="AZ436" s="35"/>
      <c r="BA436" s="55"/>
      <c r="BB436" s="51"/>
      <c r="BC436" s="54"/>
      <c r="BD436" s="55"/>
      <c r="BE436" s="56"/>
      <c r="BF436" s="55"/>
      <c r="BG436" s="55"/>
      <c r="BH436" s="55"/>
      <c r="BI436" s="55"/>
      <c r="BJ436" s="55"/>
      <c r="BK436" s="55"/>
      <c r="BL436" s="55"/>
      <c r="BM436" s="55"/>
      <c r="BN436" s="55"/>
      <c r="BO436" s="55"/>
      <c r="BP436" s="55"/>
      <c r="BQ436" s="55"/>
      <c r="BR436" s="55"/>
      <c r="BS436" s="55"/>
      <c r="BT436" s="55"/>
      <c r="BU436" s="55"/>
      <c r="BV436" s="55"/>
      <c r="BW436" s="55"/>
      <c r="BX436" s="55"/>
      <c r="BY436" s="55"/>
      <c r="BZ436" s="55"/>
      <c r="CA436" s="55"/>
      <c r="CB436" s="55"/>
      <c r="CC436" s="55"/>
      <c r="CD436" s="55"/>
      <c r="CE436" s="55"/>
      <c r="CF436" s="55"/>
      <c r="CG436" s="55"/>
      <c r="CH436" s="55"/>
      <c r="CI436" s="55"/>
      <c r="CJ436" s="55"/>
      <c r="CK436" s="55"/>
      <c r="CL436" s="55"/>
      <c r="CM436" s="55"/>
      <c r="CN436" s="55"/>
      <c r="CO436" s="55"/>
      <c r="CP436" s="55"/>
      <c r="CQ436" s="55"/>
      <c r="CR436" s="55"/>
      <c r="CS436" s="55"/>
      <c r="CT436" s="55"/>
      <c r="CU436" s="55"/>
      <c r="CV436" s="55"/>
      <c r="CW436" s="55"/>
      <c r="CX436" s="55"/>
      <c r="CY436" s="55"/>
      <c r="CZ436" s="55"/>
      <c r="DA436" s="55"/>
      <c r="DB436" s="55"/>
      <c r="DC436" s="55"/>
      <c r="DD436" s="55"/>
      <c r="DE436" s="55"/>
      <c r="DF436" s="55"/>
      <c r="DG436" s="55"/>
      <c r="DH436" s="55"/>
      <c r="DI436" s="55"/>
    </row>
    <row r="437" spans="1:113" x14ac:dyDescent="0.2">
      <c r="A437" s="49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4"/>
      <c r="AN437" s="54"/>
      <c r="AO437" s="55"/>
      <c r="AP437" s="55"/>
      <c r="AQ437" s="55"/>
      <c r="AR437" s="51"/>
      <c r="AS437" s="54"/>
      <c r="AT437" s="55"/>
      <c r="AU437" s="55"/>
      <c r="AV437" s="51"/>
      <c r="AW437" s="54"/>
      <c r="AX437" s="55"/>
      <c r="AY437" s="56"/>
      <c r="AZ437" s="35"/>
      <c r="BA437" s="55"/>
      <c r="BB437" s="51"/>
      <c r="BC437" s="54"/>
      <c r="BD437" s="55"/>
      <c r="BE437" s="56"/>
      <c r="BF437" s="55"/>
      <c r="BG437" s="55"/>
      <c r="BH437" s="55"/>
      <c r="BI437" s="55"/>
      <c r="BJ437" s="55"/>
      <c r="BK437" s="55"/>
      <c r="BL437" s="55"/>
      <c r="BM437" s="55"/>
      <c r="BN437" s="55"/>
      <c r="BO437" s="55"/>
      <c r="BP437" s="55"/>
      <c r="BQ437" s="55"/>
      <c r="BR437" s="55"/>
      <c r="BS437" s="55"/>
      <c r="BT437" s="55"/>
      <c r="BU437" s="55"/>
      <c r="BV437" s="55"/>
      <c r="BW437" s="55"/>
      <c r="BX437" s="55"/>
      <c r="BY437" s="55"/>
      <c r="BZ437" s="55"/>
      <c r="CA437" s="55"/>
      <c r="CB437" s="55"/>
      <c r="CC437" s="55"/>
      <c r="CD437" s="55"/>
      <c r="CE437" s="55"/>
      <c r="CF437" s="55"/>
      <c r="CG437" s="55"/>
      <c r="CH437" s="55"/>
      <c r="CI437" s="55"/>
      <c r="CJ437" s="55"/>
      <c r="CK437" s="55"/>
      <c r="CL437" s="55"/>
      <c r="CM437" s="55"/>
      <c r="CN437" s="55"/>
      <c r="CO437" s="55"/>
      <c r="CP437" s="55"/>
      <c r="CQ437" s="55"/>
      <c r="CR437" s="55"/>
      <c r="CS437" s="55"/>
      <c r="CT437" s="55"/>
      <c r="CU437" s="55"/>
      <c r="CV437" s="55"/>
      <c r="CW437" s="55"/>
      <c r="CX437" s="55"/>
      <c r="CY437" s="55"/>
      <c r="CZ437" s="55"/>
      <c r="DA437" s="55"/>
      <c r="DB437" s="55"/>
      <c r="DC437" s="55"/>
      <c r="DD437" s="55"/>
      <c r="DE437" s="55"/>
      <c r="DF437" s="55"/>
      <c r="DG437" s="55"/>
      <c r="DH437" s="55"/>
      <c r="DI437" s="55"/>
    </row>
    <row r="438" spans="1:113" x14ac:dyDescent="0.2">
      <c r="A438" s="49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4"/>
      <c r="AN438" s="54"/>
      <c r="AO438" s="55"/>
      <c r="AP438" s="55"/>
      <c r="AQ438" s="55"/>
      <c r="AR438" s="51"/>
      <c r="AS438" s="54"/>
      <c r="AT438" s="55"/>
      <c r="AU438" s="55"/>
      <c r="AV438" s="51"/>
      <c r="AW438" s="54"/>
      <c r="AX438" s="55"/>
      <c r="AY438" s="56"/>
      <c r="AZ438" s="35"/>
      <c r="BA438" s="55"/>
      <c r="BB438" s="51"/>
      <c r="BC438" s="54"/>
      <c r="BD438" s="55"/>
      <c r="BE438" s="56"/>
      <c r="BF438" s="55"/>
      <c r="BG438" s="55"/>
      <c r="BH438" s="55"/>
      <c r="BI438" s="55"/>
      <c r="BJ438" s="55"/>
      <c r="BK438" s="55"/>
      <c r="BL438" s="55"/>
      <c r="BM438" s="55"/>
      <c r="BN438" s="55"/>
      <c r="BO438" s="55"/>
      <c r="BP438" s="55"/>
      <c r="BQ438" s="55"/>
      <c r="BR438" s="55"/>
      <c r="BS438" s="55"/>
      <c r="BT438" s="55"/>
      <c r="BU438" s="55"/>
      <c r="BV438" s="55"/>
      <c r="BW438" s="55"/>
      <c r="BX438" s="55"/>
      <c r="BY438" s="55"/>
      <c r="BZ438" s="55"/>
      <c r="CA438" s="55"/>
      <c r="CB438" s="55"/>
      <c r="CC438" s="55"/>
      <c r="CD438" s="55"/>
      <c r="CE438" s="55"/>
      <c r="CF438" s="55"/>
      <c r="CG438" s="55"/>
      <c r="CH438" s="55"/>
      <c r="CI438" s="55"/>
      <c r="CJ438" s="55"/>
      <c r="CK438" s="55"/>
      <c r="CL438" s="55"/>
      <c r="CM438" s="55"/>
      <c r="CN438" s="55"/>
      <c r="CO438" s="55"/>
      <c r="CP438" s="55"/>
      <c r="CQ438" s="55"/>
      <c r="CR438" s="55"/>
      <c r="CS438" s="55"/>
      <c r="CT438" s="55"/>
      <c r="CU438" s="55"/>
      <c r="CV438" s="55"/>
      <c r="CW438" s="55"/>
      <c r="CX438" s="55"/>
      <c r="CY438" s="55"/>
      <c r="CZ438" s="55"/>
      <c r="DA438" s="55"/>
      <c r="DB438" s="55"/>
      <c r="DC438" s="55"/>
      <c r="DD438" s="55"/>
      <c r="DE438" s="55"/>
      <c r="DF438" s="55"/>
      <c r="DG438" s="55"/>
      <c r="DH438" s="55"/>
      <c r="DI438" s="55"/>
    </row>
    <row r="439" spans="1:113" x14ac:dyDescent="0.2">
      <c r="A439" s="49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4"/>
      <c r="AN439" s="54"/>
      <c r="AO439" s="55"/>
      <c r="AP439" s="55"/>
      <c r="AQ439" s="55"/>
      <c r="AR439" s="51"/>
      <c r="AS439" s="54"/>
      <c r="AT439" s="55"/>
      <c r="AU439" s="55"/>
      <c r="AV439" s="51"/>
      <c r="AW439" s="54"/>
      <c r="AX439" s="55"/>
      <c r="AY439" s="56"/>
      <c r="AZ439" s="35"/>
      <c r="BA439" s="55"/>
      <c r="BB439" s="51"/>
      <c r="BC439" s="54"/>
      <c r="BD439" s="55"/>
      <c r="BE439" s="56"/>
      <c r="BF439" s="55"/>
      <c r="BG439" s="55"/>
      <c r="BH439" s="55"/>
      <c r="BI439" s="55"/>
      <c r="BJ439" s="55"/>
      <c r="BK439" s="55"/>
      <c r="BL439" s="55"/>
      <c r="BM439" s="55"/>
      <c r="BN439" s="55"/>
      <c r="BO439" s="55"/>
      <c r="BP439" s="55"/>
      <c r="BQ439" s="55"/>
      <c r="BR439" s="55"/>
      <c r="BS439" s="55"/>
      <c r="BT439" s="55"/>
      <c r="BU439" s="55"/>
      <c r="BV439" s="55"/>
      <c r="BW439" s="55"/>
      <c r="BX439" s="55"/>
      <c r="BY439" s="55"/>
      <c r="BZ439" s="55"/>
      <c r="CA439" s="55"/>
      <c r="CB439" s="55"/>
      <c r="CC439" s="55"/>
      <c r="CD439" s="55"/>
      <c r="CE439" s="55"/>
      <c r="CF439" s="55"/>
      <c r="CG439" s="55"/>
      <c r="CH439" s="55"/>
      <c r="CI439" s="55"/>
      <c r="CJ439" s="55"/>
      <c r="CK439" s="55"/>
      <c r="CL439" s="55"/>
      <c r="CM439" s="55"/>
      <c r="CN439" s="55"/>
      <c r="CO439" s="55"/>
      <c r="CP439" s="55"/>
      <c r="CQ439" s="55"/>
      <c r="CR439" s="55"/>
      <c r="CS439" s="55"/>
      <c r="CT439" s="55"/>
      <c r="CU439" s="55"/>
      <c r="CV439" s="55"/>
      <c r="CW439" s="55"/>
      <c r="CX439" s="55"/>
      <c r="CY439" s="55"/>
      <c r="CZ439" s="55"/>
      <c r="DA439" s="55"/>
      <c r="DB439" s="55"/>
      <c r="DC439" s="55"/>
      <c r="DD439" s="55"/>
      <c r="DE439" s="55"/>
      <c r="DF439" s="55"/>
      <c r="DG439" s="55"/>
      <c r="DH439" s="55"/>
      <c r="DI439" s="55"/>
    </row>
    <row r="440" spans="1:113" x14ac:dyDescent="0.2">
      <c r="A440" s="49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4"/>
      <c r="AN440" s="54"/>
      <c r="AO440" s="55"/>
      <c r="AP440" s="55"/>
      <c r="AQ440" s="55"/>
      <c r="AR440" s="51"/>
      <c r="AS440" s="54"/>
      <c r="AT440" s="55"/>
      <c r="AU440" s="55"/>
      <c r="AV440" s="51"/>
      <c r="AW440" s="54"/>
      <c r="AX440" s="55"/>
      <c r="AY440" s="56"/>
      <c r="AZ440" s="35"/>
      <c r="BA440" s="55"/>
      <c r="BB440" s="51"/>
      <c r="BC440" s="54"/>
      <c r="BD440" s="55"/>
      <c r="BE440" s="56"/>
      <c r="BF440" s="55"/>
      <c r="BG440" s="55"/>
      <c r="BH440" s="55"/>
      <c r="BI440" s="55"/>
      <c r="BJ440" s="55"/>
      <c r="BK440" s="55"/>
      <c r="BL440" s="55"/>
      <c r="BM440" s="55"/>
      <c r="BN440" s="55"/>
      <c r="BO440" s="55"/>
      <c r="BP440" s="55"/>
      <c r="BQ440" s="55"/>
      <c r="BR440" s="55"/>
      <c r="BS440" s="55"/>
      <c r="BT440" s="55"/>
      <c r="BU440" s="55"/>
      <c r="BV440" s="55"/>
      <c r="BW440" s="55"/>
      <c r="BX440" s="55"/>
      <c r="BY440" s="55"/>
      <c r="BZ440" s="55"/>
      <c r="CA440" s="55"/>
      <c r="CB440" s="55"/>
      <c r="CC440" s="55"/>
      <c r="CD440" s="55"/>
      <c r="CE440" s="55"/>
      <c r="CF440" s="55"/>
      <c r="CG440" s="55"/>
      <c r="CH440" s="55"/>
      <c r="CI440" s="55"/>
      <c r="CJ440" s="55"/>
      <c r="CK440" s="55"/>
      <c r="CL440" s="55"/>
      <c r="CM440" s="55"/>
      <c r="CN440" s="55"/>
      <c r="CO440" s="55"/>
      <c r="CP440" s="55"/>
      <c r="CQ440" s="55"/>
      <c r="CR440" s="55"/>
      <c r="CS440" s="55"/>
      <c r="CT440" s="55"/>
      <c r="CU440" s="55"/>
      <c r="CV440" s="55"/>
      <c r="CW440" s="55"/>
      <c r="CX440" s="55"/>
      <c r="CY440" s="55"/>
      <c r="CZ440" s="55"/>
      <c r="DA440" s="55"/>
      <c r="DB440" s="55"/>
      <c r="DC440" s="55"/>
      <c r="DD440" s="55"/>
      <c r="DE440" s="55"/>
      <c r="DF440" s="55"/>
      <c r="DG440" s="55"/>
      <c r="DH440" s="55"/>
      <c r="DI440" s="55"/>
    </row>
    <row r="441" spans="1:113" x14ac:dyDescent="0.2">
      <c r="A441" s="49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4"/>
      <c r="AN441" s="54"/>
      <c r="AO441" s="55"/>
      <c r="AP441" s="55"/>
      <c r="AQ441" s="55"/>
      <c r="AR441" s="51"/>
      <c r="AS441" s="54"/>
      <c r="AT441" s="55"/>
      <c r="AU441" s="55"/>
      <c r="AV441" s="51"/>
      <c r="AW441" s="54"/>
      <c r="AX441" s="55"/>
      <c r="AY441" s="56"/>
      <c r="AZ441" s="35"/>
      <c r="BA441" s="55"/>
      <c r="BB441" s="51"/>
      <c r="BC441" s="54"/>
      <c r="BD441" s="55"/>
      <c r="BE441" s="56"/>
      <c r="BF441" s="55"/>
      <c r="BG441" s="55"/>
      <c r="BH441" s="55"/>
      <c r="BI441" s="55"/>
      <c r="BJ441" s="55"/>
      <c r="BK441" s="55"/>
      <c r="BL441" s="55"/>
      <c r="BM441" s="55"/>
      <c r="BN441" s="55"/>
      <c r="BO441" s="55"/>
      <c r="BP441" s="55"/>
      <c r="BQ441" s="55"/>
      <c r="BR441" s="55"/>
      <c r="BS441" s="55"/>
      <c r="BT441" s="55"/>
      <c r="BU441" s="55"/>
      <c r="BV441" s="55"/>
      <c r="BW441" s="55"/>
      <c r="BX441" s="55"/>
      <c r="BY441" s="55"/>
      <c r="BZ441" s="55"/>
      <c r="CA441" s="55"/>
      <c r="CB441" s="55"/>
      <c r="CC441" s="55"/>
      <c r="CD441" s="55"/>
      <c r="CE441" s="55"/>
      <c r="CF441" s="55"/>
      <c r="CG441" s="55"/>
      <c r="CH441" s="55"/>
      <c r="CI441" s="55"/>
      <c r="CJ441" s="55"/>
      <c r="CK441" s="55"/>
      <c r="CL441" s="55"/>
      <c r="CM441" s="55"/>
      <c r="CN441" s="55"/>
      <c r="CO441" s="55"/>
      <c r="CP441" s="55"/>
      <c r="CQ441" s="55"/>
      <c r="CR441" s="55"/>
      <c r="CS441" s="55"/>
      <c r="CT441" s="55"/>
      <c r="CU441" s="55"/>
      <c r="CV441" s="55"/>
      <c r="CW441" s="55"/>
      <c r="CX441" s="55"/>
      <c r="CY441" s="55"/>
      <c r="CZ441" s="55"/>
      <c r="DA441" s="55"/>
      <c r="DB441" s="55"/>
      <c r="DC441" s="55"/>
      <c r="DD441" s="55"/>
      <c r="DE441" s="55"/>
      <c r="DF441" s="55"/>
      <c r="DG441" s="55"/>
      <c r="DH441" s="55"/>
      <c r="DI441" s="55"/>
    </row>
    <row r="442" spans="1:113" x14ac:dyDescent="0.2">
      <c r="A442" s="49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4"/>
      <c r="AN442" s="54"/>
      <c r="AO442" s="55"/>
      <c r="AP442" s="55"/>
      <c r="AQ442" s="55"/>
      <c r="AR442" s="51"/>
      <c r="AS442" s="54"/>
      <c r="AT442" s="55"/>
      <c r="AU442" s="55"/>
      <c r="AV442" s="51"/>
      <c r="AW442" s="54"/>
      <c r="AX442" s="55"/>
      <c r="AY442" s="56"/>
      <c r="AZ442" s="35"/>
      <c r="BA442" s="55"/>
      <c r="BB442" s="51"/>
      <c r="BC442" s="54"/>
      <c r="BD442" s="55"/>
      <c r="BE442" s="56"/>
      <c r="BF442" s="55"/>
      <c r="BG442" s="55"/>
      <c r="BH442" s="55"/>
      <c r="BI442" s="55"/>
      <c r="BJ442" s="55"/>
      <c r="BK442" s="55"/>
      <c r="BL442" s="55"/>
      <c r="BM442" s="55"/>
      <c r="BN442" s="55"/>
      <c r="BO442" s="55"/>
      <c r="BP442" s="55"/>
      <c r="BQ442" s="55"/>
      <c r="BR442" s="55"/>
      <c r="BS442" s="55"/>
      <c r="BT442" s="55"/>
      <c r="BU442" s="55"/>
      <c r="BV442" s="55"/>
      <c r="BW442" s="55"/>
      <c r="BX442" s="55"/>
      <c r="BY442" s="55"/>
      <c r="BZ442" s="55"/>
      <c r="CA442" s="55"/>
      <c r="CB442" s="55"/>
      <c r="CC442" s="55"/>
      <c r="CD442" s="55"/>
      <c r="CE442" s="55"/>
      <c r="CF442" s="55"/>
      <c r="CG442" s="55"/>
      <c r="CH442" s="55"/>
      <c r="CI442" s="55"/>
      <c r="CJ442" s="55"/>
      <c r="CK442" s="55"/>
      <c r="CL442" s="55"/>
      <c r="CM442" s="55"/>
      <c r="CN442" s="55"/>
      <c r="CO442" s="55"/>
      <c r="CP442" s="55"/>
      <c r="CQ442" s="55"/>
      <c r="CR442" s="55"/>
      <c r="CS442" s="55"/>
      <c r="CT442" s="55"/>
      <c r="CU442" s="55"/>
      <c r="CV442" s="55"/>
      <c r="CW442" s="55"/>
      <c r="CX442" s="55"/>
      <c r="CY442" s="55"/>
      <c r="CZ442" s="55"/>
      <c r="DA442" s="55"/>
      <c r="DB442" s="55"/>
      <c r="DC442" s="55"/>
      <c r="DD442" s="55"/>
      <c r="DE442" s="55"/>
      <c r="DF442" s="55"/>
      <c r="DG442" s="55"/>
      <c r="DH442" s="55"/>
      <c r="DI442" s="55"/>
    </row>
    <row r="443" spans="1:113" x14ac:dyDescent="0.2">
      <c r="A443" s="49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4"/>
      <c r="AN443" s="54"/>
      <c r="AO443" s="55"/>
      <c r="AP443" s="55"/>
      <c r="AQ443" s="55"/>
      <c r="AR443" s="51"/>
      <c r="AS443" s="54"/>
      <c r="AT443" s="55"/>
      <c r="AU443" s="55"/>
      <c r="AV443" s="51"/>
      <c r="AW443" s="54"/>
      <c r="AX443" s="55"/>
      <c r="AY443" s="56"/>
      <c r="AZ443" s="35"/>
      <c r="BA443" s="55"/>
      <c r="BB443" s="51"/>
      <c r="BC443" s="54"/>
      <c r="BD443" s="55"/>
      <c r="BE443" s="56"/>
      <c r="BF443" s="55"/>
      <c r="BG443" s="55"/>
      <c r="BH443" s="55"/>
      <c r="BI443" s="55"/>
      <c r="BJ443" s="55"/>
      <c r="BK443" s="55"/>
      <c r="BL443" s="55"/>
      <c r="BM443" s="55"/>
      <c r="BN443" s="55"/>
      <c r="BO443" s="55"/>
      <c r="BP443" s="55"/>
      <c r="BQ443" s="55"/>
      <c r="BR443" s="55"/>
      <c r="BS443" s="55"/>
      <c r="BT443" s="55"/>
      <c r="BU443" s="55"/>
      <c r="BV443" s="55"/>
      <c r="BW443" s="55"/>
      <c r="BX443" s="55"/>
      <c r="BY443" s="55"/>
      <c r="BZ443" s="55"/>
      <c r="CA443" s="55"/>
      <c r="CB443" s="55"/>
      <c r="CC443" s="55"/>
      <c r="CD443" s="55"/>
      <c r="CE443" s="55"/>
      <c r="CF443" s="55"/>
      <c r="CG443" s="55"/>
      <c r="CH443" s="55"/>
      <c r="CI443" s="55"/>
      <c r="CJ443" s="55"/>
      <c r="CK443" s="55"/>
      <c r="CL443" s="55"/>
      <c r="CM443" s="55"/>
      <c r="CN443" s="55"/>
      <c r="CO443" s="55"/>
      <c r="CP443" s="55"/>
      <c r="CQ443" s="55"/>
      <c r="CR443" s="55"/>
      <c r="CS443" s="55"/>
      <c r="CT443" s="55"/>
      <c r="CU443" s="55"/>
      <c r="CV443" s="55"/>
      <c r="CW443" s="55"/>
      <c r="CX443" s="55"/>
      <c r="CY443" s="55"/>
      <c r="CZ443" s="55"/>
      <c r="DA443" s="55"/>
      <c r="DB443" s="55"/>
      <c r="DC443" s="55"/>
      <c r="DD443" s="55"/>
      <c r="DE443" s="55"/>
      <c r="DF443" s="55"/>
      <c r="DG443" s="55"/>
      <c r="DH443" s="55"/>
      <c r="DI443" s="55"/>
    </row>
    <row r="444" spans="1:113" x14ac:dyDescent="0.2">
      <c r="A444" s="49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4"/>
      <c r="AN444" s="54"/>
      <c r="AO444" s="55"/>
      <c r="AP444" s="55"/>
      <c r="AQ444" s="55"/>
      <c r="AR444" s="51"/>
      <c r="AS444" s="54"/>
      <c r="AT444" s="55"/>
      <c r="AU444" s="55"/>
      <c r="AV444" s="51"/>
      <c r="AW444" s="54"/>
      <c r="AX444" s="55"/>
      <c r="AY444" s="56"/>
      <c r="AZ444" s="35"/>
      <c r="BA444" s="55"/>
      <c r="BB444" s="51"/>
      <c r="BC444" s="54"/>
      <c r="BD444" s="55"/>
      <c r="BE444" s="56"/>
      <c r="BF444" s="55"/>
      <c r="BG444" s="55"/>
      <c r="BH444" s="55"/>
      <c r="BI444" s="55"/>
      <c r="BJ444" s="55"/>
      <c r="BK444" s="55"/>
      <c r="BL444" s="55"/>
      <c r="BM444" s="55"/>
      <c r="BN444" s="55"/>
      <c r="BO444" s="55"/>
      <c r="BP444" s="55"/>
      <c r="BQ444" s="55"/>
      <c r="BR444" s="55"/>
      <c r="BS444" s="55"/>
      <c r="BT444" s="55"/>
      <c r="BU444" s="55"/>
      <c r="BV444" s="55"/>
      <c r="BW444" s="55"/>
      <c r="BX444" s="55"/>
      <c r="BY444" s="55"/>
      <c r="BZ444" s="55"/>
      <c r="CA444" s="55"/>
      <c r="CB444" s="55"/>
      <c r="CC444" s="55"/>
      <c r="CD444" s="55"/>
      <c r="CE444" s="55"/>
      <c r="CF444" s="55"/>
      <c r="CG444" s="55"/>
      <c r="CH444" s="55"/>
      <c r="CI444" s="55"/>
      <c r="CJ444" s="55"/>
      <c r="CK444" s="55"/>
      <c r="CL444" s="55"/>
      <c r="CM444" s="55"/>
      <c r="CN444" s="55"/>
      <c r="CO444" s="55"/>
      <c r="CP444" s="55"/>
      <c r="CQ444" s="55"/>
      <c r="CR444" s="55"/>
      <c r="CS444" s="55"/>
      <c r="CT444" s="55"/>
      <c r="CU444" s="55"/>
      <c r="CV444" s="55"/>
      <c r="CW444" s="55"/>
      <c r="CX444" s="55"/>
      <c r="CY444" s="55"/>
      <c r="CZ444" s="55"/>
      <c r="DA444" s="55"/>
      <c r="DB444" s="55"/>
      <c r="DC444" s="55"/>
      <c r="DD444" s="55"/>
      <c r="DE444" s="55"/>
      <c r="DF444" s="55"/>
      <c r="DG444" s="55"/>
      <c r="DH444" s="55"/>
      <c r="DI444" s="55"/>
    </row>
    <row r="445" spans="1:113" x14ac:dyDescent="0.2">
      <c r="A445" s="49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4"/>
      <c r="AN445" s="54"/>
      <c r="AO445" s="55"/>
      <c r="AP445" s="55"/>
      <c r="AQ445" s="55"/>
      <c r="AR445" s="51"/>
      <c r="AS445" s="54"/>
      <c r="AT445" s="55"/>
      <c r="AU445" s="55"/>
      <c r="AV445" s="51"/>
      <c r="AW445" s="54"/>
      <c r="AX445" s="55"/>
      <c r="AY445" s="56"/>
      <c r="AZ445" s="35"/>
      <c r="BA445" s="55"/>
      <c r="BB445" s="51"/>
      <c r="BC445" s="54"/>
      <c r="BD445" s="55"/>
      <c r="BE445" s="56"/>
      <c r="BF445" s="55"/>
      <c r="BG445" s="55"/>
      <c r="BH445" s="55"/>
      <c r="BI445" s="55"/>
      <c r="BJ445" s="55"/>
      <c r="BK445" s="55"/>
      <c r="BL445" s="55"/>
      <c r="BM445" s="55"/>
      <c r="BN445" s="55"/>
      <c r="BO445" s="55"/>
      <c r="BP445" s="55"/>
      <c r="BQ445" s="55"/>
      <c r="BR445" s="55"/>
      <c r="BS445" s="55"/>
      <c r="BT445" s="55"/>
      <c r="BU445" s="55"/>
      <c r="BV445" s="55"/>
      <c r="BW445" s="55"/>
      <c r="BX445" s="55"/>
      <c r="BY445" s="55"/>
      <c r="BZ445" s="55"/>
      <c r="CA445" s="55"/>
      <c r="CB445" s="55"/>
      <c r="CC445" s="55"/>
      <c r="CD445" s="55"/>
      <c r="CE445" s="55"/>
      <c r="CF445" s="55"/>
      <c r="CG445" s="55"/>
      <c r="CH445" s="55"/>
      <c r="CI445" s="55"/>
      <c r="CJ445" s="55"/>
      <c r="CK445" s="55"/>
      <c r="CL445" s="55"/>
      <c r="CM445" s="55"/>
      <c r="CN445" s="55"/>
      <c r="CO445" s="55"/>
      <c r="CP445" s="55"/>
      <c r="CQ445" s="55"/>
      <c r="CR445" s="55"/>
      <c r="CS445" s="55"/>
      <c r="CT445" s="55"/>
      <c r="CU445" s="55"/>
      <c r="CV445" s="55"/>
      <c r="CW445" s="55"/>
      <c r="CX445" s="55"/>
      <c r="CY445" s="55"/>
      <c r="CZ445" s="55"/>
      <c r="DA445" s="55"/>
      <c r="DB445" s="55"/>
      <c r="DC445" s="55"/>
      <c r="DD445" s="55"/>
      <c r="DE445" s="55"/>
      <c r="DF445" s="55"/>
      <c r="DG445" s="55"/>
      <c r="DH445" s="55"/>
      <c r="DI445" s="55"/>
    </row>
    <row r="446" spans="1:113" x14ac:dyDescent="0.2">
      <c r="A446" s="49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4"/>
      <c r="AN446" s="54"/>
      <c r="AO446" s="55"/>
      <c r="AP446" s="55"/>
      <c r="AQ446" s="55"/>
      <c r="AR446" s="51"/>
      <c r="AS446" s="54"/>
      <c r="AT446" s="55"/>
      <c r="AU446" s="55"/>
      <c r="AV446" s="51"/>
      <c r="AW446" s="54"/>
      <c r="AX446" s="55"/>
      <c r="AY446" s="56"/>
      <c r="AZ446" s="35"/>
      <c r="BA446" s="55"/>
      <c r="BB446" s="51"/>
      <c r="BC446" s="54"/>
      <c r="BD446" s="55"/>
      <c r="BE446" s="56"/>
      <c r="BF446" s="55"/>
      <c r="BG446" s="55"/>
      <c r="BH446" s="55"/>
      <c r="BI446" s="55"/>
      <c r="BJ446" s="55"/>
      <c r="BK446" s="55"/>
      <c r="BL446" s="55"/>
      <c r="BM446" s="55"/>
      <c r="BN446" s="55"/>
      <c r="BO446" s="55"/>
      <c r="BP446" s="55"/>
      <c r="BQ446" s="55"/>
      <c r="BR446" s="55"/>
      <c r="BS446" s="55"/>
      <c r="BT446" s="55"/>
      <c r="BU446" s="55"/>
      <c r="BV446" s="55"/>
      <c r="BW446" s="55"/>
      <c r="BX446" s="55"/>
      <c r="BY446" s="55"/>
      <c r="BZ446" s="55"/>
      <c r="CA446" s="55"/>
      <c r="CB446" s="55"/>
      <c r="CC446" s="55"/>
      <c r="CD446" s="55"/>
      <c r="CE446" s="55"/>
      <c r="CF446" s="55"/>
      <c r="CG446" s="55"/>
      <c r="CH446" s="55"/>
      <c r="CI446" s="55"/>
      <c r="CJ446" s="55"/>
      <c r="CK446" s="55"/>
      <c r="CL446" s="55"/>
      <c r="CM446" s="55"/>
      <c r="CN446" s="55"/>
      <c r="CO446" s="55"/>
      <c r="CP446" s="55"/>
      <c r="CQ446" s="55"/>
      <c r="CR446" s="55"/>
      <c r="CS446" s="55"/>
      <c r="CT446" s="55"/>
      <c r="CU446" s="55"/>
      <c r="CV446" s="55"/>
      <c r="CW446" s="55"/>
      <c r="CX446" s="55"/>
      <c r="CY446" s="55"/>
      <c r="CZ446" s="55"/>
      <c r="DA446" s="55"/>
      <c r="DB446" s="55"/>
      <c r="DC446" s="55"/>
      <c r="DD446" s="55"/>
      <c r="DE446" s="55"/>
      <c r="DF446" s="55"/>
      <c r="DG446" s="55"/>
      <c r="DH446" s="55"/>
      <c r="DI446" s="55"/>
    </row>
    <row r="447" spans="1:113" x14ac:dyDescent="0.2">
      <c r="A447" s="49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4"/>
      <c r="AN447" s="54"/>
      <c r="AO447" s="55"/>
      <c r="AP447" s="55"/>
      <c r="AQ447" s="55"/>
      <c r="AR447" s="51"/>
      <c r="AS447" s="54"/>
      <c r="AT447" s="55"/>
      <c r="AU447" s="55"/>
      <c r="AV447" s="51"/>
      <c r="AW447" s="54"/>
      <c r="AX447" s="55"/>
      <c r="AY447" s="56"/>
      <c r="AZ447" s="35"/>
      <c r="BA447" s="55"/>
      <c r="BB447" s="51"/>
      <c r="BC447" s="54"/>
      <c r="BD447" s="55"/>
      <c r="BE447" s="56"/>
      <c r="BF447" s="55"/>
      <c r="BG447" s="55"/>
      <c r="BH447" s="55"/>
      <c r="BI447" s="55"/>
      <c r="BJ447" s="55"/>
      <c r="BK447" s="55"/>
      <c r="BL447" s="55"/>
      <c r="BM447" s="55"/>
      <c r="BN447" s="55"/>
      <c r="BO447" s="55"/>
      <c r="BP447" s="55"/>
      <c r="BQ447" s="55"/>
      <c r="BR447" s="55"/>
      <c r="BS447" s="55"/>
      <c r="BT447" s="55"/>
      <c r="BU447" s="55"/>
      <c r="BV447" s="55"/>
      <c r="BW447" s="55"/>
      <c r="BX447" s="55"/>
      <c r="BY447" s="55"/>
      <c r="BZ447" s="55"/>
      <c r="CA447" s="55"/>
      <c r="CB447" s="55"/>
      <c r="CC447" s="55"/>
      <c r="CD447" s="55"/>
      <c r="CE447" s="55"/>
      <c r="CF447" s="55"/>
      <c r="CG447" s="55"/>
      <c r="CH447" s="55"/>
      <c r="CI447" s="55"/>
      <c r="CJ447" s="55"/>
      <c r="CK447" s="55"/>
      <c r="CL447" s="55"/>
      <c r="CM447" s="55"/>
      <c r="CN447" s="55"/>
      <c r="CO447" s="55"/>
      <c r="CP447" s="55"/>
      <c r="CQ447" s="55"/>
      <c r="CR447" s="55"/>
      <c r="CS447" s="55"/>
      <c r="CT447" s="55"/>
      <c r="CU447" s="55"/>
      <c r="CV447" s="55"/>
      <c r="CW447" s="55"/>
      <c r="CX447" s="55"/>
      <c r="CY447" s="55"/>
      <c r="CZ447" s="55"/>
      <c r="DA447" s="55"/>
      <c r="DB447" s="55"/>
      <c r="DC447" s="55"/>
      <c r="DD447" s="55"/>
      <c r="DE447" s="55"/>
      <c r="DF447" s="55"/>
      <c r="DG447" s="55"/>
      <c r="DH447" s="55"/>
      <c r="DI447" s="55"/>
    </row>
    <row r="448" spans="1:113" x14ac:dyDescent="0.2">
      <c r="A448" s="49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4"/>
      <c r="AN448" s="54"/>
      <c r="AO448" s="55"/>
      <c r="AP448" s="55"/>
      <c r="AQ448" s="55"/>
      <c r="AR448" s="51"/>
      <c r="AS448" s="54"/>
      <c r="AT448" s="55"/>
      <c r="AU448" s="55"/>
      <c r="AV448" s="51"/>
      <c r="AW448" s="54"/>
      <c r="AX448" s="55"/>
      <c r="AY448" s="56"/>
      <c r="AZ448" s="35"/>
      <c r="BA448" s="55"/>
      <c r="BB448" s="51"/>
      <c r="BC448" s="54"/>
      <c r="BD448" s="55"/>
      <c r="BE448" s="56"/>
      <c r="BF448" s="55"/>
      <c r="BG448" s="55"/>
      <c r="BH448" s="55"/>
      <c r="BI448" s="55"/>
      <c r="BJ448" s="55"/>
      <c r="BK448" s="55"/>
      <c r="BL448" s="55"/>
      <c r="BM448" s="55"/>
      <c r="BN448" s="55"/>
      <c r="BO448" s="55"/>
      <c r="BP448" s="55"/>
      <c r="BQ448" s="55"/>
      <c r="BR448" s="55"/>
      <c r="BS448" s="55"/>
      <c r="BT448" s="55"/>
      <c r="BU448" s="55"/>
      <c r="BV448" s="55"/>
      <c r="BW448" s="55"/>
      <c r="BX448" s="55"/>
      <c r="BY448" s="55"/>
      <c r="BZ448" s="55"/>
      <c r="CA448" s="55"/>
      <c r="CB448" s="55"/>
      <c r="CC448" s="55"/>
      <c r="CD448" s="55"/>
      <c r="CE448" s="55"/>
      <c r="CF448" s="55"/>
      <c r="CG448" s="55"/>
      <c r="CH448" s="55"/>
      <c r="CI448" s="55"/>
      <c r="CJ448" s="55"/>
      <c r="CK448" s="55"/>
      <c r="CL448" s="55"/>
      <c r="CM448" s="55"/>
      <c r="CN448" s="55"/>
      <c r="CO448" s="55"/>
      <c r="CP448" s="55"/>
      <c r="CQ448" s="55"/>
      <c r="CR448" s="55"/>
      <c r="CS448" s="55"/>
      <c r="CT448" s="55"/>
      <c r="CU448" s="55"/>
      <c r="CV448" s="55"/>
      <c r="CW448" s="55"/>
      <c r="CX448" s="55"/>
      <c r="CY448" s="55"/>
      <c r="CZ448" s="55"/>
      <c r="DA448" s="55"/>
      <c r="DB448" s="55"/>
      <c r="DC448" s="55"/>
      <c r="DD448" s="55"/>
      <c r="DE448" s="55"/>
      <c r="DF448" s="55"/>
      <c r="DG448" s="55"/>
      <c r="DH448" s="55"/>
      <c r="DI448" s="55"/>
    </row>
    <row r="449" spans="1:113" x14ac:dyDescent="0.2">
      <c r="A449" s="49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4"/>
      <c r="AN449" s="54"/>
      <c r="AO449" s="55"/>
      <c r="AP449" s="55"/>
      <c r="AQ449" s="55"/>
      <c r="AR449" s="51"/>
      <c r="AS449" s="54"/>
      <c r="AT449" s="55"/>
      <c r="AU449" s="55"/>
      <c r="AV449" s="51"/>
      <c r="AW449" s="54"/>
      <c r="AX449" s="55"/>
      <c r="AY449" s="56"/>
      <c r="AZ449" s="35"/>
      <c r="BA449" s="55"/>
      <c r="BB449" s="51"/>
      <c r="BC449" s="54"/>
      <c r="BD449" s="55"/>
      <c r="BE449" s="56"/>
      <c r="BF449" s="55"/>
      <c r="BG449" s="55"/>
      <c r="BH449" s="55"/>
      <c r="BI449" s="55"/>
      <c r="BJ449" s="55"/>
      <c r="BK449" s="55"/>
      <c r="BL449" s="55"/>
      <c r="BM449" s="55"/>
      <c r="BN449" s="55"/>
      <c r="BO449" s="55"/>
      <c r="BP449" s="55"/>
      <c r="BQ449" s="55"/>
      <c r="BR449" s="55"/>
      <c r="BS449" s="55"/>
      <c r="BT449" s="55"/>
      <c r="BU449" s="55"/>
      <c r="BV449" s="55"/>
      <c r="BW449" s="55"/>
      <c r="BX449" s="55"/>
      <c r="BY449" s="55"/>
      <c r="BZ449" s="55"/>
      <c r="CA449" s="55"/>
      <c r="CB449" s="55"/>
      <c r="CC449" s="55"/>
      <c r="CD449" s="55"/>
      <c r="CE449" s="55"/>
      <c r="CF449" s="55"/>
      <c r="CG449" s="55"/>
      <c r="CH449" s="55"/>
      <c r="CI449" s="55"/>
      <c r="CJ449" s="55"/>
      <c r="CK449" s="55"/>
      <c r="CL449" s="55"/>
      <c r="CM449" s="55"/>
      <c r="CN449" s="55"/>
      <c r="CO449" s="55"/>
      <c r="CP449" s="55"/>
      <c r="CQ449" s="55"/>
      <c r="CR449" s="55"/>
      <c r="CS449" s="55"/>
      <c r="CT449" s="55"/>
      <c r="CU449" s="55"/>
      <c r="CV449" s="55"/>
      <c r="CW449" s="55"/>
      <c r="CX449" s="55"/>
      <c r="CY449" s="55"/>
      <c r="CZ449" s="55"/>
      <c r="DA449" s="55"/>
      <c r="DB449" s="55"/>
      <c r="DC449" s="55"/>
      <c r="DD449" s="55"/>
      <c r="DE449" s="55"/>
      <c r="DF449" s="55"/>
      <c r="DG449" s="55"/>
      <c r="DH449" s="55"/>
      <c r="DI449" s="55"/>
    </row>
    <row r="450" spans="1:113" x14ac:dyDescent="0.2">
      <c r="A450" s="49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4"/>
      <c r="AN450" s="54"/>
      <c r="AO450" s="55"/>
      <c r="AP450" s="55"/>
      <c r="AQ450" s="55"/>
      <c r="AR450" s="51"/>
      <c r="AS450" s="54"/>
      <c r="AT450" s="55"/>
      <c r="AU450" s="55"/>
      <c r="AV450" s="51"/>
      <c r="AW450" s="54"/>
      <c r="AX450" s="55"/>
      <c r="AY450" s="56"/>
      <c r="AZ450" s="35"/>
      <c r="BA450" s="55"/>
      <c r="BB450" s="51"/>
      <c r="BC450" s="54"/>
      <c r="BD450" s="55"/>
      <c r="BE450" s="56"/>
      <c r="BF450" s="55"/>
      <c r="BG450" s="55"/>
      <c r="BH450" s="55"/>
      <c r="BI450" s="55"/>
      <c r="BJ450" s="55"/>
      <c r="BK450" s="55"/>
      <c r="BL450" s="55"/>
      <c r="BM450" s="55"/>
      <c r="BN450" s="55"/>
      <c r="BO450" s="55"/>
      <c r="BP450" s="55"/>
      <c r="BQ450" s="55"/>
      <c r="BR450" s="55"/>
      <c r="BS450" s="55"/>
      <c r="BT450" s="55"/>
      <c r="BU450" s="55"/>
      <c r="BV450" s="55"/>
      <c r="BW450" s="55"/>
      <c r="BX450" s="55"/>
      <c r="BY450" s="55"/>
      <c r="BZ450" s="55"/>
      <c r="CA450" s="55"/>
      <c r="CB450" s="55"/>
      <c r="CC450" s="55"/>
      <c r="CD450" s="55"/>
      <c r="CE450" s="55"/>
      <c r="CF450" s="55"/>
      <c r="CG450" s="55"/>
      <c r="CH450" s="55"/>
      <c r="CI450" s="55"/>
      <c r="CJ450" s="55"/>
      <c r="CK450" s="55"/>
      <c r="CL450" s="55"/>
      <c r="CM450" s="55"/>
      <c r="CN450" s="55"/>
      <c r="CO450" s="55"/>
      <c r="CP450" s="55"/>
      <c r="CQ450" s="55"/>
      <c r="CR450" s="55"/>
      <c r="CS450" s="55"/>
      <c r="CT450" s="55"/>
      <c r="CU450" s="55"/>
      <c r="CV450" s="55"/>
      <c r="CW450" s="55"/>
      <c r="CX450" s="55"/>
      <c r="CY450" s="55"/>
      <c r="CZ450" s="55"/>
      <c r="DA450" s="55"/>
      <c r="DB450" s="55"/>
      <c r="DC450" s="55"/>
      <c r="DD450" s="55"/>
      <c r="DE450" s="55"/>
      <c r="DF450" s="55"/>
      <c r="DG450" s="55"/>
      <c r="DH450" s="55"/>
      <c r="DI450" s="55"/>
    </row>
    <row r="451" spans="1:113" x14ac:dyDescent="0.2">
      <c r="A451" s="49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4"/>
      <c r="AN451" s="54"/>
      <c r="AO451" s="55"/>
      <c r="AP451" s="55"/>
      <c r="AQ451" s="55"/>
      <c r="AR451" s="51"/>
      <c r="AS451" s="54"/>
      <c r="AT451" s="55"/>
      <c r="AU451" s="55"/>
      <c r="AV451" s="51"/>
      <c r="AW451" s="54"/>
      <c r="AX451" s="55"/>
      <c r="AY451" s="56"/>
      <c r="AZ451" s="35"/>
      <c r="BA451" s="55"/>
      <c r="BB451" s="51"/>
      <c r="BC451" s="54"/>
      <c r="BD451" s="55"/>
      <c r="BE451" s="56"/>
      <c r="BF451" s="55"/>
      <c r="BG451" s="55"/>
      <c r="BH451" s="55"/>
      <c r="BI451" s="55"/>
      <c r="BJ451" s="55"/>
      <c r="BK451" s="55"/>
      <c r="BL451" s="55"/>
      <c r="BM451" s="55"/>
      <c r="BN451" s="55"/>
      <c r="BO451" s="55"/>
      <c r="BP451" s="55"/>
      <c r="BQ451" s="55"/>
      <c r="BR451" s="55"/>
      <c r="BS451" s="55"/>
      <c r="BT451" s="55"/>
      <c r="BU451" s="55"/>
      <c r="BV451" s="55"/>
      <c r="BW451" s="55"/>
      <c r="BX451" s="55"/>
      <c r="BY451" s="55"/>
      <c r="BZ451" s="55"/>
      <c r="CA451" s="55"/>
      <c r="CB451" s="55"/>
      <c r="CC451" s="55"/>
      <c r="CD451" s="55"/>
      <c r="CE451" s="55"/>
      <c r="CF451" s="55"/>
      <c r="CG451" s="55"/>
      <c r="CH451" s="55"/>
      <c r="CI451" s="55"/>
      <c r="CJ451" s="55"/>
      <c r="CK451" s="55"/>
      <c r="CL451" s="55"/>
      <c r="CM451" s="55"/>
      <c r="CN451" s="55"/>
      <c r="CO451" s="55"/>
      <c r="CP451" s="55"/>
      <c r="CQ451" s="55"/>
      <c r="CR451" s="55"/>
      <c r="CS451" s="55"/>
      <c r="CT451" s="55"/>
      <c r="CU451" s="55"/>
      <c r="CV451" s="55"/>
      <c r="CW451" s="55"/>
      <c r="CX451" s="55"/>
      <c r="CY451" s="55"/>
      <c r="CZ451" s="55"/>
      <c r="DA451" s="55"/>
      <c r="DB451" s="55"/>
      <c r="DC451" s="55"/>
      <c r="DD451" s="55"/>
      <c r="DE451" s="55"/>
      <c r="DF451" s="55"/>
      <c r="DG451" s="55"/>
      <c r="DH451" s="55"/>
      <c r="DI451" s="55"/>
    </row>
    <row r="452" spans="1:113" x14ac:dyDescent="0.2">
      <c r="A452" s="49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4"/>
      <c r="AN452" s="54"/>
      <c r="AO452" s="55"/>
      <c r="AP452" s="55"/>
      <c r="AQ452" s="55"/>
      <c r="AR452" s="51"/>
      <c r="AS452" s="54"/>
      <c r="AT452" s="55"/>
      <c r="AU452" s="55"/>
      <c r="AV452" s="51"/>
      <c r="AW452" s="54"/>
      <c r="AX452" s="55"/>
      <c r="AY452" s="56"/>
      <c r="AZ452" s="35"/>
      <c r="BA452" s="55"/>
      <c r="BB452" s="51"/>
      <c r="BC452" s="54"/>
      <c r="BD452" s="55"/>
      <c r="BE452" s="56"/>
      <c r="BF452" s="55"/>
      <c r="BG452" s="55"/>
      <c r="BH452" s="55"/>
      <c r="BI452" s="55"/>
      <c r="BJ452" s="55"/>
      <c r="BK452" s="55"/>
      <c r="BL452" s="55"/>
      <c r="BM452" s="55"/>
      <c r="BN452" s="55"/>
      <c r="BO452" s="55"/>
      <c r="BP452" s="55"/>
      <c r="BQ452" s="55"/>
      <c r="BR452" s="55"/>
      <c r="BS452" s="55"/>
      <c r="BT452" s="55"/>
      <c r="BU452" s="55"/>
      <c r="BV452" s="55"/>
      <c r="BW452" s="55"/>
      <c r="BX452" s="55"/>
      <c r="BY452" s="55"/>
      <c r="BZ452" s="55"/>
      <c r="CA452" s="55"/>
      <c r="CB452" s="55"/>
      <c r="CC452" s="55"/>
      <c r="CD452" s="55"/>
      <c r="CE452" s="55"/>
      <c r="CF452" s="55"/>
      <c r="CG452" s="55"/>
      <c r="CH452" s="55"/>
      <c r="CI452" s="55"/>
      <c r="CJ452" s="55"/>
      <c r="CK452" s="55"/>
      <c r="CL452" s="55"/>
      <c r="CM452" s="55"/>
      <c r="CN452" s="55"/>
      <c r="CO452" s="55"/>
      <c r="CP452" s="55"/>
      <c r="CQ452" s="55"/>
      <c r="CR452" s="55"/>
      <c r="CS452" s="55"/>
      <c r="CT452" s="55"/>
      <c r="CU452" s="55"/>
      <c r="CV452" s="55"/>
      <c r="CW452" s="55"/>
      <c r="CX452" s="55"/>
      <c r="CY452" s="55"/>
      <c r="CZ452" s="55"/>
      <c r="DA452" s="55"/>
      <c r="DB452" s="55"/>
      <c r="DC452" s="55"/>
      <c r="DD452" s="55"/>
      <c r="DE452" s="55"/>
      <c r="DF452" s="55"/>
      <c r="DG452" s="55"/>
      <c r="DH452" s="55"/>
      <c r="DI452" s="55"/>
    </row>
    <row r="453" spans="1:113" x14ac:dyDescent="0.2">
      <c r="A453" s="49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4"/>
      <c r="AN453" s="54"/>
      <c r="AO453" s="55"/>
      <c r="AP453" s="55"/>
      <c r="AQ453" s="55"/>
      <c r="AR453" s="51"/>
      <c r="AS453" s="54"/>
      <c r="AT453" s="55"/>
      <c r="AU453" s="55"/>
      <c r="AV453" s="51"/>
      <c r="AW453" s="54"/>
      <c r="AX453" s="55"/>
      <c r="AY453" s="56"/>
      <c r="AZ453" s="35"/>
      <c r="BA453" s="55"/>
      <c r="BB453" s="51"/>
      <c r="BC453" s="54"/>
      <c r="BD453" s="55"/>
      <c r="BE453" s="56"/>
      <c r="BF453" s="55"/>
      <c r="BG453" s="55"/>
      <c r="BH453" s="55"/>
      <c r="BI453" s="55"/>
      <c r="BJ453" s="55"/>
      <c r="BK453" s="55"/>
      <c r="BL453" s="55"/>
      <c r="BM453" s="55"/>
      <c r="BN453" s="55"/>
      <c r="BO453" s="55"/>
      <c r="BP453" s="55"/>
      <c r="BQ453" s="55"/>
      <c r="BR453" s="55"/>
      <c r="BS453" s="55"/>
      <c r="BT453" s="55"/>
      <c r="BU453" s="55"/>
      <c r="BV453" s="55"/>
      <c r="BW453" s="55"/>
      <c r="BX453" s="55"/>
      <c r="BY453" s="55"/>
      <c r="BZ453" s="55"/>
      <c r="CA453" s="55"/>
      <c r="CB453" s="55"/>
      <c r="CC453" s="55"/>
      <c r="CD453" s="55"/>
      <c r="CE453" s="55"/>
      <c r="CF453" s="55"/>
      <c r="CG453" s="55"/>
      <c r="CH453" s="55"/>
      <c r="CI453" s="55"/>
      <c r="CJ453" s="55"/>
      <c r="CK453" s="55"/>
      <c r="CL453" s="55"/>
      <c r="CM453" s="55"/>
      <c r="CN453" s="55"/>
      <c r="CO453" s="55"/>
      <c r="CP453" s="55"/>
      <c r="CQ453" s="55"/>
      <c r="CR453" s="55"/>
      <c r="CS453" s="55"/>
      <c r="CT453" s="55"/>
      <c r="CU453" s="55"/>
      <c r="CV453" s="55"/>
      <c r="CW453" s="55"/>
      <c r="CX453" s="55"/>
      <c r="CY453" s="55"/>
      <c r="CZ453" s="55"/>
      <c r="DA453" s="55"/>
      <c r="DB453" s="55"/>
      <c r="DC453" s="55"/>
      <c r="DD453" s="55"/>
      <c r="DE453" s="55"/>
      <c r="DF453" s="55"/>
      <c r="DG453" s="55"/>
      <c r="DH453" s="55"/>
      <c r="DI453" s="55"/>
    </row>
    <row r="454" spans="1:113" x14ac:dyDescent="0.2">
      <c r="A454" s="49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4"/>
      <c r="AN454" s="54"/>
      <c r="AO454" s="55"/>
      <c r="AP454" s="55"/>
      <c r="AQ454" s="55"/>
      <c r="AR454" s="51"/>
      <c r="AS454" s="54"/>
      <c r="AT454" s="55"/>
      <c r="AU454" s="55"/>
      <c r="AV454" s="51"/>
      <c r="AW454" s="54"/>
      <c r="AX454" s="55"/>
      <c r="AY454" s="56"/>
      <c r="AZ454" s="35"/>
      <c r="BA454" s="55"/>
      <c r="BB454" s="51"/>
      <c r="BC454" s="54"/>
      <c r="BD454" s="55"/>
      <c r="BE454" s="56"/>
      <c r="BF454" s="55"/>
      <c r="BG454" s="55"/>
      <c r="BH454" s="55"/>
      <c r="BI454" s="55"/>
      <c r="BJ454" s="55"/>
      <c r="BK454" s="55"/>
      <c r="BL454" s="55"/>
      <c r="BM454" s="55"/>
      <c r="BN454" s="55"/>
      <c r="BO454" s="55"/>
      <c r="BP454" s="55"/>
      <c r="BQ454" s="55"/>
      <c r="BR454" s="55"/>
      <c r="BS454" s="55"/>
      <c r="BT454" s="55"/>
      <c r="BU454" s="55"/>
      <c r="BV454" s="55"/>
      <c r="BW454" s="55"/>
      <c r="BX454" s="55"/>
      <c r="BY454" s="55"/>
      <c r="BZ454" s="55"/>
      <c r="CA454" s="55"/>
      <c r="CB454" s="55"/>
      <c r="CC454" s="55"/>
      <c r="CD454" s="55"/>
      <c r="CE454" s="55"/>
      <c r="CF454" s="55"/>
      <c r="CG454" s="55"/>
      <c r="CH454" s="55"/>
      <c r="CI454" s="55"/>
      <c r="CJ454" s="55"/>
      <c r="CK454" s="55"/>
      <c r="CL454" s="55"/>
      <c r="CM454" s="55"/>
      <c r="CN454" s="55"/>
      <c r="CO454" s="55"/>
      <c r="CP454" s="55"/>
      <c r="CQ454" s="55"/>
      <c r="CR454" s="55"/>
      <c r="CS454" s="55"/>
      <c r="CT454" s="55"/>
      <c r="CU454" s="55"/>
      <c r="CV454" s="55"/>
      <c r="CW454" s="55"/>
      <c r="CX454" s="55"/>
      <c r="CY454" s="55"/>
      <c r="CZ454" s="55"/>
      <c r="DA454" s="55"/>
      <c r="DB454" s="55"/>
      <c r="DC454" s="55"/>
      <c r="DD454" s="55"/>
      <c r="DE454" s="55"/>
      <c r="DF454" s="55"/>
      <c r="DG454" s="55"/>
      <c r="DH454" s="55"/>
      <c r="DI454" s="55"/>
    </row>
    <row r="455" spans="1:113" x14ac:dyDescent="0.2">
      <c r="A455" s="49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4"/>
      <c r="AN455" s="54"/>
      <c r="AO455" s="55"/>
      <c r="AP455" s="55"/>
      <c r="AQ455" s="55"/>
      <c r="AR455" s="51"/>
      <c r="AS455" s="54"/>
      <c r="AT455" s="55"/>
      <c r="AU455" s="55"/>
      <c r="AV455" s="51"/>
      <c r="AW455" s="54"/>
      <c r="AX455" s="55"/>
      <c r="AY455" s="56"/>
      <c r="AZ455" s="35"/>
      <c r="BA455" s="55"/>
      <c r="BB455" s="51"/>
      <c r="BC455" s="54"/>
      <c r="BD455" s="55"/>
      <c r="BE455" s="56"/>
      <c r="BF455" s="55"/>
      <c r="BG455" s="55"/>
      <c r="BH455" s="55"/>
      <c r="BI455" s="55"/>
      <c r="BJ455" s="55"/>
      <c r="BK455" s="55"/>
      <c r="BL455" s="55"/>
      <c r="BM455" s="55"/>
      <c r="BN455" s="55"/>
      <c r="BO455" s="55"/>
      <c r="BP455" s="55"/>
      <c r="BQ455" s="55"/>
      <c r="BR455" s="55"/>
      <c r="BS455" s="55"/>
      <c r="BT455" s="55"/>
      <c r="BU455" s="55"/>
      <c r="BV455" s="55"/>
      <c r="BW455" s="55"/>
      <c r="BX455" s="55"/>
      <c r="BY455" s="55"/>
      <c r="BZ455" s="55"/>
      <c r="CA455" s="55"/>
      <c r="CB455" s="55"/>
      <c r="CC455" s="55"/>
      <c r="CD455" s="55"/>
      <c r="CE455" s="55"/>
      <c r="CF455" s="55"/>
      <c r="CG455" s="55"/>
      <c r="CH455" s="55"/>
      <c r="CI455" s="55"/>
      <c r="CJ455" s="55"/>
      <c r="CK455" s="55"/>
      <c r="CL455" s="55"/>
      <c r="CM455" s="55"/>
      <c r="CN455" s="55"/>
      <c r="CO455" s="55"/>
      <c r="CP455" s="55"/>
      <c r="CQ455" s="55"/>
      <c r="CR455" s="55"/>
      <c r="CS455" s="55"/>
      <c r="CT455" s="55"/>
      <c r="CU455" s="55"/>
      <c r="CV455" s="55"/>
      <c r="CW455" s="55"/>
      <c r="CX455" s="55"/>
      <c r="CY455" s="55"/>
      <c r="CZ455" s="55"/>
      <c r="DA455" s="55"/>
      <c r="DB455" s="55"/>
      <c r="DC455" s="55"/>
      <c r="DD455" s="55"/>
      <c r="DE455" s="55"/>
      <c r="DF455" s="55"/>
      <c r="DG455" s="55"/>
      <c r="DH455" s="55"/>
      <c r="DI455" s="55"/>
    </row>
    <row r="456" spans="1:113" x14ac:dyDescent="0.2">
      <c r="A456" s="49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4"/>
      <c r="AN456" s="54"/>
      <c r="AO456" s="55"/>
      <c r="AP456" s="55"/>
      <c r="AQ456" s="55"/>
      <c r="AR456" s="51"/>
      <c r="AS456" s="54"/>
      <c r="AT456" s="55"/>
      <c r="AU456" s="55"/>
      <c r="AV456" s="51"/>
      <c r="AW456" s="54"/>
      <c r="AX456" s="55"/>
      <c r="AY456" s="56"/>
      <c r="AZ456" s="35"/>
      <c r="BA456" s="55"/>
      <c r="BB456" s="51"/>
      <c r="BC456" s="54"/>
      <c r="BD456" s="55"/>
      <c r="BE456" s="56"/>
      <c r="BF456" s="55"/>
      <c r="BG456" s="55"/>
      <c r="BH456" s="55"/>
      <c r="BI456" s="55"/>
      <c r="BJ456" s="55"/>
      <c r="BK456" s="55"/>
      <c r="BL456" s="55"/>
      <c r="BM456" s="55"/>
      <c r="BN456" s="55"/>
      <c r="BO456" s="55"/>
      <c r="BP456" s="55"/>
      <c r="BQ456" s="55"/>
      <c r="BR456" s="55"/>
      <c r="BS456" s="55"/>
      <c r="BT456" s="55"/>
      <c r="BU456" s="55"/>
      <c r="BV456" s="55"/>
      <c r="BW456" s="55"/>
      <c r="BX456" s="55"/>
      <c r="BY456" s="55"/>
      <c r="BZ456" s="55"/>
      <c r="CA456" s="55"/>
      <c r="CB456" s="55"/>
      <c r="CC456" s="55"/>
      <c r="CD456" s="55"/>
      <c r="CE456" s="55"/>
      <c r="CF456" s="55"/>
      <c r="CG456" s="55"/>
      <c r="CH456" s="55"/>
      <c r="CI456" s="55"/>
      <c r="CJ456" s="55"/>
      <c r="CK456" s="55"/>
      <c r="CL456" s="55"/>
      <c r="CM456" s="55"/>
      <c r="CN456" s="55"/>
      <c r="CO456" s="55"/>
      <c r="CP456" s="55"/>
      <c r="CQ456" s="55"/>
      <c r="CR456" s="55"/>
      <c r="CS456" s="55"/>
      <c r="CT456" s="55"/>
      <c r="CU456" s="55"/>
      <c r="CV456" s="55"/>
      <c r="CW456" s="55"/>
      <c r="CX456" s="55"/>
      <c r="CY456" s="55"/>
      <c r="CZ456" s="55"/>
      <c r="DA456" s="55"/>
      <c r="DB456" s="55"/>
      <c r="DC456" s="55"/>
      <c r="DD456" s="55"/>
      <c r="DE456" s="55"/>
      <c r="DF456" s="55"/>
      <c r="DG456" s="55"/>
      <c r="DH456" s="55"/>
      <c r="DI456" s="55"/>
    </row>
    <row r="457" spans="1:113" x14ac:dyDescent="0.2">
      <c r="A457" s="49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4"/>
      <c r="AN457" s="54"/>
      <c r="AO457" s="55"/>
      <c r="AP457" s="55"/>
      <c r="AQ457" s="55"/>
      <c r="AR457" s="51"/>
      <c r="AS457" s="54"/>
      <c r="AT457" s="55"/>
      <c r="AU457" s="55"/>
      <c r="AV457" s="51"/>
      <c r="AW457" s="54"/>
      <c r="AX457" s="55"/>
      <c r="AY457" s="56"/>
      <c r="AZ457" s="35"/>
      <c r="BA457" s="55"/>
      <c r="BB457" s="51"/>
      <c r="BC457" s="54"/>
      <c r="BD457" s="55"/>
      <c r="BE457" s="56"/>
      <c r="BF457" s="55"/>
      <c r="BG457" s="55"/>
      <c r="BH457" s="55"/>
      <c r="BI457" s="55"/>
      <c r="BJ457" s="55"/>
      <c r="BK457" s="55"/>
      <c r="BL457" s="55"/>
      <c r="BM457" s="55"/>
      <c r="BN457" s="55"/>
      <c r="BO457" s="55"/>
      <c r="BP457" s="55"/>
      <c r="BQ457" s="55"/>
      <c r="BR457" s="55"/>
      <c r="BS457" s="55"/>
      <c r="BT457" s="55"/>
      <c r="BU457" s="55"/>
      <c r="BV457" s="55"/>
      <c r="BW457" s="55"/>
      <c r="BX457" s="55"/>
      <c r="BY457" s="55"/>
      <c r="BZ457" s="55"/>
      <c r="CA457" s="55"/>
      <c r="CB457" s="55"/>
      <c r="CC457" s="55"/>
      <c r="CD457" s="55"/>
      <c r="CE457" s="55"/>
      <c r="CF457" s="55"/>
      <c r="CG457" s="55"/>
      <c r="CH457" s="55"/>
      <c r="CI457" s="55"/>
      <c r="CJ457" s="55"/>
      <c r="CK457" s="55"/>
      <c r="CL457" s="55"/>
      <c r="CM457" s="55"/>
      <c r="CN457" s="55"/>
      <c r="CO457" s="55"/>
      <c r="CP457" s="55"/>
      <c r="CQ457" s="55"/>
      <c r="CR457" s="55"/>
      <c r="CS457" s="55"/>
      <c r="CT457" s="55"/>
      <c r="CU457" s="55"/>
      <c r="CV457" s="55"/>
      <c r="CW457" s="55"/>
      <c r="CX457" s="55"/>
      <c r="CY457" s="55"/>
      <c r="CZ457" s="55"/>
      <c r="DA457" s="55"/>
      <c r="DB457" s="55"/>
      <c r="DC457" s="55"/>
      <c r="DD457" s="55"/>
      <c r="DE457" s="55"/>
      <c r="DF457" s="55"/>
      <c r="DG457" s="55"/>
      <c r="DH457" s="55"/>
      <c r="DI457" s="55"/>
    </row>
    <row r="458" spans="1:113" x14ac:dyDescent="0.2">
      <c r="A458" s="49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4"/>
      <c r="AN458" s="54"/>
      <c r="AO458" s="55"/>
      <c r="AP458" s="55"/>
      <c r="AQ458" s="55"/>
      <c r="AR458" s="51"/>
      <c r="AS458" s="54"/>
      <c r="AT458" s="55"/>
      <c r="AU458" s="55"/>
      <c r="AV458" s="51"/>
      <c r="AW458" s="54"/>
      <c r="AX458" s="55"/>
      <c r="AY458" s="56"/>
      <c r="AZ458" s="35"/>
      <c r="BA458" s="55"/>
      <c r="BB458" s="51"/>
      <c r="BC458" s="54"/>
      <c r="BD458" s="55"/>
      <c r="BE458" s="56"/>
      <c r="BF458" s="55"/>
      <c r="BG458" s="55"/>
      <c r="BH458" s="55"/>
      <c r="BI458" s="55"/>
      <c r="BJ458" s="55"/>
      <c r="BK458" s="55"/>
      <c r="BL458" s="55"/>
      <c r="BM458" s="55"/>
      <c r="BN458" s="55"/>
      <c r="BO458" s="55"/>
      <c r="BP458" s="55"/>
      <c r="BQ458" s="55"/>
      <c r="BR458" s="55"/>
      <c r="BS458" s="55"/>
      <c r="BT458" s="55"/>
      <c r="BU458" s="55"/>
      <c r="BV458" s="55"/>
      <c r="BW458" s="55"/>
      <c r="BX458" s="55"/>
      <c r="BY458" s="55"/>
      <c r="BZ458" s="55"/>
      <c r="CA458" s="55"/>
      <c r="CB458" s="55"/>
      <c r="CC458" s="55"/>
      <c r="CD458" s="55"/>
      <c r="CE458" s="55"/>
      <c r="CF458" s="55"/>
      <c r="CG458" s="55"/>
      <c r="CH458" s="55"/>
      <c r="CI458" s="55"/>
      <c r="CJ458" s="55"/>
      <c r="CK458" s="55"/>
      <c r="CL458" s="55"/>
      <c r="CM458" s="55"/>
      <c r="CN458" s="55"/>
      <c r="CO458" s="55"/>
      <c r="CP458" s="55"/>
      <c r="CQ458" s="55"/>
      <c r="CR458" s="55"/>
      <c r="CS458" s="55"/>
      <c r="CT458" s="55"/>
      <c r="CU458" s="55"/>
      <c r="CV458" s="55"/>
      <c r="CW458" s="55"/>
      <c r="CX458" s="55"/>
      <c r="CY458" s="55"/>
      <c r="CZ458" s="55"/>
      <c r="DA458" s="55"/>
      <c r="DB458" s="55"/>
      <c r="DC458" s="55"/>
      <c r="DD458" s="55"/>
      <c r="DE458" s="55"/>
      <c r="DF458" s="55"/>
      <c r="DG458" s="55"/>
      <c r="DH458" s="55"/>
      <c r="DI458" s="55"/>
    </row>
    <row r="459" spans="1:113" x14ac:dyDescent="0.2">
      <c r="A459" s="49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4"/>
      <c r="AN459" s="54"/>
      <c r="AO459" s="55"/>
      <c r="AP459" s="55"/>
      <c r="AQ459" s="55"/>
      <c r="AR459" s="51"/>
      <c r="AS459" s="54"/>
      <c r="AT459" s="55"/>
      <c r="AU459" s="55"/>
      <c r="AV459" s="51"/>
      <c r="AW459" s="54"/>
      <c r="AX459" s="55"/>
      <c r="AY459" s="56"/>
      <c r="AZ459" s="35"/>
      <c r="BA459" s="55"/>
      <c r="BB459" s="51"/>
      <c r="BC459" s="54"/>
      <c r="BD459" s="55"/>
      <c r="BE459" s="56"/>
      <c r="BF459" s="55"/>
      <c r="BG459" s="55"/>
      <c r="BH459" s="55"/>
      <c r="BI459" s="55"/>
      <c r="BJ459" s="55"/>
      <c r="BK459" s="55"/>
      <c r="BL459" s="55"/>
      <c r="BM459" s="55"/>
      <c r="BN459" s="55"/>
      <c r="BO459" s="55"/>
      <c r="BP459" s="55"/>
      <c r="BQ459" s="55"/>
      <c r="BR459" s="55"/>
      <c r="BS459" s="55"/>
      <c r="BT459" s="55"/>
      <c r="BU459" s="55"/>
      <c r="BV459" s="55"/>
      <c r="BW459" s="55"/>
      <c r="BX459" s="55"/>
      <c r="BY459" s="55"/>
      <c r="BZ459" s="55"/>
      <c r="CA459" s="55"/>
      <c r="CB459" s="55"/>
      <c r="CC459" s="55"/>
      <c r="CD459" s="55"/>
      <c r="CE459" s="55"/>
      <c r="CF459" s="55"/>
      <c r="CG459" s="55"/>
      <c r="CH459" s="55"/>
      <c r="CI459" s="55"/>
      <c r="CJ459" s="55"/>
      <c r="CK459" s="55"/>
      <c r="CL459" s="55"/>
      <c r="CM459" s="55"/>
      <c r="CN459" s="55"/>
      <c r="CO459" s="55"/>
      <c r="CP459" s="55"/>
      <c r="CQ459" s="55"/>
      <c r="CR459" s="55"/>
      <c r="CS459" s="55"/>
      <c r="CT459" s="55"/>
      <c r="CU459" s="55"/>
      <c r="CV459" s="55"/>
      <c r="CW459" s="55"/>
      <c r="CX459" s="55"/>
      <c r="CY459" s="55"/>
      <c r="CZ459" s="55"/>
      <c r="DA459" s="55"/>
      <c r="DB459" s="55"/>
      <c r="DC459" s="55"/>
      <c r="DD459" s="55"/>
      <c r="DE459" s="55"/>
      <c r="DF459" s="55"/>
      <c r="DG459" s="55"/>
      <c r="DH459" s="55"/>
      <c r="DI459" s="55"/>
    </row>
    <row r="460" spans="1:113" x14ac:dyDescent="0.2">
      <c r="A460" s="49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4"/>
      <c r="AN460" s="54"/>
      <c r="AO460" s="55"/>
      <c r="AP460" s="55"/>
      <c r="AQ460" s="55"/>
      <c r="AR460" s="51"/>
      <c r="AS460" s="54"/>
      <c r="AT460" s="55"/>
      <c r="AU460" s="55"/>
      <c r="AV460" s="51"/>
      <c r="AW460" s="54"/>
      <c r="AX460" s="55"/>
      <c r="AY460" s="56"/>
      <c r="AZ460" s="35"/>
      <c r="BA460" s="55"/>
      <c r="BB460" s="51"/>
      <c r="BC460" s="54"/>
      <c r="BD460" s="55"/>
      <c r="BE460" s="56"/>
      <c r="BF460" s="55"/>
      <c r="BG460" s="55"/>
      <c r="BH460" s="55"/>
      <c r="BI460" s="55"/>
      <c r="BJ460" s="55"/>
      <c r="BK460" s="55"/>
      <c r="BL460" s="55"/>
      <c r="BM460" s="55"/>
      <c r="BN460" s="55"/>
      <c r="BO460" s="55"/>
      <c r="BP460" s="55"/>
      <c r="BQ460" s="55"/>
      <c r="BR460" s="55"/>
      <c r="BS460" s="55"/>
      <c r="BT460" s="55"/>
      <c r="BU460" s="55"/>
      <c r="BV460" s="55"/>
      <c r="BW460" s="55"/>
      <c r="BX460" s="55"/>
      <c r="BY460" s="55"/>
      <c r="BZ460" s="55"/>
      <c r="CA460" s="55"/>
      <c r="CB460" s="55"/>
      <c r="CC460" s="55"/>
      <c r="CD460" s="55"/>
      <c r="CE460" s="55"/>
      <c r="CF460" s="55"/>
      <c r="CG460" s="55"/>
      <c r="CH460" s="55"/>
      <c r="CI460" s="55"/>
      <c r="CJ460" s="55"/>
      <c r="CK460" s="55"/>
      <c r="CL460" s="55"/>
      <c r="CM460" s="55"/>
      <c r="CN460" s="55"/>
      <c r="CO460" s="55"/>
      <c r="CP460" s="55"/>
      <c r="CQ460" s="55"/>
      <c r="CR460" s="55"/>
      <c r="CS460" s="55"/>
      <c r="CT460" s="55"/>
      <c r="CU460" s="55"/>
      <c r="CV460" s="55"/>
      <c r="CW460" s="55"/>
      <c r="CX460" s="55"/>
      <c r="CY460" s="55"/>
      <c r="CZ460" s="55"/>
      <c r="DA460" s="55"/>
      <c r="DB460" s="55"/>
      <c r="DC460" s="55"/>
      <c r="DD460" s="55"/>
      <c r="DE460" s="55"/>
      <c r="DF460" s="55"/>
      <c r="DG460" s="55"/>
      <c r="DH460" s="55"/>
      <c r="DI460" s="55"/>
    </row>
    <row r="461" spans="1:113" x14ac:dyDescent="0.2">
      <c r="A461" s="49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4"/>
      <c r="AN461" s="54"/>
      <c r="AO461" s="55"/>
      <c r="AP461" s="55"/>
      <c r="AQ461" s="55"/>
      <c r="AR461" s="51"/>
      <c r="AS461" s="54"/>
      <c r="AT461" s="55"/>
      <c r="AU461" s="55"/>
      <c r="AV461" s="51"/>
      <c r="AW461" s="54"/>
      <c r="AX461" s="55"/>
      <c r="AY461" s="56"/>
      <c r="AZ461" s="35"/>
      <c r="BA461" s="55"/>
      <c r="BB461" s="51"/>
      <c r="BC461" s="54"/>
      <c r="BD461" s="55"/>
      <c r="BE461" s="56"/>
      <c r="BF461" s="55"/>
      <c r="BG461" s="55"/>
      <c r="BH461" s="55"/>
      <c r="BI461" s="55"/>
      <c r="BJ461" s="55"/>
      <c r="BK461" s="55"/>
      <c r="BL461" s="55"/>
      <c r="BM461" s="55"/>
      <c r="BN461" s="55"/>
      <c r="BO461" s="55"/>
      <c r="BP461" s="55"/>
      <c r="BQ461" s="55"/>
      <c r="BR461" s="55"/>
      <c r="BS461" s="55"/>
      <c r="BT461" s="55"/>
      <c r="BU461" s="55"/>
      <c r="BV461" s="55"/>
      <c r="BW461" s="55"/>
      <c r="BX461" s="55"/>
      <c r="BY461" s="55"/>
      <c r="BZ461" s="55"/>
      <c r="CA461" s="55"/>
      <c r="CB461" s="55"/>
      <c r="CC461" s="55"/>
      <c r="CD461" s="55"/>
      <c r="CE461" s="55"/>
      <c r="CF461" s="55"/>
      <c r="CG461" s="55"/>
      <c r="CH461" s="55"/>
      <c r="CI461" s="55"/>
      <c r="CJ461" s="55"/>
      <c r="CK461" s="55"/>
      <c r="CL461" s="55"/>
      <c r="CM461" s="55"/>
      <c r="CN461" s="55"/>
      <c r="CO461" s="55"/>
      <c r="CP461" s="55"/>
      <c r="CQ461" s="55"/>
      <c r="CR461" s="55"/>
      <c r="CS461" s="55"/>
      <c r="CT461" s="55"/>
      <c r="CU461" s="55"/>
      <c r="CV461" s="55"/>
      <c r="CW461" s="55"/>
      <c r="CX461" s="55"/>
      <c r="CY461" s="55"/>
      <c r="CZ461" s="55"/>
      <c r="DA461" s="55"/>
      <c r="DB461" s="55"/>
      <c r="DC461" s="55"/>
      <c r="DD461" s="55"/>
      <c r="DE461" s="55"/>
      <c r="DF461" s="55"/>
      <c r="DG461" s="55"/>
      <c r="DH461" s="55"/>
      <c r="DI461" s="55"/>
    </row>
    <row r="462" spans="1:113" x14ac:dyDescent="0.2">
      <c r="A462" s="49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4"/>
      <c r="AN462" s="54"/>
      <c r="AO462" s="55"/>
      <c r="AP462" s="55"/>
      <c r="AQ462" s="55"/>
      <c r="AR462" s="51"/>
      <c r="AS462" s="54"/>
      <c r="AT462" s="55"/>
      <c r="AU462" s="55"/>
      <c r="AV462" s="51"/>
      <c r="AW462" s="54"/>
      <c r="AX462" s="55"/>
      <c r="AY462" s="56"/>
      <c r="AZ462" s="35"/>
      <c r="BA462" s="55"/>
      <c r="BB462" s="51"/>
      <c r="BC462" s="54"/>
      <c r="BD462" s="55"/>
      <c r="BE462" s="56"/>
      <c r="BF462" s="55"/>
      <c r="BG462" s="55"/>
      <c r="BH462" s="55"/>
      <c r="BI462" s="55"/>
      <c r="BJ462" s="55"/>
      <c r="BK462" s="55"/>
      <c r="BL462" s="55"/>
      <c r="BM462" s="55"/>
      <c r="BN462" s="55"/>
      <c r="BO462" s="55"/>
      <c r="BP462" s="55"/>
      <c r="BQ462" s="55"/>
      <c r="BR462" s="55"/>
      <c r="BS462" s="55"/>
      <c r="BT462" s="55"/>
      <c r="BU462" s="55"/>
      <c r="BV462" s="55"/>
      <c r="BW462" s="55"/>
      <c r="BX462" s="55"/>
      <c r="BY462" s="55"/>
      <c r="BZ462" s="55"/>
      <c r="CA462" s="55"/>
      <c r="CB462" s="55"/>
      <c r="CC462" s="55"/>
      <c r="CD462" s="55"/>
      <c r="CE462" s="55"/>
      <c r="CF462" s="55"/>
      <c r="CG462" s="55"/>
      <c r="CH462" s="55"/>
      <c r="CI462" s="55"/>
      <c r="CJ462" s="55"/>
      <c r="CK462" s="55"/>
      <c r="CL462" s="55"/>
      <c r="CM462" s="55"/>
      <c r="CN462" s="55"/>
      <c r="CO462" s="55"/>
      <c r="CP462" s="55"/>
      <c r="CQ462" s="55"/>
      <c r="CR462" s="55"/>
      <c r="CS462" s="55"/>
      <c r="CT462" s="55"/>
      <c r="CU462" s="55"/>
      <c r="CV462" s="55"/>
      <c r="CW462" s="55"/>
      <c r="CX462" s="55"/>
      <c r="CY462" s="55"/>
      <c r="CZ462" s="55"/>
      <c r="DA462" s="55"/>
      <c r="DB462" s="55"/>
      <c r="DC462" s="55"/>
      <c r="DD462" s="55"/>
      <c r="DE462" s="55"/>
      <c r="DF462" s="55"/>
      <c r="DG462" s="55"/>
      <c r="DH462" s="55"/>
      <c r="DI462" s="55"/>
    </row>
    <row r="463" spans="1:113" x14ac:dyDescent="0.2">
      <c r="A463" s="49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4"/>
      <c r="AN463" s="54"/>
      <c r="AO463" s="55"/>
      <c r="AP463" s="55"/>
      <c r="AQ463" s="55"/>
      <c r="AR463" s="51"/>
      <c r="AS463" s="54"/>
      <c r="AT463" s="55"/>
      <c r="AU463" s="55"/>
      <c r="AV463" s="51"/>
      <c r="AW463" s="54"/>
      <c r="AX463" s="55"/>
      <c r="AY463" s="56"/>
      <c r="AZ463" s="35"/>
      <c r="BA463" s="55"/>
      <c r="BB463" s="51"/>
      <c r="BC463" s="54"/>
      <c r="BD463" s="55"/>
      <c r="BE463" s="56"/>
      <c r="BF463" s="55"/>
      <c r="BG463" s="55"/>
      <c r="BH463" s="55"/>
      <c r="BI463" s="55"/>
      <c r="BJ463" s="55"/>
      <c r="BK463" s="55"/>
      <c r="BL463" s="55"/>
      <c r="BM463" s="55"/>
      <c r="BN463" s="55"/>
      <c r="BO463" s="55"/>
      <c r="BP463" s="55"/>
      <c r="BQ463" s="55"/>
      <c r="BR463" s="55"/>
      <c r="BS463" s="55"/>
      <c r="BT463" s="55"/>
      <c r="BU463" s="55"/>
      <c r="BV463" s="55"/>
      <c r="BW463" s="55"/>
      <c r="BX463" s="55"/>
      <c r="BY463" s="55"/>
      <c r="BZ463" s="55"/>
      <c r="CA463" s="55"/>
      <c r="CB463" s="55"/>
      <c r="CC463" s="55"/>
      <c r="CD463" s="55"/>
      <c r="CE463" s="55"/>
      <c r="CF463" s="55"/>
      <c r="CG463" s="55"/>
      <c r="CH463" s="55"/>
      <c r="CI463" s="55"/>
      <c r="CJ463" s="55"/>
      <c r="CK463" s="55"/>
      <c r="CL463" s="55"/>
      <c r="CM463" s="55"/>
      <c r="CN463" s="55"/>
      <c r="CO463" s="55"/>
      <c r="CP463" s="55"/>
      <c r="CQ463" s="55"/>
      <c r="CR463" s="55"/>
      <c r="CS463" s="55"/>
      <c r="CT463" s="55"/>
      <c r="CU463" s="55"/>
      <c r="CV463" s="55"/>
      <c r="CW463" s="55"/>
      <c r="CX463" s="55"/>
      <c r="CY463" s="55"/>
      <c r="CZ463" s="55"/>
      <c r="DA463" s="55"/>
      <c r="DB463" s="55"/>
      <c r="DC463" s="55"/>
      <c r="DD463" s="55"/>
      <c r="DE463" s="55"/>
      <c r="DF463" s="55"/>
      <c r="DG463" s="55"/>
      <c r="DH463" s="55"/>
      <c r="DI463" s="55"/>
    </row>
    <row r="464" spans="1:113" x14ac:dyDescent="0.2">
      <c r="A464" s="49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4"/>
      <c r="AN464" s="54"/>
      <c r="AO464" s="55"/>
      <c r="AP464" s="55"/>
      <c r="AQ464" s="55"/>
      <c r="AR464" s="51"/>
      <c r="AS464" s="54"/>
      <c r="AT464" s="55"/>
      <c r="AU464" s="55"/>
      <c r="AV464" s="51"/>
      <c r="AW464" s="54"/>
      <c r="AX464" s="55"/>
      <c r="AY464" s="56"/>
      <c r="AZ464" s="35"/>
      <c r="BA464" s="55"/>
      <c r="BB464" s="51"/>
      <c r="BC464" s="54"/>
      <c r="BD464" s="55"/>
      <c r="BE464" s="56"/>
      <c r="BF464" s="55"/>
      <c r="BG464" s="55"/>
      <c r="BH464" s="55"/>
      <c r="BI464" s="55"/>
      <c r="BJ464" s="55"/>
      <c r="BK464" s="55"/>
      <c r="BL464" s="55"/>
      <c r="BM464" s="55"/>
      <c r="BN464" s="55"/>
      <c r="BO464" s="55"/>
      <c r="BP464" s="55"/>
      <c r="BQ464" s="55"/>
      <c r="BR464" s="55"/>
      <c r="BS464" s="55"/>
      <c r="BT464" s="55"/>
      <c r="BU464" s="55"/>
      <c r="BV464" s="55"/>
      <c r="BW464" s="55"/>
      <c r="BX464" s="55"/>
      <c r="BY464" s="55"/>
      <c r="BZ464" s="55"/>
      <c r="CA464" s="55"/>
      <c r="CB464" s="55"/>
      <c r="CC464" s="55"/>
      <c r="CD464" s="55"/>
      <c r="CE464" s="55"/>
      <c r="CF464" s="55"/>
      <c r="CG464" s="55"/>
      <c r="CH464" s="55"/>
      <c r="CI464" s="55"/>
      <c r="CJ464" s="55"/>
      <c r="CK464" s="55"/>
      <c r="CL464" s="55"/>
      <c r="CM464" s="55"/>
      <c r="CN464" s="55"/>
      <c r="CO464" s="55"/>
      <c r="CP464" s="55"/>
      <c r="CQ464" s="55"/>
      <c r="CR464" s="55"/>
      <c r="CS464" s="55"/>
      <c r="CT464" s="55"/>
      <c r="CU464" s="55"/>
      <c r="CV464" s="55"/>
      <c r="CW464" s="55"/>
      <c r="CX464" s="55"/>
      <c r="CY464" s="55"/>
      <c r="CZ464" s="55"/>
      <c r="DA464" s="55"/>
      <c r="DB464" s="55"/>
      <c r="DC464" s="55"/>
      <c r="DD464" s="55"/>
      <c r="DE464" s="55"/>
      <c r="DF464" s="55"/>
      <c r="DG464" s="55"/>
      <c r="DH464" s="55"/>
      <c r="DI464" s="55"/>
    </row>
    <row r="465" spans="1:113" x14ac:dyDescent="0.2">
      <c r="A465" s="49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4"/>
      <c r="AN465" s="54"/>
      <c r="AO465" s="55"/>
      <c r="AP465" s="55"/>
      <c r="AQ465" s="55"/>
      <c r="AR465" s="51"/>
      <c r="AS465" s="54"/>
      <c r="AT465" s="55"/>
      <c r="AU465" s="55"/>
      <c r="AV465" s="51"/>
      <c r="AW465" s="54"/>
      <c r="AX465" s="55"/>
      <c r="AY465" s="56"/>
      <c r="AZ465" s="35"/>
      <c r="BA465" s="55"/>
      <c r="BB465" s="51"/>
      <c r="BC465" s="54"/>
      <c r="BD465" s="55"/>
      <c r="BE465" s="56"/>
      <c r="BF465" s="55"/>
      <c r="BG465" s="55"/>
      <c r="BH465" s="55"/>
      <c r="BI465" s="55"/>
      <c r="BJ465" s="55"/>
      <c r="BK465" s="55"/>
      <c r="BL465" s="55"/>
      <c r="BM465" s="55"/>
      <c r="BN465" s="55"/>
      <c r="BO465" s="55"/>
      <c r="BP465" s="55"/>
      <c r="BQ465" s="55"/>
      <c r="BR465" s="55"/>
      <c r="BS465" s="55"/>
      <c r="BT465" s="55"/>
      <c r="BU465" s="55"/>
      <c r="BV465" s="55"/>
      <c r="BW465" s="55"/>
      <c r="BX465" s="55"/>
      <c r="BY465" s="55"/>
      <c r="BZ465" s="55"/>
      <c r="CA465" s="55"/>
      <c r="CB465" s="55"/>
      <c r="CC465" s="55"/>
      <c r="CD465" s="55"/>
      <c r="CE465" s="55"/>
      <c r="CF465" s="55"/>
      <c r="CG465" s="55"/>
      <c r="CH465" s="55"/>
      <c r="CI465" s="55"/>
      <c r="CJ465" s="55"/>
      <c r="CK465" s="55"/>
      <c r="CL465" s="55"/>
      <c r="CM465" s="55"/>
      <c r="CN465" s="55"/>
      <c r="CO465" s="55"/>
      <c r="CP465" s="55"/>
      <c r="CQ465" s="55"/>
      <c r="CR465" s="55"/>
      <c r="CS465" s="55"/>
      <c r="CT465" s="55"/>
      <c r="CU465" s="55"/>
      <c r="CV465" s="55"/>
      <c r="CW465" s="55"/>
      <c r="CX465" s="55"/>
      <c r="CY465" s="55"/>
      <c r="CZ465" s="55"/>
      <c r="DA465" s="55"/>
      <c r="DB465" s="55"/>
      <c r="DC465" s="55"/>
      <c r="DD465" s="55"/>
      <c r="DE465" s="55"/>
      <c r="DF465" s="55"/>
      <c r="DG465" s="55"/>
      <c r="DH465" s="55"/>
      <c r="DI465" s="55"/>
    </row>
    <row r="466" spans="1:113" x14ac:dyDescent="0.2">
      <c r="A466" s="49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4"/>
      <c r="AN466" s="54"/>
      <c r="AO466" s="55"/>
      <c r="AP466" s="55"/>
      <c r="AQ466" s="55"/>
      <c r="AR466" s="51"/>
      <c r="AS466" s="54"/>
      <c r="AT466" s="55"/>
      <c r="AU466" s="55"/>
      <c r="AV466" s="51"/>
      <c r="AW466" s="54"/>
      <c r="AX466" s="55"/>
      <c r="AY466" s="56"/>
      <c r="AZ466" s="35"/>
      <c r="BA466" s="55"/>
      <c r="BB466" s="51"/>
      <c r="BC466" s="54"/>
      <c r="BD466" s="55"/>
      <c r="BE466" s="56"/>
      <c r="BF466" s="55"/>
      <c r="BG466" s="55"/>
      <c r="BH466" s="55"/>
      <c r="BI466" s="55"/>
      <c r="BJ466" s="55"/>
      <c r="BK466" s="55"/>
      <c r="BL466" s="55"/>
      <c r="BM466" s="55"/>
      <c r="BN466" s="55"/>
      <c r="BO466" s="55"/>
      <c r="BP466" s="55"/>
      <c r="BQ466" s="55"/>
      <c r="BR466" s="55"/>
      <c r="BS466" s="55"/>
      <c r="BT466" s="55"/>
      <c r="BU466" s="55"/>
      <c r="BV466" s="55"/>
      <c r="BW466" s="55"/>
      <c r="BX466" s="55"/>
      <c r="BY466" s="55"/>
      <c r="BZ466" s="55"/>
      <c r="CA466" s="55"/>
      <c r="CB466" s="55"/>
      <c r="CC466" s="55"/>
      <c r="CD466" s="55"/>
      <c r="CE466" s="55"/>
      <c r="CF466" s="55"/>
      <c r="CG466" s="55"/>
      <c r="CH466" s="55"/>
      <c r="CI466" s="55"/>
      <c r="CJ466" s="55"/>
      <c r="CK466" s="55"/>
      <c r="CL466" s="55"/>
      <c r="CM466" s="55"/>
      <c r="CN466" s="55"/>
      <c r="CO466" s="55"/>
      <c r="CP466" s="55"/>
      <c r="CQ466" s="55"/>
      <c r="CR466" s="55"/>
      <c r="CS466" s="55"/>
      <c r="CT466" s="55"/>
      <c r="CU466" s="55"/>
      <c r="CV466" s="55"/>
      <c r="CW466" s="55"/>
      <c r="CX466" s="55"/>
      <c r="CY466" s="55"/>
      <c r="CZ466" s="55"/>
      <c r="DA466" s="55"/>
      <c r="DB466" s="55"/>
      <c r="DC466" s="55"/>
      <c r="DD466" s="55"/>
      <c r="DE466" s="55"/>
      <c r="DF466" s="55"/>
      <c r="DG466" s="55"/>
      <c r="DH466" s="55"/>
      <c r="DI466" s="55"/>
    </row>
    <row r="467" spans="1:113" x14ac:dyDescent="0.2">
      <c r="A467" s="49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4"/>
      <c r="AN467" s="54"/>
      <c r="AO467" s="55"/>
      <c r="AP467" s="55"/>
      <c r="AQ467" s="55"/>
      <c r="AR467" s="51"/>
      <c r="AS467" s="54"/>
      <c r="AT467" s="55"/>
      <c r="AU467" s="55"/>
      <c r="AV467" s="51"/>
      <c r="AW467" s="54"/>
      <c r="AX467" s="55"/>
      <c r="AY467" s="56"/>
      <c r="AZ467" s="35"/>
      <c r="BA467" s="55"/>
      <c r="BB467" s="51"/>
      <c r="BC467" s="54"/>
      <c r="BD467" s="55"/>
      <c r="BE467" s="56"/>
      <c r="BF467" s="55"/>
      <c r="BG467" s="55"/>
      <c r="BH467" s="55"/>
      <c r="BI467" s="55"/>
      <c r="BJ467" s="55"/>
      <c r="BK467" s="55"/>
      <c r="BL467" s="55"/>
      <c r="BM467" s="55"/>
      <c r="BN467" s="55"/>
      <c r="BO467" s="55"/>
      <c r="BP467" s="55"/>
      <c r="BQ467" s="55"/>
      <c r="BR467" s="55"/>
      <c r="BS467" s="55"/>
      <c r="BT467" s="55"/>
      <c r="BU467" s="55"/>
      <c r="BV467" s="55"/>
      <c r="BW467" s="55"/>
      <c r="BX467" s="55"/>
      <c r="BY467" s="55"/>
      <c r="BZ467" s="55"/>
      <c r="CA467" s="55"/>
      <c r="CB467" s="55"/>
      <c r="CC467" s="55"/>
      <c r="CD467" s="55"/>
      <c r="CE467" s="55"/>
      <c r="CF467" s="55"/>
      <c r="CG467" s="55"/>
      <c r="CH467" s="55"/>
      <c r="CI467" s="55"/>
      <c r="CJ467" s="55"/>
      <c r="CK467" s="55"/>
      <c r="CL467" s="55"/>
      <c r="CM467" s="55"/>
      <c r="CN467" s="55"/>
      <c r="CO467" s="55"/>
      <c r="CP467" s="55"/>
      <c r="CQ467" s="55"/>
      <c r="CR467" s="55"/>
      <c r="CS467" s="55"/>
      <c r="CT467" s="55"/>
      <c r="CU467" s="55"/>
      <c r="CV467" s="55"/>
      <c r="CW467" s="55"/>
      <c r="CX467" s="55"/>
      <c r="CY467" s="55"/>
      <c r="CZ467" s="55"/>
      <c r="DA467" s="55"/>
      <c r="DB467" s="55"/>
      <c r="DC467" s="55"/>
      <c r="DD467" s="55"/>
      <c r="DE467" s="55"/>
      <c r="DF467" s="55"/>
      <c r="DG467" s="55"/>
      <c r="DH467" s="55"/>
      <c r="DI467" s="55"/>
    </row>
    <row r="468" spans="1:113" x14ac:dyDescent="0.2">
      <c r="A468" s="49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4"/>
      <c r="AN468" s="54"/>
      <c r="AO468" s="55"/>
      <c r="AP468" s="55"/>
      <c r="AQ468" s="55"/>
      <c r="AR468" s="51"/>
      <c r="AS468" s="54"/>
      <c r="AT468" s="55"/>
      <c r="AU468" s="55"/>
      <c r="AV468" s="51"/>
      <c r="AW468" s="54"/>
      <c r="AX468" s="55"/>
      <c r="AY468" s="56"/>
      <c r="AZ468" s="35"/>
      <c r="BA468" s="55"/>
      <c r="BB468" s="51"/>
      <c r="BC468" s="54"/>
      <c r="BD468" s="55"/>
      <c r="BE468" s="56"/>
      <c r="BF468" s="55"/>
      <c r="BG468" s="55"/>
      <c r="BH468" s="55"/>
      <c r="BI468" s="55"/>
      <c r="BJ468" s="55"/>
      <c r="BK468" s="55"/>
      <c r="BL468" s="55"/>
      <c r="BM468" s="55"/>
      <c r="BN468" s="55"/>
      <c r="BO468" s="55"/>
      <c r="BP468" s="55"/>
      <c r="BQ468" s="55"/>
      <c r="BR468" s="55"/>
      <c r="BS468" s="55"/>
      <c r="BT468" s="55"/>
      <c r="BU468" s="55"/>
      <c r="BV468" s="55"/>
      <c r="BW468" s="55"/>
      <c r="BX468" s="55"/>
      <c r="BY468" s="55"/>
      <c r="BZ468" s="55"/>
      <c r="CA468" s="55"/>
      <c r="CB468" s="55"/>
      <c r="CC468" s="55"/>
      <c r="CD468" s="55"/>
      <c r="CE468" s="55"/>
      <c r="CF468" s="55"/>
      <c r="CG468" s="55"/>
      <c r="CH468" s="55"/>
      <c r="CI468" s="55"/>
      <c r="CJ468" s="55"/>
      <c r="CK468" s="55"/>
      <c r="CL468" s="55"/>
      <c r="CM468" s="55"/>
      <c r="CN468" s="55"/>
      <c r="CO468" s="55"/>
      <c r="CP468" s="55"/>
      <c r="CQ468" s="55"/>
      <c r="CR468" s="55"/>
      <c r="CS468" s="55"/>
      <c r="CT468" s="55"/>
      <c r="CU468" s="55"/>
      <c r="CV468" s="55"/>
      <c r="CW468" s="55"/>
      <c r="CX468" s="55"/>
      <c r="CY468" s="55"/>
      <c r="CZ468" s="55"/>
      <c r="DA468" s="55"/>
      <c r="DB468" s="55"/>
      <c r="DC468" s="55"/>
      <c r="DD468" s="55"/>
      <c r="DE468" s="55"/>
      <c r="DF468" s="55"/>
      <c r="DG468" s="55"/>
      <c r="DH468" s="55"/>
      <c r="DI468" s="55"/>
    </row>
    <row r="469" spans="1:113" x14ac:dyDescent="0.2">
      <c r="A469" s="49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4"/>
      <c r="AN469" s="54"/>
      <c r="AO469" s="55"/>
      <c r="AP469" s="55"/>
      <c r="AQ469" s="55"/>
      <c r="AR469" s="51"/>
      <c r="AS469" s="54"/>
      <c r="AT469" s="55"/>
      <c r="AU469" s="55"/>
      <c r="AV469" s="51"/>
      <c r="AW469" s="54"/>
      <c r="AX469" s="55"/>
      <c r="AY469" s="56"/>
      <c r="AZ469" s="35"/>
      <c r="BA469" s="55"/>
      <c r="BB469" s="51"/>
      <c r="BC469" s="54"/>
      <c r="BD469" s="55"/>
      <c r="BE469" s="56"/>
      <c r="BF469" s="55"/>
      <c r="BG469" s="55"/>
      <c r="BH469" s="55"/>
      <c r="BI469" s="55"/>
      <c r="BJ469" s="55"/>
      <c r="BK469" s="55"/>
      <c r="BL469" s="55"/>
      <c r="BM469" s="55"/>
      <c r="BN469" s="55"/>
      <c r="BO469" s="55"/>
      <c r="BP469" s="55"/>
      <c r="BQ469" s="55"/>
      <c r="BR469" s="55"/>
      <c r="BS469" s="55"/>
      <c r="BT469" s="55"/>
      <c r="BU469" s="55"/>
      <c r="BV469" s="55"/>
      <c r="BW469" s="55"/>
      <c r="BX469" s="55"/>
      <c r="BY469" s="55"/>
      <c r="BZ469" s="55"/>
      <c r="CA469" s="55"/>
      <c r="CB469" s="55"/>
      <c r="CC469" s="55"/>
      <c r="CD469" s="55"/>
      <c r="CE469" s="55"/>
      <c r="CF469" s="55"/>
      <c r="CG469" s="55"/>
      <c r="CH469" s="55"/>
      <c r="CI469" s="55"/>
      <c r="CJ469" s="55"/>
      <c r="CK469" s="55"/>
      <c r="CL469" s="55"/>
      <c r="CM469" s="55"/>
      <c r="CN469" s="55"/>
      <c r="CO469" s="55"/>
      <c r="CP469" s="55"/>
      <c r="CQ469" s="55"/>
      <c r="CR469" s="55"/>
      <c r="CS469" s="55"/>
      <c r="CT469" s="55"/>
      <c r="CU469" s="55"/>
      <c r="CV469" s="55"/>
      <c r="CW469" s="55"/>
      <c r="CX469" s="55"/>
      <c r="CY469" s="55"/>
      <c r="CZ469" s="55"/>
      <c r="DA469" s="55"/>
      <c r="DB469" s="55"/>
      <c r="DC469" s="55"/>
      <c r="DD469" s="55"/>
      <c r="DE469" s="55"/>
      <c r="DF469" s="55"/>
      <c r="DG469" s="55"/>
      <c r="DH469" s="55"/>
      <c r="DI469" s="55"/>
    </row>
    <row r="470" spans="1:113" x14ac:dyDescent="0.2">
      <c r="A470" s="49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4"/>
      <c r="AN470" s="54"/>
      <c r="AO470" s="55"/>
      <c r="AP470" s="55"/>
      <c r="AQ470" s="55"/>
      <c r="AR470" s="51"/>
      <c r="AS470" s="54"/>
      <c r="AT470" s="55"/>
      <c r="AU470" s="55"/>
      <c r="AV470" s="51"/>
      <c r="AW470" s="54"/>
      <c r="AX470" s="55"/>
      <c r="AY470" s="56"/>
      <c r="AZ470" s="35"/>
      <c r="BA470" s="55"/>
      <c r="BB470" s="51"/>
      <c r="BC470" s="54"/>
      <c r="BD470" s="55"/>
      <c r="BE470" s="56"/>
      <c r="BF470" s="55"/>
      <c r="BG470" s="55"/>
      <c r="BH470" s="55"/>
      <c r="BI470" s="55"/>
      <c r="BJ470" s="55"/>
      <c r="BK470" s="55"/>
      <c r="BL470" s="55"/>
      <c r="BM470" s="55"/>
      <c r="BN470" s="55"/>
      <c r="BO470" s="55"/>
      <c r="BP470" s="55"/>
      <c r="BQ470" s="55"/>
      <c r="BR470" s="55"/>
      <c r="BS470" s="55"/>
      <c r="BT470" s="55"/>
      <c r="BU470" s="55"/>
      <c r="BV470" s="55"/>
      <c r="BW470" s="55"/>
      <c r="BX470" s="55"/>
      <c r="BY470" s="55"/>
      <c r="BZ470" s="55"/>
      <c r="CA470" s="55"/>
      <c r="CB470" s="55"/>
      <c r="CC470" s="55"/>
      <c r="CD470" s="55"/>
      <c r="CE470" s="55"/>
      <c r="CF470" s="55"/>
      <c r="CG470" s="55"/>
      <c r="CH470" s="55"/>
      <c r="CI470" s="55"/>
      <c r="CJ470" s="55"/>
      <c r="CK470" s="55"/>
      <c r="CL470" s="55"/>
      <c r="CM470" s="55"/>
      <c r="CN470" s="55"/>
      <c r="CO470" s="55"/>
      <c r="CP470" s="55"/>
      <c r="CQ470" s="55"/>
      <c r="CR470" s="55"/>
      <c r="CS470" s="55"/>
      <c r="CT470" s="55"/>
      <c r="CU470" s="55"/>
      <c r="CV470" s="55"/>
      <c r="CW470" s="55"/>
      <c r="CX470" s="55"/>
      <c r="CY470" s="55"/>
      <c r="CZ470" s="55"/>
      <c r="DA470" s="55"/>
      <c r="DB470" s="55"/>
      <c r="DC470" s="55"/>
      <c r="DD470" s="55"/>
      <c r="DE470" s="55"/>
      <c r="DF470" s="55"/>
      <c r="DG470" s="55"/>
      <c r="DH470" s="55"/>
      <c r="DI470" s="55"/>
    </row>
    <row r="471" spans="1:113" x14ac:dyDescent="0.2">
      <c r="A471" s="49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4"/>
      <c r="AN471" s="54"/>
      <c r="AO471" s="55"/>
      <c r="AP471" s="55"/>
      <c r="AQ471" s="55"/>
      <c r="AR471" s="51"/>
      <c r="AS471" s="54"/>
      <c r="AT471" s="55"/>
      <c r="AU471" s="55"/>
      <c r="AV471" s="51"/>
      <c r="AW471" s="54"/>
      <c r="AX471" s="55"/>
      <c r="AY471" s="56"/>
      <c r="AZ471" s="35"/>
      <c r="BA471" s="55"/>
      <c r="BB471" s="51"/>
      <c r="BC471" s="54"/>
      <c r="BD471" s="55"/>
      <c r="BE471" s="56"/>
      <c r="BF471" s="55"/>
      <c r="BG471" s="55"/>
      <c r="BH471" s="55"/>
      <c r="BI471" s="55"/>
      <c r="BJ471" s="55"/>
      <c r="BK471" s="55"/>
      <c r="BL471" s="55"/>
      <c r="BM471" s="55"/>
      <c r="BN471" s="55"/>
      <c r="BO471" s="55"/>
      <c r="BP471" s="55"/>
      <c r="BQ471" s="55"/>
      <c r="BR471" s="55"/>
      <c r="BS471" s="55"/>
      <c r="BT471" s="55"/>
      <c r="BU471" s="55"/>
      <c r="BV471" s="55"/>
      <c r="BW471" s="55"/>
      <c r="BX471" s="55"/>
      <c r="BY471" s="55"/>
      <c r="BZ471" s="55"/>
      <c r="CA471" s="55"/>
      <c r="CB471" s="55"/>
      <c r="CC471" s="55"/>
      <c r="CD471" s="55"/>
      <c r="CE471" s="55"/>
      <c r="CF471" s="55"/>
      <c r="CG471" s="55"/>
      <c r="CH471" s="55"/>
      <c r="CI471" s="55"/>
      <c r="CJ471" s="55"/>
      <c r="CK471" s="55"/>
      <c r="CL471" s="55"/>
      <c r="CM471" s="55"/>
      <c r="CN471" s="55"/>
      <c r="CO471" s="55"/>
      <c r="CP471" s="55"/>
      <c r="CQ471" s="55"/>
      <c r="CR471" s="55"/>
      <c r="CS471" s="55"/>
      <c r="CT471" s="55"/>
      <c r="CU471" s="55"/>
      <c r="CV471" s="55"/>
      <c r="CW471" s="55"/>
      <c r="CX471" s="55"/>
      <c r="CY471" s="55"/>
      <c r="CZ471" s="55"/>
      <c r="DA471" s="55"/>
      <c r="DB471" s="55"/>
      <c r="DC471" s="55"/>
      <c r="DD471" s="55"/>
      <c r="DE471" s="55"/>
      <c r="DF471" s="55"/>
      <c r="DG471" s="55"/>
      <c r="DH471" s="55"/>
      <c r="DI471" s="55"/>
    </row>
    <row r="472" spans="1:113" x14ac:dyDescent="0.2">
      <c r="A472" s="49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4"/>
      <c r="AN472" s="54"/>
      <c r="AO472" s="55"/>
      <c r="AP472" s="55"/>
      <c r="AQ472" s="55"/>
      <c r="AR472" s="51"/>
      <c r="AS472" s="54"/>
      <c r="AT472" s="55"/>
      <c r="AU472" s="55"/>
      <c r="AV472" s="51"/>
      <c r="AW472" s="54"/>
      <c r="AX472" s="55"/>
      <c r="AY472" s="56"/>
      <c r="AZ472" s="35"/>
      <c r="BA472" s="55"/>
      <c r="BB472" s="51"/>
      <c r="BC472" s="54"/>
      <c r="BD472" s="55"/>
      <c r="BE472" s="56"/>
      <c r="BF472" s="55"/>
      <c r="BG472" s="55"/>
      <c r="BH472" s="55"/>
      <c r="BI472" s="55"/>
      <c r="BJ472" s="55"/>
      <c r="BK472" s="55"/>
      <c r="BL472" s="55"/>
      <c r="BM472" s="55"/>
      <c r="BN472" s="55"/>
      <c r="BO472" s="55"/>
      <c r="BP472" s="55"/>
      <c r="BQ472" s="55"/>
      <c r="BR472" s="55"/>
      <c r="BS472" s="55"/>
      <c r="BT472" s="55"/>
      <c r="BU472" s="55"/>
      <c r="BV472" s="55"/>
      <c r="BW472" s="55"/>
      <c r="BX472" s="55"/>
      <c r="BY472" s="55"/>
      <c r="BZ472" s="55"/>
      <c r="CA472" s="55"/>
      <c r="CB472" s="55"/>
      <c r="CC472" s="55"/>
      <c r="CD472" s="55"/>
      <c r="CE472" s="55"/>
      <c r="CF472" s="55"/>
      <c r="CG472" s="55"/>
      <c r="CH472" s="55"/>
      <c r="CI472" s="55"/>
      <c r="CJ472" s="55"/>
      <c r="CK472" s="55"/>
      <c r="CL472" s="55"/>
      <c r="CM472" s="55"/>
      <c r="CN472" s="55"/>
      <c r="CO472" s="55"/>
      <c r="CP472" s="55"/>
      <c r="CQ472" s="55"/>
      <c r="CR472" s="55"/>
      <c r="CS472" s="55"/>
      <c r="CT472" s="55"/>
      <c r="CU472" s="55"/>
      <c r="CV472" s="55"/>
      <c r="CW472" s="55"/>
      <c r="CX472" s="55"/>
      <c r="CY472" s="55"/>
      <c r="CZ472" s="55"/>
      <c r="DA472" s="55"/>
      <c r="DB472" s="55"/>
      <c r="DC472" s="55"/>
      <c r="DD472" s="55"/>
      <c r="DE472" s="55"/>
      <c r="DF472" s="55"/>
      <c r="DG472" s="55"/>
      <c r="DH472" s="55"/>
      <c r="DI472" s="55"/>
    </row>
    <row r="473" spans="1:113" x14ac:dyDescent="0.2">
      <c r="A473" s="49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4"/>
      <c r="AN473" s="54"/>
      <c r="AO473" s="55"/>
      <c r="AP473" s="55"/>
      <c r="AQ473" s="55"/>
      <c r="AR473" s="51"/>
      <c r="AS473" s="54"/>
      <c r="AT473" s="55"/>
      <c r="AU473" s="55"/>
      <c r="AV473" s="51"/>
      <c r="AW473" s="54"/>
      <c r="AX473" s="55"/>
      <c r="AY473" s="56"/>
      <c r="AZ473" s="35"/>
      <c r="BA473" s="55"/>
      <c r="BB473" s="51"/>
      <c r="BC473" s="54"/>
      <c r="BD473" s="55"/>
      <c r="BE473" s="56"/>
      <c r="BF473" s="55"/>
      <c r="BG473" s="55"/>
      <c r="BH473" s="55"/>
      <c r="BI473" s="55"/>
      <c r="BJ473" s="55"/>
      <c r="BK473" s="55"/>
      <c r="BL473" s="55"/>
      <c r="BM473" s="55"/>
      <c r="BN473" s="55"/>
      <c r="BO473" s="55"/>
      <c r="BP473" s="55"/>
      <c r="BQ473" s="55"/>
      <c r="BR473" s="55"/>
      <c r="BS473" s="55"/>
      <c r="BT473" s="55"/>
      <c r="BU473" s="55"/>
      <c r="BV473" s="55"/>
      <c r="BW473" s="55"/>
      <c r="BX473" s="55"/>
      <c r="BY473" s="55"/>
      <c r="BZ473" s="55"/>
      <c r="CA473" s="55"/>
      <c r="CB473" s="55"/>
      <c r="CC473" s="55"/>
      <c r="CD473" s="55"/>
      <c r="CE473" s="55"/>
      <c r="CF473" s="55"/>
      <c r="CG473" s="55"/>
      <c r="CH473" s="55"/>
      <c r="CI473" s="55"/>
      <c r="CJ473" s="55"/>
      <c r="CK473" s="55"/>
      <c r="CL473" s="55"/>
      <c r="CM473" s="55"/>
      <c r="CN473" s="55"/>
      <c r="CO473" s="55"/>
      <c r="CP473" s="55"/>
      <c r="CQ473" s="55"/>
      <c r="CR473" s="55"/>
      <c r="CS473" s="55"/>
      <c r="CT473" s="55"/>
      <c r="CU473" s="55"/>
      <c r="CV473" s="55"/>
      <c r="CW473" s="55"/>
      <c r="CX473" s="55"/>
      <c r="CY473" s="55"/>
      <c r="CZ473" s="55"/>
      <c r="DA473" s="55"/>
      <c r="DB473" s="55"/>
      <c r="DC473" s="55"/>
      <c r="DD473" s="55"/>
      <c r="DE473" s="55"/>
      <c r="DF473" s="55"/>
      <c r="DG473" s="55"/>
      <c r="DH473" s="55"/>
      <c r="DI473" s="55"/>
    </row>
    <row r="474" spans="1:113" x14ac:dyDescent="0.2">
      <c r="A474" s="49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4"/>
      <c r="AN474" s="54"/>
      <c r="AO474" s="55"/>
      <c r="AP474" s="55"/>
      <c r="AQ474" s="55"/>
      <c r="AR474" s="51"/>
      <c r="AS474" s="54"/>
      <c r="AT474" s="55"/>
      <c r="AU474" s="55"/>
      <c r="AV474" s="51"/>
      <c r="AW474" s="54"/>
      <c r="AX474" s="55"/>
      <c r="AY474" s="56"/>
      <c r="AZ474" s="35"/>
      <c r="BA474" s="55"/>
      <c r="BB474" s="51"/>
      <c r="BC474" s="54"/>
      <c r="BD474" s="55"/>
      <c r="BE474" s="56"/>
      <c r="BF474" s="55"/>
      <c r="BG474" s="55"/>
      <c r="BH474" s="55"/>
      <c r="BI474" s="55"/>
      <c r="BJ474" s="55"/>
      <c r="BK474" s="55"/>
      <c r="BL474" s="55"/>
      <c r="BM474" s="55"/>
      <c r="BN474" s="55"/>
      <c r="BO474" s="55"/>
      <c r="BP474" s="55"/>
      <c r="BQ474" s="55"/>
      <c r="BR474" s="55"/>
      <c r="BS474" s="55"/>
      <c r="BT474" s="55"/>
      <c r="BU474" s="55"/>
      <c r="BV474" s="55"/>
      <c r="BW474" s="55"/>
      <c r="BX474" s="55"/>
      <c r="BY474" s="55"/>
      <c r="BZ474" s="55"/>
      <c r="CA474" s="55"/>
      <c r="CB474" s="55"/>
      <c r="CC474" s="55"/>
      <c r="CD474" s="55"/>
      <c r="CE474" s="55"/>
      <c r="CF474" s="55"/>
      <c r="CG474" s="55"/>
      <c r="CH474" s="55"/>
      <c r="CI474" s="55"/>
      <c r="CJ474" s="55"/>
      <c r="CK474" s="55"/>
      <c r="CL474" s="55"/>
      <c r="CM474" s="55"/>
      <c r="CN474" s="55"/>
      <c r="CO474" s="55"/>
      <c r="CP474" s="55"/>
      <c r="CQ474" s="55"/>
      <c r="CR474" s="55"/>
      <c r="CS474" s="55"/>
      <c r="CT474" s="55"/>
      <c r="CU474" s="55"/>
      <c r="CV474" s="55"/>
      <c r="CW474" s="55"/>
      <c r="CX474" s="55"/>
      <c r="CY474" s="55"/>
      <c r="CZ474" s="55"/>
      <c r="DA474" s="55"/>
      <c r="DB474" s="55"/>
      <c r="DC474" s="55"/>
      <c r="DD474" s="55"/>
      <c r="DE474" s="55"/>
      <c r="DF474" s="55"/>
      <c r="DG474" s="55"/>
      <c r="DH474" s="55"/>
      <c r="DI474" s="55"/>
    </row>
    <row r="475" spans="1:113" x14ac:dyDescent="0.2">
      <c r="A475" s="49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4"/>
      <c r="AN475" s="54"/>
      <c r="AO475" s="55"/>
      <c r="AP475" s="55"/>
      <c r="AQ475" s="55"/>
      <c r="AR475" s="51"/>
      <c r="AS475" s="54"/>
      <c r="AT475" s="55"/>
      <c r="AU475" s="55"/>
      <c r="AV475" s="51"/>
      <c r="AW475" s="54"/>
      <c r="AX475" s="55"/>
      <c r="AY475" s="56"/>
      <c r="AZ475" s="35"/>
      <c r="BA475" s="55"/>
      <c r="BB475" s="51"/>
      <c r="BC475" s="54"/>
      <c r="BD475" s="55"/>
      <c r="BE475" s="56"/>
      <c r="BF475" s="55"/>
      <c r="BG475" s="55"/>
      <c r="BH475" s="55"/>
      <c r="BI475" s="55"/>
      <c r="BJ475" s="55"/>
      <c r="BK475" s="55"/>
      <c r="BL475" s="55"/>
      <c r="BM475" s="55"/>
      <c r="BN475" s="55"/>
      <c r="BO475" s="55"/>
      <c r="BP475" s="55"/>
      <c r="BQ475" s="55"/>
      <c r="BR475" s="55"/>
      <c r="BS475" s="55"/>
      <c r="BT475" s="55"/>
      <c r="BU475" s="55"/>
      <c r="BV475" s="55"/>
      <c r="BW475" s="55"/>
      <c r="BX475" s="55"/>
      <c r="BY475" s="55"/>
      <c r="BZ475" s="55"/>
      <c r="CA475" s="55"/>
      <c r="CB475" s="55"/>
      <c r="CC475" s="55"/>
      <c r="CD475" s="55"/>
      <c r="CE475" s="55"/>
      <c r="CF475" s="55"/>
      <c r="CG475" s="55"/>
      <c r="CH475" s="55"/>
      <c r="CI475" s="55"/>
      <c r="CJ475" s="55"/>
      <c r="CK475" s="55"/>
      <c r="CL475" s="55"/>
      <c r="CM475" s="55"/>
      <c r="CN475" s="55"/>
      <c r="CO475" s="55"/>
      <c r="CP475" s="55"/>
      <c r="CQ475" s="55"/>
      <c r="CR475" s="55"/>
      <c r="CS475" s="55"/>
      <c r="CT475" s="55"/>
      <c r="CU475" s="55"/>
      <c r="CV475" s="55"/>
      <c r="CW475" s="55"/>
      <c r="CX475" s="55"/>
      <c r="CY475" s="55"/>
      <c r="CZ475" s="55"/>
      <c r="DA475" s="55"/>
      <c r="DB475" s="55"/>
      <c r="DC475" s="55"/>
      <c r="DD475" s="55"/>
      <c r="DE475" s="55"/>
      <c r="DF475" s="55"/>
      <c r="DG475" s="55"/>
      <c r="DH475" s="55"/>
      <c r="DI475" s="55"/>
    </row>
    <row r="476" spans="1:113" x14ac:dyDescent="0.2">
      <c r="A476" s="49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4"/>
      <c r="AN476" s="54"/>
      <c r="AO476" s="55"/>
      <c r="AP476" s="55"/>
      <c r="AQ476" s="55"/>
      <c r="AR476" s="51"/>
      <c r="AS476" s="54"/>
      <c r="AT476" s="55"/>
      <c r="AU476" s="55"/>
      <c r="AV476" s="51"/>
      <c r="AW476" s="54"/>
      <c r="AX476" s="55"/>
      <c r="AY476" s="56"/>
      <c r="AZ476" s="35"/>
      <c r="BA476" s="55"/>
      <c r="BB476" s="51"/>
      <c r="BC476" s="54"/>
      <c r="BD476" s="55"/>
      <c r="BE476" s="56"/>
      <c r="BF476" s="55"/>
      <c r="BG476" s="55"/>
      <c r="BH476" s="55"/>
      <c r="BI476" s="55"/>
      <c r="BJ476" s="55"/>
      <c r="BK476" s="55"/>
      <c r="BL476" s="55"/>
      <c r="BM476" s="55"/>
      <c r="BN476" s="55"/>
      <c r="BO476" s="55"/>
      <c r="BP476" s="55"/>
      <c r="BQ476" s="55"/>
      <c r="BR476" s="55"/>
      <c r="BS476" s="55"/>
      <c r="BT476" s="55"/>
      <c r="BU476" s="55"/>
      <c r="BV476" s="55"/>
      <c r="BW476" s="55"/>
      <c r="BX476" s="55"/>
      <c r="BY476" s="55"/>
      <c r="BZ476" s="55"/>
      <c r="CA476" s="55"/>
      <c r="CB476" s="55"/>
      <c r="CC476" s="55"/>
      <c r="CD476" s="55"/>
      <c r="CE476" s="55"/>
      <c r="CF476" s="55"/>
      <c r="CG476" s="55"/>
      <c r="CH476" s="55"/>
      <c r="CI476" s="55"/>
      <c r="CJ476" s="55"/>
      <c r="CK476" s="55"/>
      <c r="CL476" s="55"/>
      <c r="CM476" s="55"/>
      <c r="CN476" s="55"/>
      <c r="CO476" s="55"/>
      <c r="CP476" s="55"/>
      <c r="CQ476" s="55"/>
      <c r="CR476" s="55"/>
      <c r="CS476" s="55"/>
      <c r="CT476" s="55"/>
      <c r="CU476" s="55"/>
      <c r="CV476" s="55"/>
      <c r="CW476" s="55"/>
      <c r="CX476" s="55"/>
      <c r="CY476" s="55"/>
      <c r="CZ476" s="55"/>
      <c r="DA476" s="55"/>
      <c r="DB476" s="55"/>
      <c r="DC476" s="55"/>
      <c r="DD476" s="55"/>
      <c r="DE476" s="55"/>
      <c r="DF476" s="55"/>
      <c r="DG476" s="55"/>
      <c r="DH476" s="55"/>
      <c r="DI476" s="55"/>
    </row>
    <row r="477" spans="1:113" x14ac:dyDescent="0.2">
      <c r="A477" s="49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4"/>
      <c r="AN477" s="54"/>
      <c r="AO477" s="55"/>
      <c r="AP477" s="55"/>
      <c r="AQ477" s="55"/>
      <c r="AR477" s="51"/>
      <c r="AS477" s="54"/>
      <c r="AT477" s="55"/>
      <c r="AU477" s="55"/>
      <c r="AV477" s="51"/>
      <c r="AW477" s="54"/>
      <c r="AX477" s="55"/>
      <c r="AY477" s="56"/>
      <c r="AZ477" s="35"/>
      <c r="BA477" s="55"/>
      <c r="BB477" s="51"/>
      <c r="BC477" s="54"/>
      <c r="BD477" s="55"/>
      <c r="BE477" s="56"/>
      <c r="BF477" s="55"/>
      <c r="BG477" s="55"/>
      <c r="BH477" s="55"/>
      <c r="BI477" s="55"/>
      <c r="BJ477" s="55"/>
      <c r="BK477" s="55"/>
      <c r="BL477" s="55"/>
      <c r="BM477" s="55"/>
      <c r="BN477" s="55"/>
      <c r="BO477" s="55"/>
      <c r="BP477" s="55"/>
      <c r="BQ477" s="55"/>
      <c r="BR477" s="55"/>
      <c r="BS477" s="55"/>
      <c r="BT477" s="55"/>
      <c r="BU477" s="55"/>
      <c r="BV477" s="55"/>
      <c r="BW477" s="55"/>
      <c r="BX477" s="55"/>
      <c r="BY477" s="55"/>
      <c r="BZ477" s="55"/>
      <c r="CA477" s="55"/>
      <c r="CB477" s="55"/>
      <c r="CC477" s="55"/>
      <c r="CD477" s="55"/>
      <c r="CE477" s="55"/>
      <c r="CF477" s="55"/>
      <c r="CG477" s="55"/>
      <c r="CH477" s="55"/>
      <c r="CI477" s="55"/>
      <c r="CJ477" s="55"/>
      <c r="CK477" s="55"/>
      <c r="CL477" s="55"/>
      <c r="CM477" s="55"/>
      <c r="CN477" s="55"/>
      <c r="CO477" s="55"/>
      <c r="CP477" s="55"/>
      <c r="CQ477" s="55"/>
      <c r="CR477" s="55"/>
      <c r="CS477" s="55"/>
      <c r="CT477" s="55"/>
      <c r="CU477" s="55"/>
      <c r="CV477" s="55"/>
      <c r="CW477" s="55"/>
      <c r="CX477" s="55"/>
      <c r="CY477" s="55"/>
      <c r="CZ477" s="55"/>
      <c r="DA477" s="55"/>
      <c r="DB477" s="55"/>
      <c r="DC477" s="55"/>
      <c r="DD477" s="55"/>
      <c r="DE477" s="55"/>
      <c r="DF477" s="55"/>
      <c r="DG477" s="55"/>
      <c r="DH477" s="55"/>
      <c r="DI477" s="55"/>
    </row>
    <row r="478" spans="1:113" x14ac:dyDescent="0.2">
      <c r="A478" s="49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4"/>
      <c r="AN478" s="54"/>
      <c r="AO478" s="55"/>
      <c r="AP478" s="55"/>
      <c r="AQ478" s="55"/>
      <c r="AR478" s="51"/>
      <c r="AS478" s="54"/>
      <c r="AT478" s="55"/>
      <c r="AU478" s="55"/>
      <c r="AV478" s="51"/>
      <c r="AW478" s="54"/>
      <c r="AX478" s="55"/>
      <c r="AY478" s="56"/>
      <c r="AZ478" s="35"/>
      <c r="BA478" s="55"/>
      <c r="BB478" s="51"/>
      <c r="BC478" s="54"/>
      <c r="BD478" s="55"/>
      <c r="BE478" s="56"/>
      <c r="BF478" s="55"/>
      <c r="BG478" s="55"/>
      <c r="BH478" s="55"/>
      <c r="BI478" s="55"/>
      <c r="BJ478" s="55"/>
      <c r="BK478" s="55"/>
      <c r="BL478" s="55"/>
      <c r="BM478" s="55"/>
      <c r="BN478" s="55"/>
      <c r="BO478" s="55"/>
      <c r="BP478" s="55"/>
      <c r="BQ478" s="55"/>
      <c r="BR478" s="55"/>
      <c r="BS478" s="55"/>
      <c r="BT478" s="55"/>
      <c r="BU478" s="55"/>
      <c r="BV478" s="55"/>
      <c r="BW478" s="55"/>
      <c r="BX478" s="55"/>
      <c r="BY478" s="55"/>
      <c r="BZ478" s="55"/>
      <c r="CA478" s="55"/>
      <c r="CB478" s="55"/>
      <c r="CC478" s="55"/>
      <c r="CD478" s="55"/>
      <c r="CE478" s="55"/>
      <c r="CF478" s="55"/>
      <c r="CG478" s="55"/>
      <c r="CH478" s="55"/>
      <c r="CI478" s="55"/>
      <c r="CJ478" s="55"/>
      <c r="CK478" s="55"/>
      <c r="CL478" s="55"/>
      <c r="CM478" s="55"/>
      <c r="CN478" s="55"/>
      <c r="CO478" s="55"/>
      <c r="CP478" s="55"/>
      <c r="CQ478" s="55"/>
      <c r="CR478" s="55"/>
      <c r="CS478" s="55"/>
      <c r="CT478" s="55"/>
      <c r="CU478" s="55"/>
      <c r="CV478" s="55"/>
      <c r="CW478" s="55"/>
      <c r="CX478" s="55"/>
      <c r="CY478" s="55"/>
      <c r="CZ478" s="55"/>
      <c r="DA478" s="55"/>
      <c r="DB478" s="55"/>
      <c r="DC478" s="55"/>
      <c r="DD478" s="55"/>
      <c r="DE478" s="55"/>
      <c r="DF478" s="55"/>
      <c r="DG478" s="55"/>
      <c r="DH478" s="55"/>
      <c r="DI478" s="55"/>
    </row>
    <row r="479" spans="1:113" x14ac:dyDescent="0.2">
      <c r="A479" s="49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4"/>
      <c r="AN479" s="54"/>
      <c r="AO479" s="55"/>
      <c r="AP479" s="55"/>
      <c r="AQ479" s="55"/>
      <c r="AR479" s="51"/>
      <c r="AS479" s="54"/>
      <c r="AT479" s="55"/>
      <c r="AU479" s="55"/>
      <c r="AV479" s="51"/>
      <c r="AW479" s="54"/>
      <c r="AX479" s="55"/>
      <c r="AY479" s="56"/>
      <c r="AZ479" s="35"/>
      <c r="BA479" s="55"/>
      <c r="BB479" s="51"/>
      <c r="BC479" s="54"/>
      <c r="BD479" s="55"/>
      <c r="BE479" s="56"/>
      <c r="BF479" s="55"/>
      <c r="BG479" s="55"/>
      <c r="BH479" s="55"/>
      <c r="BI479" s="55"/>
      <c r="BJ479" s="55"/>
      <c r="BK479" s="55"/>
      <c r="BL479" s="55"/>
      <c r="BM479" s="55"/>
      <c r="BN479" s="55"/>
      <c r="BO479" s="55"/>
      <c r="BP479" s="55"/>
      <c r="BQ479" s="55"/>
      <c r="BR479" s="55"/>
      <c r="BS479" s="55"/>
      <c r="BT479" s="55"/>
      <c r="BU479" s="55"/>
      <c r="BV479" s="55"/>
      <c r="BW479" s="55"/>
      <c r="BX479" s="55"/>
      <c r="BY479" s="55"/>
      <c r="BZ479" s="55"/>
      <c r="CA479" s="55"/>
      <c r="CB479" s="55"/>
      <c r="CC479" s="55"/>
      <c r="CD479" s="55"/>
      <c r="CE479" s="55"/>
      <c r="CF479" s="55"/>
      <c r="CG479" s="55"/>
      <c r="CH479" s="55"/>
      <c r="CI479" s="55"/>
      <c r="CJ479" s="55"/>
      <c r="CK479" s="55"/>
      <c r="CL479" s="55"/>
      <c r="CM479" s="55"/>
      <c r="CN479" s="55"/>
      <c r="CO479" s="55"/>
      <c r="CP479" s="55"/>
      <c r="CQ479" s="55"/>
      <c r="CR479" s="55"/>
      <c r="CS479" s="55"/>
      <c r="CT479" s="55"/>
      <c r="CU479" s="55"/>
      <c r="CV479" s="55"/>
      <c r="CW479" s="55"/>
      <c r="CX479" s="55"/>
      <c r="CY479" s="55"/>
      <c r="CZ479" s="55"/>
      <c r="DA479" s="55"/>
      <c r="DB479" s="55"/>
      <c r="DC479" s="55"/>
      <c r="DD479" s="55"/>
      <c r="DE479" s="55"/>
      <c r="DF479" s="55"/>
      <c r="DG479" s="55"/>
      <c r="DH479" s="55"/>
      <c r="DI479" s="55"/>
    </row>
    <row r="480" spans="1:113" x14ac:dyDescent="0.2">
      <c r="A480" s="49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4"/>
      <c r="AN480" s="54"/>
      <c r="AO480" s="55"/>
      <c r="AP480" s="55"/>
      <c r="AQ480" s="55"/>
      <c r="AR480" s="51"/>
      <c r="AS480" s="54"/>
      <c r="AT480" s="55"/>
      <c r="AU480" s="55"/>
      <c r="AV480" s="51"/>
      <c r="AW480" s="54"/>
      <c r="AX480" s="55"/>
      <c r="AY480" s="56"/>
      <c r="AZ480" s="35"/>
      <c r="BA480" s="55"/>
      <c r="BB480" s="51"/>
      <c r="BC480" s="54"/>
      <c r="BD480" s="55"/>
      <c r="BE480" s="56"/>
      <c r="BF480" s="55"/>
      <c r="BG480" s="55"/>
      <c r="BH480" s="55"/>
      <c r="BI480" s="55"/>
      <c r="BJ480" s="55"/>
      <c r="BK480" s="55"/>
      <c r="BL480" s="55"/>
      <c r="BM480" s="55"/>
      <c r="BN480" s="55"/>
      <c r="BO480" s="55"/>
      <c r="BP480" s="55"/>
      <c r="BQ480" s="55"/>
      <c r="BR480" s="55"/>
      <c r="BS480" s="55"/>
      <c r="BT480" s="55"/>
      <c r="BU480" s="55"/>
      <c r="BV480" s="55"/>
      <c r="BW480" s="55"/>
      <c r="BX480" s="55"/>
      <c r="BY480" s="55"/>
      <c r="BZ480" s="55"/>
      <c r="CA480" s="55"/>
      <c r="CB480" s="55"/>
      <c r="CC480" s="55"/>
      <c r="CD480" s="55"/>
      <c r="CE480" s="55"/>
      <c r="CF480" s="55"/>
      <c r="CG480" s="55"/>
      <c r="CH480" s="55"/>
      <c r="CI480" s="55"/>
      <c r="CJ480" s="55"/>
      <c r="CK480" s="55"/>
      <c r="CL480" s="55"/>
      <c r="CM480" s="55"/>
      <c r="CN480" s="55"/>
      <c r="CO480" s="55"/>
      <c r="CP480" s="55"/>
      <c r="CQ480" s="55"/>
      <c r="CR480" s="55"/>
      <c r="CS480" s="55"/>
      <c r="CT480" s="55"/>
      <c r="CU480" s="55"/>
      <c r="CV480" s="55"/>
      <c r="CW480" s="55"/>
      <c r="CX480" s="55"/>
      <c r="CY480" s="55"/>
      <c r="CZ480" s="55"/>
      <c r="DA480" s="55"/>
      <c r="DB480" s="55"/>
      <c r="DC480" s="55"/>
      <c r="DD480" s="55"/>
      <c r="DE480" s="55"/>
      <c r="DF480" s="55"/>
      <c r="DG480" s="55"/>
      <c r="DH480" s="55"/>
      <c r="DI480" s="55"/>
    </row>
    <row r="481" spans="1:113" x14ac:dyDescent="0.2">
      <c r="A481" s="49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4"/>
      <c r="AN481" s="54"/>
      <c r="AO481" s="55"/>
      <c r="AP481" s="55"/>
      <c r="AQ481" s="55"/>
      <c r="AR481" s="51"/>
      <c r="AS481" s="54"/>
      <c r="AT481" s="55"/>
      <c r="AU481" s="55"/>
      <c r="AV481" s="51"/>
      <c r="AW481" s="54"/>
      <c r="AX481" s="55"/>
      <c r="AY481" s="56"/>
      <c r="AZ481" s="35"/>
      <c r="BA481" s="55"/>
      <c r="BB481" s="51"/>
      <c r="BC481" s="54"/>
      <c r="BD481" s="55"/>
      <c r="BE481" s="56"/>
      <c r="BF481" s="55"/>
      <c r="BG481" s="55"/>
      <c r="BH481" s="55"/>
      <c r="BI481" s="55"/>
      <c r="BJ481" s="55"/>
      <c r="BK481" s="55"/>
      <c r="BL481" s="55"/>
      <c r="BM481" s="55"/>
      <c r="BN481" s="55"/>
      <c r="BO481" s="55"/>
      <c r="BP481" s="55"/>
      <c r="BQ481" s="55"/>
      <c r="BR481" s="55"/>
      <c r="BS481" s="55"/>
      <c r="BT481" s="55"/>
      <c r="BU481" s="55"/>
      <c r="BV481" s="55"/>
      <c r="BW481" s="55"/>
      <c r="BX481" s="55"/>
      <c r="BY481" s="55"/>
      <c r="BZ481" s="55"/>
      <c r="CA481" s="55"/>
      <c r="CB481" s="55"/>
      <c r="CC481" s="55"/>
      <c r="CD481" s="55"/>
      <c r="CE481" s="55"/>
      <c r="CF481" s="55"/>
      <c r="CG481" s="55"/>
      <c r="CH481" s="55"/>
      <c r="CI481" s="55"/>
      <c r="CJ481" s="55"/>
      <c r="CK481" s="55"/>
      <c r="CL481" s="55"/>
      <c r="CM481" s="55"/>
      <c r="CN481" s="55"/>
      <c r="CO481" s="55"/>
      <c r="CP481" s="55"/>
      <c r="CQ481" s="55"/>
      <c r="CR481" s="55"/>
      <c r="CS481" s="55"/>
      <c r="CT481" s="55"/>
      <c r="CU481" s="55"/>
      <c r="CV481" s="55"/>
      <c r="CW481" s="55"/>
      <c r="CX481" s="55"/>
      <c r="CY481" s="55"/>
      <c r="CZ481" s="55"/>
      <c r="DA481" s="55"/>
      <c r="DB481" s="55"/>
      <c r="DC481" s="55"/>
      <c r="DD481" s="55"/>
      <c r="DE481" s="55"/>
      <c r="DF481" s="55"/>
      <c r="DG481" s="55"/>
      <c r="DH481" s="55"/>
      <c r="DI481" s="55"/>
    </row>
    <row r="482" spans="1:113" x14ac:dyDescent="0.2">
      <c r="A482" s="49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4"/>
      <c r="AN482" s="54"/>
      <c r="AO482" s="55"/>
      <c r="AP482" s="55"/>
      <c r="AQ482" s="55"/>
      <c r="AR482" s="51"/>
      <c r="AS482" s="54"/>
      <c r="AT482" s="55"/>
      <c r="AU482" s="55"/>
      <c r="AV482" s="51"/>
      <c r="AW482" s="54"/>
      <c r="AX482" s="55"/>
      <c r="AY482" s="56"/>
      <c r="AZ482" s="35"/>
      <c r="BA482" s="55"/>
      <c r="BB482" s="51"/>
      <c r="BC482" s="54"/>
      <c r="BD482" s="55"/>
      <c r="BE482" s="56"/>
      <c r="BF482" s="55"/>
      <c r="BG482" s="55"/>
      <c r="BH482" s="55"/>
      <c r="BI482" s="55"/>
      <c r="BJ482" s="55"/>
      <c r="BK482" s="55"/>
      <c r="BL482" s="55"/>
      <c r="BM482" s="55"/>
      <c r="BN482" s="55"/>
      <c r="BO482" s="55"/>
      <c r="BP482" s="55"/>
      <c r="BQ482" s="55"/>
      <c r="BR482" s="55"/>
      <c r="BS482" s="55"/>
      <c r="BT482" s="55"/>
      <c r="BU482" s="55"/>
      <c r="BV482" s="55"/>
      <c r="BW482" s="55"/>
      <c r="BX482" s="55"/>
      <c r="BY482" s="55"/>
      <c r="BZ482" s="55"/>
      <c r="CA482" s="55"/>
      <c r="CB482" s="55"/>
      <c r="CC482" s="55"/>
      <c r="CD482" s="55"/>
      <c r="CE482" s="55"/>
      <c r="CF482" s="55"/>
      <c r="CG482" s="55"/>
      <c r="CH482" s="55"/>
      <c r="CI482" s="55"/>
      <c r="CJ482" s="55"/>
      <c r="CK482" s="55"/>
      <c r="CL482" s="55"/>
      <c r="CM482" s="55"/>
      <c r="CN482" s="55"/>
      <c r="CO482" s="55"/>
      <c r="CP482" s="55"/>
      <c r="CQ482" s="55"/>
      <c r="CR482" s="55"/>
      <c r="CS482" s="55"/>
      <c r="CT482" s="55"/>
      <c r="CU482" s="55"/>
      <c r="CV482" s="55"/>
      <c r="CW482" s="55"/>
      <c r="CX482" s="55"/>
      <c r="CY482" s="55"/>
      <c r="CZ482" s="55"/>
      <c r="DA482" s="55"/>
      <c r="DB482" s="55"/>
      <c r="DC482" s="55"/>
      <c r="DD482" s="55"/>
      <c r="DE482" s="55"/>
      <c r="DF482" s="55"/>
      <c r="DG482" s="55"/>
      <c r="DH482" s="55"/>
      <c r="DI482" s="55"/>
    </row>
    <row r="483" spans="1:113" x14ac:dyDescent="0.2">
      <c r="A483" s="49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4"/>
      <c r="AN483" s="54"/>
      <c r="AO483" s="55"/>
      <c r="AP483" s="55"/>
      <c r="AQ483" s="55"/>
      <c r="AR483" s="51"/>
      <c r="AS483" s="54"/>
      <c r="AT483" s="55"/>
      <c r="AU483" s="55"/>
      <c r="AV483" s="51"/>
      <c r="AW483" s="54"/>
      <c r="AX483" s="55"/>
      <c r="AY483" s="56"/>
      <c r="AZ483" s="35"/>
      <c r="BA483" s="55"/>
      <c r="BB483" s="51"/>
      <c r="BC483" s="54"/>
      <c r="BD483" s="55"/>
      <c r="BE483" s="56"/>
      <c r="BF483" s="55"/>
      <c r="BG483" s="55"/>
      <c r="BH483" s="55"/>
      <c r="BI483" s="55"/>
      <c r="BJ483" s="55"/>
      <c r="BK483" s="55"/>
      <c r="BL483" s="55"/>
      <c r="BM483" s="55"/>
      <c r="BN483" s="55"/>
      <c r="BO483" s="55"/>
      <c r="BP483" s="55"/>
      <c r="BQ483" s="55"/>
      <c r="BR483" s="55"/>
      <c r="BS483" s="55"/>
      <c r="BT483" s="55"/>
      <c r="BU483" s="55"/>
      <c r="BV483" s="55"/>
      <c r="BW483" s="55"/>
      <c r="BX483" s="55"/>
      <c r="BY483" s="55"/>
      <c r="BZ483" s="55"/>
      <c r="CA483" s="55"/>
      <c r="CB483" s="55"/>
      <c r="CC483" s="55"/>
      <c r="CD483" s="55"/>
      <c r="CE483" s="55"/>
      <c r="CF483" s="55"/>
      <c r="CG483" s="55"/>
      <c r="CH483" s="55"/>
      <c r="CI483" s="55"/>
      <c r="CJ483" s="55"/>
      <c r="CK483" s="55"/>
      <c r="CL483" s="55"/>
      <c r="CM483" s="55"/>
      <c r="CN483" s="55"/>
      <c r="CO483" s="55"/>
      <c r="CP483" s="55"/>
      <c r="CQ483" s="55"/>
      <c r="CR483" s="55"/>
      <c r="CS483" s="55"/>
      <c r="CT483" s="55"/>
      <c r="CU483" s="55"/>
      <c r="CV483" s="55"/>
      <c r="CW483" s="55"/>
      <c r="CX483" s="55"/>
      <c r="CY483" s="55"/>
      <c r="CZ483" s="55"/>
      <c r="DA483" s="55"/>
      <c r="DB483" s="55"/>
      <c r="DC483" s="55"/>
      <c r="DD483" s="55"/>
      <c r="DE483" s="55"/>
      <c r="DF483" s="55"/>
      <c r="DG483" s="55"/>
      <c r="DH483" s="55"/>
      <c r="DI483" s="55"/>
    </row>
    <row r="484" spans="1:113" x14ac:dyDescent="0.2">
      <c r="A484" s="49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4"/>
      <c r="AN484" s="54"/>
      <c r="AO484" s="55"/>
      <c r="AP484" s="55"/>
      <c r="AQ484" s="55"/>
      <c r="AR484" s="51"/>
      <c r="AS484" s="54"/>
      <c r="AT484" s="55"/>
      <c r="AU484" s="55"/>
      <c r="AV484" s="51"/>
      <c r="AW484" s="54"/>
      <c r="AX484" s="55"/>
      <c r="AY484" s="56"/>
      <c r="AZ484" s="35"/>
      <c r="BA484" s="55"/>
      <c r="BB484" s="51"/>
      <c r="BC484" s="54"/>
      <c r="BD484" s="55"/>
      <c r="BE484" s="56"/>
      <c r="BF484" s="55"/>
      <c r="BG484" s="55"/>
      <c r="BH484" s="55"/>
      <c r="BI484" s="55"/>
      <c r="BJ484" s="55"/>
      <c r="BK484" s="55"/>
      <c r="BL484" s="55"/>
      <c r="BM484" s="55"/>
      <c r="BN484" s="55"/>
      <c r="BO484" s="55"/>
      <c r="BP484" s="55"/>
      <c r="BQ484" s="55"/>
      <c r="BR484" s="55"/>
      <c r="BS484" s="55"/>
      <c r="BT484" s="55"/>
      <c r="BU484" s="55"/>
      <c r="BV484" s="55"/>
      <c r="BW484" s="55"/>
      <c r="BX484" s="55"/>
      <c r="BY484" s="55"/>
      <c r="BZ484" s="55"/>
      <c r="CA484" s="55"/>
      <c r="CB484" s="55"/>
      <c r="CC484" s="55"/>
      <c r="CD484" s="55"/>
      <c r="CE484" s="55"/>
      <c r="CF484" s="55"/>
      <c r="CG484" s="55"/>
      <c r="CH484" s="55"/>
      <c r="CI484" s="55"/>
      <c r="CJ484" s="55"/>
      <c r="CK484" s="55"/>
      <c r="CL484" s="55"/>
      <c r="CM484" s="55"/>
      <c r="CN484" s="55"/>
      <c r="CO484" s="55"/>
      <c r="CP484" s="55"/>
      <c r="CQ484" s="55"/>
      <c r="CR484" s="55"/>
      <c r="CS484" s="55"/>
      <c r="CT484" s="55"/>
      <c r="CU484" s="55"/>
      <c r="CV484" s="55"/>
      <c r="CW484" s="55"/>
      <c r="CX484" s="55"/>
      <c r="CY484" s="55"/>
      <c r="CZ484" s="55"/>
      <c r="DA484" s="55"/>
      <c r="DB484" s="55"/>
      <c r="DC484" s="55"/>
      <c r="DD484" s="55"/>
      <c r="DE484" s="55"/>
      <c r="DF484" s="55"/>
      <c r="DG484" s="55"/>
      <c r="DH484" s="55"/>
      <c r="DI484" s="55"/>
    </row>
    <row r="485" spans="1:113" x14ac:dyDescent="0.2">
      <c r="A485" s="49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4"/>
      <c r="AN485" s="54"/>
      <c r="AO485" s="55"/>
      <c r="AP485" s="55"/>
      <c r="AQ485" s="55"/>
      <c r="AR485" s="51"/>
      <c r="AS485" s="54"/>
      <c r="AT485" s="55"/>
      <c r="AU485" s="55"/>
      <c r="AV485" s="51"/>
      <c r="AW485" s="54"/>
      <c r="AX485" s="55"/>
      <c r="AY485" s="56"/>
      <c r="AZ485" s="35"/>
      <c r="BA485" s="55"/>
      <c r="BB485" s="51"/>
      <c r="BC485" s="54"/>
      <c r="BD485" s="55"/>
      <c r="BE485" s="56"/>
      <c r="BF485" s="55"/>
      <c r="BG485" s="55"/>
      <c r="BH485" s="55"/>
      <c r="BI485" s="55"/>
      <c r="BJ485" s="55"/>
      <c r="BK485" s="55"/>
      <c r="BL485" s="55"/>
      <c r="BM485" s="55"/>
      <c r="BN485" s="55"/>
      <c r="BO485" s="55"/>
      <c r="BP485" s="55"/>
      <c r="BQ485" s="55"/>
      <c r="BR485" s="55"/>
      <c r="BS485" s="55"/>
      <c r="BT485" s="55"/>
      <c r="BU485" s="55"/>
      <c r="BV485" s="55"/>
      <c r="BW485" s="55"/>
      <c r="BX485" s="55"/>
      <c r="BY485" s="55"/>
      <c r="BZ485" s="55"/>
      <c r="CA485" s="55"/>
      <c r="CB485" s="55"/>
      <c r="CC485" s="55"/>
      <c r="CD485" s="55"/>
      <c r="CE485" s="55"/>
      <c r="CF485" s="55"/>
      <c r="CG485" s="55"/>
      <c r="CH485" s="55"/>
      <c r="CI485" s="55"/>
      <c r="CJ485" s="55"/>
      <c r="CK485" s="55"/>
      <c r="CL485" s="55"/>
      <c r="CM485" s="55"/>
      <c r="CN485" s="55"/>
      <c r="CO485" s="55"/>
      <c r="CP485" s="55"/>
      <c r="CQ485" s="55"/>
      <c r="CR485" s="55"/>
      <c r="CS485" s="55"/>
      <c r="CT485" s="55"/>
      <c r="CU485" s="55"/>
      <c r="CV485" s="55"/>
      <c r="CW485" s="55"/>
      <c r="CX485" s="55"/>
      <c r="CY485" s="55"/>
      <c r="CZ485" s="55"/>
      <c r="DA485" s="55"/>
      <c r="DB485" s="55"/>
      <c r="DC485" s="55"/>
      <c r="DD485" s="55"/>
      <c r="DE485" s="55"/>
      <c r="DF485" s="55"/>
      <c r="DG485" s="55"/>
      <c r="DH485" s="55"/>
      <c r="DI485" s="55"/>
    </row>
    <row r="486" spans="1:113" x14ac:dyDescent="0.2">
      <c r="A486" s="49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4"/>
      <c r="AN486" s="54"/>
      <c r="AO486" s="55"/>
      <c r="AP486" s="55"/>
      <c r="AQ486" s="55"/>
      <c r="AR486" s="51"/>
      <c r="AS486" s="54"/>
      <c r="AT486" s="55"/>
      <c r="AU486" s="55"/>
      <c r="AV486" s="51"/>
      <c r="AW486" s="54"/>
      <c r="AX486" s="55"/>
      <c r="AY486" s="56"/>
      <c r="AZ486" s="35"/>
      <c r="BA486" s="55"/>
      <c r="BB486" s="51"/>
      <c r="BC486" s="54"/>
      <c r="BD486" s="55"/>
      <c r="BE486" s="56"/>
      <c r="BF486" s="55"/>
      <c r="BG486" s="55"/>
      <c r="BH486" s="55"/>
      <c r="BI486" s="55"/>
      <c r="BJ486" s="55"/>
      <c r="BK486" s="55"/>
      <c r="BL486" s="55"/>
      <c r="BM486" s="55"/>
      <c r="BN486" s="55"/>
      <c r="BO486" s="55"/>
      <c r="BP486" s="55"/>
      <c r="BQ486" s="55"/>
      <c r="BR486" s="55"/>
      <c r="BS486" s="55"/>
      <c r="BT486" s="55"/>
      <c r="BU486" s="55"/>
      <c r="BV486" s="55"/>
      <c r="BW486" s="55"/>
      <c r="BX486" s="55"/>
      <c r="BY486" s="55"/>
      <c r="BZ486" s="55"/>
      <c r="CA486" s="55"/>
      <c r="CB486" s="55"/>
      <c r="CC486" s="55"/>
      <c r="CD486" s="55"/>
      <c r="CE486" s="55"/>
      <c r="CF486" s="55"/>
      <c r="CG486" s="55"/>
      <c r="CH486" s="55"/>
      <c r="CI486" s="55"/>
      <c r="CJ486" s="55"/>
      <c r="CK486" s="55"/>
      <c r="CL486" s="55"/>
      <c r="CM486" s="55"/>
      <c r="CN486" s="55"/>
      <c r="CO486" s="55"/>
      <c r="CP486" s="55"/>
      <c r="CQ486" s="55"/>
      <c r="CR486" s="55"/>
      <c r="CS486" s="55"/>
      <c r="CT486" s="55"/>
      <c r="CU486" s="55"/>
      <c r="CV486" s="55"/>
      <c r="CW486" s="55"/>
      <c r="CX486" s="55"/>
      <c r="CY486" s="55"/>
      <c r="CZ486" s="55"/>
      <c r="DA486" s="55"/>
      <c r="DB486" s="55"/>
      <c r="DC486" s="55"/>
      <c r="DD486" s="55"/>
      <c r="DE486" s="55"/>
      <c r="DF486" s="55"/>
      <c r="DG486" s="55"/>
      <c r="DH486" s="55"/>
      <c r="DI486" s="55"/>
    </row>
    <row r="487" spans="1:113" x14ac:dyDescent="0.2">
      <c r="A487" s="49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4"/>
      <c r="AN487" s="54"/>
      <c r="AO487" s="55"/>
      <c r="AP487" s="55"/>
      <c r="AQ487" s="55"/>
      <c r="AR487" s="51"/>
      <c r="AS487" s="54"/>
      <c r="AT487" s="55"/>
      <c r="AU487" s="55"/>
      <c r="AV487" s="51"/>
      <c r="AW487" s="54"/>
      <c r="AX487" s="55"/>
      <c r="AY487" s="56"/>
      <c r="AZ487" s="35"/>
      <c r="BA487" s="55"/>
      <c r="BB487" s="51"/>
      <c r="BC487" s="54"/>
      <c r="BD487" s="55"/>
      <c r="BE487" s="56"/>
      <c r="BF487" s="55"/>
      <c r="BG487" s="55"/>
      <c r="BH487" s="55"/>
      <c r="BI487" s="55"/>
      <c r="BJ487" s="55"/>
      <c r="BK487" s="55"/>
      <c r="BL487" s="55"/>
      <c r="BM487" s="55"/>
      <c r="BN487" s="55"/>
      <c r="BO487" s="55"/>
      <c r="BP487" s="55"/>
      <c r="BQ487" s="55"/>
      <c r="BR487" s="55"/>
      <c r="BS487" s="55"/>
      <c r="BT487" s="55"/>
      <c r="BU487" s="55"/>
      <c r="BV487" s="55"/>
      <c r="BW487" s="55"/>
      <c r="BX487" s="55"/>
      <c r="BY487" s="55"/>
      <c r="BZ487" s="55"/>
      <c r="CA487" s="55"/>
      <c r="CB487" s="55"/>
      <c r="CC487" s="55"/>
      <c r="CD487" s="55"/>
      <c r="CE487" s="55"/>
      <c r="CF487" s="55"/>
      <c r="CG487" s="55"/>
      <c r="CH487" s="55"/>
      <c r="CI487" s="55"/>
      <c r="CJ487" s="55"/>
      <c r="CK487" s="55"/>
      <c r="CL487" s="55"/>
      <c r="CM487" s="55"/>
      <c r="CN487" s="55"/>
      <c r="CO487" s="55"/>
      <c r="CP487" s="55"/>
      <c r="CQ487" s="55"/>
      <c r="CR487" s="55"/>
      <c r="CS487" s="55"/>
      <c r="CT487" s="55"/>
      <c r="CU487" s="55"/>
      <c r="CV487" s="55"/>
      <c r="CW487" s="55"/>
      <c r="CX487" s="55"/>
      <c r="CY487" s="55"/>
      <c r="CZ487" s="55"/>
      <c r="DA487" s="55"/>
      <c r="DB487" s="55"/>
      <c r="DC487" s="55"/>
      <c r="DD487" s="55"/>
      <c r="DE487" s="55"/>
      <c r="DF487" s="55"/>
      <c r="DG487" s="55"/>
      <c r="DH487" s="55"/>
      <c r="DI487" s="55"/>
    </row>
    <row r="488" spans="1:113" x14ac:dyDescent="0.2">
      <c r="A488" s="49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4"/>
      <c r="AN488" s="54"/>
      <c r="AO488" s="55"/>
      <c r="AP488" s="55"/>
      <c r="AQ488" s="55"/>
      <c r="AR488" s="51"/>
      <c r="AS488" s="54"/>
      <c r="AT488" s="55"/>
      <c r="AU488" s="55"/>
      <c r="AV488" s="51"/>
      <c r="AW488" s="54"/>
      <c r="AX488" s="55"/>
      <c r="AY488" s="56"/>
      <c r="AZ488" s="35"/>
      <c r="BA488" s="55"/>
      <c r="BB488" s="51"/>
      <c r="BC488" s="54"/>
      <c r="BD488" s="55"/>
      <c r="BE488" s="56"/>
      <c r="BF488" s="55"/>
      <c r="BG488" s="55"/>
      <c r="BH488" s="55"/>
      <c r="BI488" s="55"/>
      <c r="BJ488" s="55"/>
      <c r="BK488" s="55"/>
      <c r="BL488" s="55"/>
      <c r="BM488" s="55"/>
      <c r="BN488" s="55"/>
      <c r="BO488" s="55"/>
      <c r="BP488" s="55"/>
      <c r="BQ488" s="55"/>
      <c r="BR488" s="55"/>
      <c r="BS488" s="55"/>
      <c r="BT488" s="55"/>
      <c r="BU488" s="55"/>
      <c r="BV488" s="55"/>
      <c r="BW488" s="55"/>
      <c r="BX488" s="55"/>
      <c r="BY488" s="55"/>
      <c r="BZ488" s="55"/>
      <c r="CA488" s="55"/>
      <c r="CB488" s="55"/>
      <c r="CC488" s="55"/>
      <c r="CD488" s="55"/>
      <c r="CE488" s="55"/>
      <c r="CF488" s="55"/>
      <c r="CG488" s="55"/>
      <c r="CH488" s="55"/>
      <c r="CI488" s="55"/>
      <c r="CJ488" s="55"/>
      <c r="CK488" s="55"/>
      <c r="CL488" s="55"/>
      <c r="CM488" s="55"/>
      <c r="CN488" s="55"/>
      <c r="CO488" s="55"/>
      <c r="CP488" s="55"/>
      <c r="CQ488" s="55"/>
      <c r="CR488" s="55"/>
      <c r="CS488" s="55"/>
      <c r="CT488" s="55"/>
      <c r="CU488" s="55"/>
      <c r="CV488" s="55"/>
      <c r="CW488" s="55"/>
      <c r="CX488" s="55"/>
      <c r="CY488" s="55"/>
      <c r="CZ488" s="55"/>
      <c r="DA488" s="55"/>
      <c r="DB488" s="55"/>
      <c r="DC488" s="55"/>
      <c r="DD488" s="55"/>
      <c r="DE488" s="55"/>
      <c r="DF488" s="55"/>
      <c r="DG488" s="55"/>
      <c r="DH488" s="55"/>
      <c r="DI488" s="55"/>
    </row>
    <row r="489" spans="1:113" x14ac:dyDescent="0.2">
      <c r="A489" s="49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4"/>
      <c r="AN489" s="54"/>
      <c r="AO489" s="55"/>
      <c r="AP489" s="55"/>
      <c r="AQ489" s="55"/>
      <c r="AR489" s="51"/>
      <c r="AS489" s="54"/>
      <c r="AT489" s="55"/>
      <c r="AU489" s="55"/>
      <c r="AV489" s="51"/>
      <c r="AW489" s="54"/>
      <c r="AX489" s="55"/>
      <c r="AY489" s="56"/>
      <c r="AZ489" s="35"/>
      <c r="BA489" s="55"/>
      <c r="BB489" s="51"/>
      <c r="BC489" s="54"/>
      <c r="BD489" s="55"/>
      <c r="BE489" s="56"/>
      <c r="BF489" s="55"/>
      <c r="BG489" s="55"/>
      <c r="BH489" s="55"/>
      <c r="BI489" s="55"/>
      <c r="BJ489" s="55"/>
      <c r="BK489" s="55"/>
      <c r="BL489" s="55"/>
      <c r="BM489" s="55"/>
      <c r="BN489" s="55"/>
      <c r="BO489" s="55"/>
      <c r="BP489" s="55"/>
      <c r="BQ489" s="55"/>
      <c r="BR489" s="55"/>
      <c r="BS489" s="55"/>
      <c r="BT489" s="55"/>
      <c r="BU489" s="55"/>
      <c r="BV489" s="55"/>
      <c r="BW489" s="55"/>
      <c r="BX489" s="55"/>
      <c r="BY489" s="55"/>
      <c r="BZ489" s="55"/>
      <c r="CA489" s="55"/>
      <c r="CB489" s="55"/>
      <c r="CC489" s="55"/>
      <c r="CD489" s="55"/>
      <c r="CE489" s="55"/>
      <c r="CF489" s="55"/>
      <c r="CG489" s="55"/>
      <c r="CH489" s="55"/>
      <c r="CI489" s="55"/>
      <c r="CJ489" s="55"/>
      <c r="CK489" s="55"/>
      <c r="CL489" s="55"/>
      <c r="CM489" s="55"/>
      <c r="CN489" s="55"/>
      <c r="CO489" s="55"/>
      <c r="CP489" s="55"/>
      <c r="CQ489" s="55"/>
      <c r="CR489" s="55"/>
      <c r="CS489" s="55"/>
      <c r="CT489" s="55"/>
      <c r="CU489" s="55"/>
      <c r="CV489" s="55"/>
      <c r="CW489" s="55"/>
      <c r="CX489" s="55"/>
      <c r="CY489" s="55"/>
      <c r="CZ489" s="55"/>
      <c r="DA489" s="55"/>
      <c r="DB489" s="55"/>
      <c r="DC489" s="55"/>
      <c r="DD489" s="55"/>
      <c r="DE489" s="55"/>
      <c r="DF489" s="55"/>
      <c r="DG489" s="55"/>
      <c r="DH489" s="55"/>
      <c r="DI489" s="55"/>
    </row>
    <row r="490" spans="1:113" x14ac:dyDescent="0.2">
      <c r="A490" s="49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4"/>
      <c r="AN490" s="54"/>
      <c r="AO490" s="55"/>
      <c r="AP490" s="55"/>
      <c r="AQ490" s="55"/>
      <c r="AR490" s="51"/>
      <c r="AS490" s="54"/>
      <c r="AT490" s="55"/>
      <c r="AU490" s="55"/>
      <c r="AV490" s="51"/>
      <c r="AW490" s="54"/>
      <c r="AX490" s="55"/>
      <c r="AY490" s="56"/>
      <c r="AZ490" s="35"/>
      <c r="BA490" s="55"/>
      <c r="BB490" s="51"/>
      <c r="BC490" s="54"/>
      <c r="BD490" s="55"/>
      <c r="BE490" s="56"/>
      <c r="BF490" s="55"/>
      <c r="BG490" s="55"/>
      <c r="BH490" s="55"/>
      <c r="BI490" s="55"/>
      <c r="BJ490" s="55"/>
      <c r="BK490" s="55"/>
      <c r="BL490" s="55"/>
      <c r="BM490" s="55"/>
      <c r="BN490" s="55"/>
      <c r="BO490" s="55"/>
      <c r="BP490" s="55"/>
      <c r="BQ490" s="55"/>
      <c r="BR490" s="55"/>
      <c r="BS490" s="55"/>
      <c r="BT490" s="55"/>
      <c r="BU490" s="55"/>
      <c r="BV490" s="55"/>
      <c r="BW490" s="55"/>
      <c r="BX490" s="55"/>
      <c r="BY490" s="55"/>
      <c r="BZ490" s="55"/>
      <c r="CA490" s="55"/>
      <c r="CB490" s="55"/>
      <c r="CC490" s="55"/>
      <c r="CD490" s="55"/>
      <c r="CE490" s="55"/>
      <c r="CF490" s="55"/>
      <c r="CG490" s="55"/>
      <c r="CH490" s="55"/>
      <c r="CI490" s="55"/>
      <c r="CJ490" s="55"/>
      <c r="CK490" s="55"/>
      <c r="CL490" s="55"/>
      <c r="CM490" s="55"/>
      <c r="CN490" s="55"/>
      <c r="CO490" s="55"/>
      <c r="CP490" s="55"/>
      <c r="CQ490" s="55"/>
      <c r="CR490" s="55"/>
      <c r="CS490" s="55"/>
      <c r="CT490" s="55"/>
      <c r="CU490" s="55"/>
      <c r="CV490" s="55"/>
      <c r="CW490" s="55"/>
      <c r="CX490" s="55"/>
      <c r="CY490" s="55"/>
      <c r="CZ490" s="55"/>
      <c r="DA490" s="55"/>
      <c r="DB490" s="55"/>
      <c r="DC490" s="55"/>
      <c r="DD490" s="55"/>
      <c r="DE490" s="55"/>
      <c r="DF490" s="55"/>
      <c r="DG490" s="55"/>
      <c r="DH490" s="55"/>
      <c r="DI490" s="55"/>
    </row>
    <row r="491" spans="1:113" x14ac:dyDescent="0.2">
      <c r="A491" s="49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4"/>
      <c r="AN491" s="54"/>
      <c r="AO491" s="55"/>
      <c r="AP491" s="55"/>
      <c r="AQ491" s="55"/>
      <c r="AR491" s="51"/>
      <c r="AS491" s="54"/>
      <c r="AT491" s="55"/>
      <c r="AU491" s="55"/>
      <c r="AV491" s="51"/>
      <c r="AW491" s="54"/>
      <c r="AX491" s="55"/>
      <c r="AY491" s="56"/>
      <c r="AZ491" s="35"/>
      <c r="BA491" s="55"/>
      <c r="BB491" s="51"/>
      <c r="BC491" s="54"/>
      <c r="BD491" s="55"/>
      <c r="BE491" s="56"/>
      <c r="BF491" s="55"/>
      <c r="BG491" s="55"/>
      <c r="BH491" s="55"/>
      <c r="BI491" s="55"/>
      <c r="BJ491" s="55"/>
      <c r="BK491" s="55"/>
      <c r="BL491" s="55"/>
      <c r="BM491" s="55"/>
      <c r="BN491" s="55"/>
      <c r="BO491" s="55"/>
      <c r="BP491" s="55"/>
      <c r="BQ491" s="55"/>
      <c r="BR491" s="55"/>
      <c r="BS491" s="55"/>
      <c r="BT491" s="55"/>
      <c r="BU491" s="55"/>
      <c r="BV491" s="55"/>
      <c r="BW491" s="55"/>
      <c r="BX491" s="55"/>
      <c r="BY491" s="55"/>
      <c r="BZ491" s="55"/>
      <c r="CA491" s="55"/>
      <c r="CB491" s="55"/>
      <c r="CC491" s="55"/>
      <c r="CD491" s="55"/>
      <c r="CE491" s="55"/>
      <c r="CF491" s="55"/>
      <c r="CG491" s="55"/>
      <c r="CH491" s="55"/>
      <c r="CI491" s="55"/>
      <c r="CJ491" s="55"/>
      <c r="CK491" s="55"/>
      <c r="CL491" s="55"/>
      <c r="CM491" s="55"/>
      <c r="CN491" s="55"/>
      <c r="CO491" s="55"/>
      <c r="CP491" s="55"/>
      <c r="CQ491" s="55"/>
      <c r="CR491" s="55"/>
      <c r="CS491" s="55"/>
      <c r="CT491" s="55"/>
      <c r="CU491" s="55"/>
      <c r="CV491" s="55"/>
      <c r="CW491" s="55"/>
      <c r="CX491" s="55"/>
      <c r="CY491" s="55"/>
      <c r="CZ491" s="55"/>
      <c r="DA491" s="55"/>
      <c r="DB491" s="55"/>
      <c r="DC491" s="55"/>
      <c r="DD491" s="55"/>
      <c r="DE491" s="55"/>
      <c r="DF491" s="55"/>
      <c r="DG491" s="55"/>
      <c r="DH491" s="55"/>
      <c r="DI491" s="55"/>
    </row>
    <row r="492" spans="1:113" x14ac:dyDescent="0.2">
      <c r="A492" s="49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4"/>
      <c r="AN492" s="54"/>
      <c r="AO492" s="55"/>
      <c r="AP492" s="55"/>
      <c r="AQ492" s="55"/>
      <c r="AR492" s="51"/>
      <c r="AS492" s="54"/>
      <c r="AT492" s="55"/>
      <c r="AU492" s="55"/>
      <c r="AV492" s="51"/>
      <c r="AW492" s="54"/>
      <c r="AX492" s="55"/>
      <c r="AY492" s="56"/>
      <c r="AZ492" s="35"/>
      <c r="BA492" s="55"/>
      <c r="BB492" s="51"/>
      <c r="BC492" s="54"/>
      <c r="BD492" s="55"/>
      <c r="BE492" s="56"/>
      <c r="BF492" s="55"/>
      <c r="BG492" s="55"/>
      <c r="BH492" s="55"/>
      <c r="BI492" s="55"/>
      <c r="BJ492" s="55"/>
      <c r="BK492" s="55"/>
      <c r="BL492" s="55"/>
      <c r="BM492" s="55"/>
      <c r="BN492" s="55"/>
      <c r="BO492" s="55"/>
      <c r="BP492" s="55"/>
      <c r="BQ492" s="55"/>
      <c r="BR492" s="55"/>
      <c r="BS492" s="55"/>
      <c r="BT492" s="55"/>
      <c r="BU492" s="55"/>
      <c r="BV492" s="55"/>
      <c r="BW492" s="55"/>
      <c r="BX492" s="55"/>
      <c r="BY492" s="55"/>
      <c r="BZ492" s="55"/>
      <c r="CA492" s="55"/>
      <c r="CB492" s="55"/>
      <c r="CC492" s="55"/>
      <c r="CD492" s="55"/>
      <c r="CE492" s="55"/>
      <c r="CF492" s="55"/>
      <c r="CG492" s="55"/>
      <c r="CH492" s="55"/>
      <c r="CI492" s="55"/>
      <c r="CJ492" s="55"/>
      <c r="CK492" s="55"/>
      <c r="CL492" s="55"/>
      <c r="CM492" s="55"/>
      <c r="CN492" s="55"/>
      <c r="CO492" s="55"/>
      <c r="CP492" s="55"/>
      <c r="CQ492" s="55"/>
      <c r="CR492" s="55"/>
      <c r="CS492" s="55"/>
      <c r="CT492" s="55"/>
      <c r="CU492" s="55"/>
      <c r="CV492" s="55"/>
      <c r="CW492" s="55"/>
      <c r="CX492" s="55"/>
      <c r="CY492" s="55"/>
      <c r="CZ492" s="55"/>
      <c r="DA492" s="55"/>
      <c r="DB492" s="55"/>
      <c r="DC492" s="55"/>
      <c r="DD492" s="55"/>
      <c r="DE492" s="55"/>
      <c r="DF492" s="55"/>
      <c r="DG492" s="55"/>
      <c r="DH492" s="55"/>
      <c r="DI492" s="55"/>
    </row>
    <row r="493" spans="1:113" x14ac:dyDescent="0.2">
      <c r="A493" s="49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4"/>
      <c r="AN493" s="54"/>
      <c r="AO493" s="55"/>
      <c r="AP493" s="55"/>
      <c r="AQ493" s="55"/>
      <c r="AR493" s="51"/>
      <c r="AS493" s="54"/>
      <c r="AT493" s="55"/>
      <c r="AU493" s="55"/>
      <c r="AV493" s="51"/>
      <c r="AW493" s="54"/>
      <c r="AX493" s="55"/>
      <c r="AY493" s="56"/>
      <c r="AZ493" s="35"/>
      <c r="BA493" s="55"/>
      <c r="BB493" s="51"/>
      <c r="BC493" s="54"/>
      <c r="BD493" s="55"/>
      <c r="BE493" s="56"/>
      <c r="BF493" s="55"/>
      <c r="BG493" s="55"/>
      <c r="BH493" s="55"/>
      <c r="BI493" s="55"/>
      <c r="BJ493" s="55"/>
      <c r="BK493" s="55"/>
      <c r="BL493" s="55"/>
      <c r="BM493" s="55"/>
      <c r="BN493" s="55"/>
      <c r="BO493" s="55"/>
      <c r="BP493" s="55"/>
      <c r="BQ493" s="55"/>
      <c r="BR493" s="55"/>
      <c r="BS493" s="55"/>
      <c r="BT493" s="55"/>
      <c r="BU493" s="55"/>
      <c r="BV493" s="55"/>
      <c r="BW493" s="55"/>
      <c r="BX493" s="55"/>
      <c r="BY493" s="55"/>
      <c r="BZ493" s="55"/>
      <c r="CA493" s="55"/>
      <c r="CB493" s="55"/>
      <c r="CC493" s="55"/>
      <c r="CD493" s="55"/>
      <c r="CE493" s="55"/>
      <c r="CF493" s="55"/>
      <c r="CG493" s="55"/>
      <c r="CH493" s="55"/>
      <c r="CI493" s="55"/>
      <c r="CJ493" s="55"/>
      <c r="CK493" s="55"/>
      <c r="CL493" s="55"/>
      <c r="CM493" s="55"/>
      <c r="CN493" s="55"/>
      <c r="CO493" s="55"/>
      <c r="CP493" s="55"/>
      <c r="CQ493" s="55"/>
      <c r="CR493" s="55"/>
      <c r="CS493" s="55"/>
      <c r="CT493" s="55"/>
      <c r="CU493" s="55"/>
      <c r="CV493" s="55"/>
      <c r="CW493" s="55"/>
      <c r="CX493" s="55"/>
      <c r="CY493" s="55"/>
      <c r="CZ493" s="55"/>
      <c r="DA493" s="55"/>
      <c r="DB493" s="55"/>
      <c r="DC493" s="55"/>
      <c r="DD493" s="55"/>
      <c r="DE493" s="55"/>
      <c r="DF493" s="55"/>
      <c r="DG493" s="55"/>
      <c r="DH493" s="55"/>
      <c r="DI493" s="55"/>
    </row>
    <row r="494" spans="1:113" x14ac:dyDescent="0.2">
      <c r="A494" s="49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4"/>
      <c r="AN494" s="54"/>
      <c r="AO494" s="55"/>
      <c r="AP494" s="55"/>
      <c r="AQ494" s="55"/>
      <c r="AR494" s="51"/>
      <c r="AS494" s="54"/>
      <c r="AT494" s="55"/>
      <c r="AU494" s="55"/>
      <c r="AV494" s="51"/>
      <c r="AW494" s="54"/>
      <c r="AX494" s="55"/>
      <c r="AY494" s="56"/>
      <c r="AZ494" s="35"/>
      <c r="BA494" s="55"/>
      <c r="BB494" s="51"/>
      <c r="BC494" s="54"/>
      <c r="BD494" s="55"/>
      <c r="BE494" s="56"/>
      <c r="BF494" s="55"/>
      <c r="BG494" s="55"/>
      <c r="BH494" s="55"/>
      <c r="BI494" s="55"/>
      <c r="BJ494" s="55"/>
      <c r="BK494" s="55"/>
      <c r="BL494" s="55"/>
      <c r="BM494" s="55"/>
      <c r="BN494" s="55"/>
      <c r="BO494" s="55"/>
      <c r="BP494" s="55"/>
      <c r="BQ494" s="55"/>
      <c r="BR494" s="55"/>
      <c r="BS494" s="55"/>
      <c r="BT494" s="55"/>
      <c r="BU494" s="55"/>
      <c r="BV494" s="55"/>
      <c r="BW494" s="55"/>
      <c r="BX494" s="55"/>
      <c r="BY494" s="55"/>
      <c r="BZ494" s="55"/>
      <c r="CA494" s="55"/>
      <c r="CB494" s="55"/>
      <c r="CC494" s="55"/>
      <c r="CD494" s="55"/>
      <c r="CE494" s="55"/>
      <c r="CF494" s="55"/>
      <c r="CG494" s="55"/>
      <c r="CH494" s="55"/>
      <c r="CI494" s="55"/>
      <c r="CJ494" s="55"/>
      <c r="CK494" s="55"/>
      <c r="CL494" s="55"/>
      <c r="CM494" s="55"/>
      <c r="CN494" s="55"/>
      <c r="CO494" s="55"/>
      <c r="CP494" s="55"/>
      <c r="CQ494" s="55"/>
      <c r="CR494" s="55"/>
      <c r="CS494" s="55"/>
      <c r="CT494" s="55"/>
      <c r="CU494" s="55"/>
      <c r="CV494" s="55"/>
      <c r="CW494" s="55"/>
      <c r="CX494" s="55"/>
      <c r="CY494" s="55"/>
      <c r="CZ494" s="55"/>
      <c r="DA494" s="55"/>
      <c r="DB494" s="55"/>
      <c r="DC494" s="55"/>
      <c r="DD494" s="55"/>
      <c r="DE494" s="55"/>
      <c r="DF494" s="55"/>
      <c r="DG494" s="55"/>
      <c r="DH494" s="55"/>
      <c r="DI494" s="55"/>
    </row>
    <row r="495" spans="1:113" x14ac:dyDescent="0.2">
      <c r="A495" s="49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4"/>
      <c r="AN495" s="54"/>
      <c r="AO495" s="55"/>
      <c r="AP495" s="55"/>
      <c r="AQ495" s="55"/>
      <c r="AR495" s="51"/>
      <c r="AS495" s="54"/>
      <c r="AT495" s="55"/>
      <c r="AU495" s="55"/>
      <c r="AV495" s="51"/>
      <c r="AW495" s="54"/>
      <c r="AX495" s="55"/>
      <c r="AY495" s="56"/>
      <c r="AZ495" s="35"/>
      <c r="BA495" s="55"/>
      <c r="BB495" s="51"/>
      <c r="BC495" s="54"/>
      <c r="BD495" s="55"/>
      <c r="BE495" s="56"/>
      <c r="BF495" s="55"/>
      <c r="BG495" s="55"/>
      <c r="BH495" s="55"/>
      <c r="BI495" s="55"/>
      <c r="BJ495" s="55"/>
      <c r="BK495" s="55"/>
      <c r="BL495" s="55"/>
      <c r="BM495" s="55"/>
      <c r="BN495" s="55"/>
      <c r="BO495" s="55"/>
      <c r="BP495" s="55"/>
      <c r="BQ495" s="55"/>
      <c r="BR495" s="55"/>
      <c r="BS495" s="55"/>
      <c r="BT495" s="55"/>
      <c r="BU495" s="55"/>
      <c r="BV495" s="55"/>
      <c r="BW495" s="55"/>
      <c r="BX495" s="55"/>
      <c r="BY495" s="55"/>
      <c r="BZ495" s="55"/>
      <c r="CA495" s="55"/>
      <c r="CB495" s="55"/>
      <c r="CC495" s="55"/>
      <c r="CD495" s="55"/>
      <c r="CE495" s="55"/>
      <c r="CF495" s="55"/>
      <c r="CG495" s="55"/>
      <c r="CH495" s="55"/>
      <c r="CI495" s="55"/>
      <c r="CJ495" s="55"/>
      <c r="CK495" s="55"/>
      <c r="CL495" s="55"/>
      <c r="CM495" s="55"/>
      <c r="CN495" s="55"/>
      <c r="CO495" s="55"/>
      <c r="CP495" s="55"/>
      <c r="CQ495" s="55"/>
      <c r="CR495" s="55"/>
      <c r="CS495" s="55"/>
      <c r="CT495" s="55"/>
      <c r="CU495" s="55"/>
      <c r="CV495" s="55"/>
      <c r="CW495" s="55"/>
      <c r="CX495" s="55"/>
      <c r="CY495" s="55"/>
      <c r="CZ495" s="55"/>
      <c r="DA495" s="55"/>
      <c r="DB495" s="55"/>
      <c r="DC495" s="55"/>
      <c r="DD495" s="55"/>
      <c r="DE495" s="55"/>
      <c r="DF495" s="55"/>
      <c r="DG495" s="55"/>
      <c r="DH495" s="55"/>
      <c r="DI495" s="55"/>
    </row>
    <row r="496" spans="1:113" x14ac:dyDescent="0.2">
      <c r="A496" s="49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4"/>
      <c r="AN496" s="54"/>
      <c r="AO496" s="55"/>
      <c r="AP496" s="55"/>
      <c r="AQ496" s="55"/>
      <c r="AR496" s="51"/>
      <c r="AS496" s="54"/>
      <c r="AT496" s="55"/>
      <c r="AU496" s="55"/>
      <c r="AV496" s="51"/>
      <c r="AW496" s="54"/>
      <c r="AX496" s="55"/>
      <c r="AY496" s="56"/>
      <c r="AZ496" s="35"/>
      <c r="BA496" s="55"/>
      <c r="BB496" s="51"/>
      <c r="BC496" s="54"/>
      <c r="BD496" s="55"/>
      <c r="BE496" s="56"/>
      <c r="BF496" s="55"/>
      <c r="BG496" s="55"/>
      <c r="BH496" s="55"/>
      <c r="BI496" s="55"/>
      <c r="BJ496" s="55"/>
      <c r="BK496" s="55"/>
      <c r="BL496" s="55"/>
      <c r="BM496" s="55"/>
      <c r="BN496" s="55"/>
      <c r="BO496" s="55"/>
      <c r="BP496" s="55"/>
      <c r="BQ496" s="55"/>
      <c r="BR496" s="55"/>
      <c r="BS496" s="55"/>
      <c r="BT496" s="55"/>
      <c r="BU496" s="55"/>
      <c r="BV496" s="55"/>
      <c r="BW496" s="55"/>
      <c r="BX496" s="55"/>
      <c r="BY496" s="55"/>
      <c r="BZ496" s="55"/>
      <c r="CA496" s="55"/>
      <c r="CB496" s="55"/>
      <c r="CC496" s="55"/>
      <c r="CD496" s="55"/>
      <c r="CE496" s="55"/>
      <c r="CF496" s="55"/>
      <c r="CG496" s="55"/>
      <c r="CH496" s="55"/>
      <c r="CI496" s="55"/>
      <c r="CJ496" s="55"/>
      <c r="CK496" s="55"/>
      <c r="CL496" s="55"/>
      <c r="CM496" s="55"/>
      <c r="CN496" s="55"/>
      <c r="CO496" s="55"/>
      <c r="CP496" s="55"/>
      <c r="CQ496" s="55"/>
      <c r="CR496" s="55"/>
      <c r="CS496" s="55"/>
      <c r="CT496" s="55"/>
      <c r="CU496" s="55"/>
      <c r="CV496" s="55"/>
      <c r="CW496" s="55"/>
      <c r="CX496" s="55"/>
      <c r="CY496" s="55"/>
      <c r="CZ496" s="55"/>
      <c r="DA496" s="55"/>
      <c r="DB496" s="55"/>
      <c r="DC496" s="55"/>
      <c r="DD496" s="55"/>
      <c r="DE496" s="55"/>
      <c r="DF496" s="55"/>
      <c r="DG496" s="55"/>
      <c r="DH496" s="55"/>
      <c r="DI496" s="55"/>
    </row>
    <row r="497" spans="1:113" x14ac:dyDescent="0.2">
      <c r="A497" s="49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4"/>
      <c r="AN497" s="54"/>
      <c r="AO497" s="55"/>
      <c r="AP497" s="55"/>
      <c r="AQ497" s="55"/>
      <c r="AR497" s="51"/>
      <c r="AS497" s="54"/>
      <c r="AT497" s="55"/>
      <c r="AU497" s="55"/>
      <c r="AV497" s="51"/>
      <c r="AW497" s="54"/>
      <c r="AX497" s="55"/>
      <c r="AY497" s="56"/>
      <c r="AZ497" s="35"/>
      <c r="BA497" s="55"/>
      <c r="BB497" s="51"/>
      <c r="BC497" s="54"/>
      <c r="BD497" s="55"/>
      <c r="BE497" s="56"/>
      <c r="BF497" s="55"/>
      <c r="BG497" s="55"/>
      <c r="BH497" s="55"/>
      <c r="BI497" s="55"/>
      <c r="BJ497" s="55"/>
      <c r="BK497" s="55"/>
      <c r="BL497" s="55"/>
      <c r="BM497" s="55"/>
      <c r="BN497" s="55"/>
      <c r="BO497" s="55"/>
      <c r="BP497" s="55"/>
      <c r="BQ497" s="55"/>
      <c r="BR497" s="55"/>
      <c r="BS497" s="55"/>
      <c r="BT497" s="55"/>
      <c r="BU497" s="55"/>
      <c r="BV497" s="55"/>
      <c r="BW497" s="55"/>
      <c r="BX497" s="55"/>
      <c r="BY497" s="55"/>
      <c r="BZ497" s="55"/>
      <c r="CA497" s="55"/>
      <c r="CB497" s="55"/>
      <c r="CC497" s="55"/>
      <c r="CD497" s="55"/>
      <c r="CE497" s="55"/>
      <c r="CF497" s="55"/>
      <c r="CG497" s="55"/>
      <c r="CH497" s="55"/>
      <c r="CI497" s="55"/>
      <c r="CJ497" s="55"/>
      <c r="CK497" s="55"/>
      <c r="CL497" s="55"/>
      <c r="CM497" s="55"/>
      <c r="CN497" s="55"/>
      <c r="CO497" s="55"/>
      <c r="CP497" s="55"/>
      <c r="CQ497" s="55"/>
      <c r="CR497" s="55"/>
      <c r="CS497" s="55"/>
      <c r="CT497" s="55"/>
      <c r="CU497" s="55"/>
      <c r="CV497" s="55"/>
      <c r="CW497" s="55"/>
      <c r="CX497" s="55"/>
      <c r="CY497" s="55"/>
      <c r="CZ497" s="55"/>
      <c r="DA497" s="55"/>
      <c r="DB497" s="55"/>
      <c r="DC497" s="55"/>
      <c r="DD497" s="55"/>
      <c r="DE497" s="55"/>
      <c r="DF497" s="55"/>
      <c r="DG497" s="55"/>
      <c r="DH497" s="55"/>
      <c r="DI497" s="55"/>
    </row>
    <row r="498" spans="1:113" x14ac:dyDescent="0.2">
      <c r="A498" s="49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4"/>
      <c r="AN498" s="54"/>
      <c r="AO498" s="55"/>
      <c r="AP498" s="55"/>
      <c r="AQ498" s="55"/>
      <c r="AR498" s="51"/>
      <c r="AS498" s="54"/>
      <c r="AT498" s="55"/>
      <c r="AU498" s="55"/>
      <c r="AV498" s="51"/>
      <c r="AW498" s="54"/>
      <c r="AX498" s="55"/>
      <c r="AY498" s="56"/>
      <c r="AZ498" s="35"/>
      <c r="BA498" s="55"/>
      <c r="BB498" s="51"/>
      <c r="BC498" s="54"/>
      <c r="BD498" s="55"/>
      <c r="BE498" s="56"/>
      <c r="BF498" s="55"/>
      <c r="BG498" s="55"/>
      <c r="BH498" s="55"/>
      <c r="BI498" s="55"/>
      <c r="BJ498" s="55"/>
      <c r="BK498" s="55"/>
      <c r="BL498" s="55"/>
      <c r="BM498" s="55"/>
      <c r="BN498" s="55"/>
      <c r="BO498" s="55"/>
      <c r="BP498" s="55"/>
      <c r="BQ498" s="55"/>
      <c r="BR498" s="55"/>
      <c r="BS498" s="55"/>
      <c r="BT498" s="55"/>
      <c r="BU498" s="55"/>
      <c r="BV498" s="55"/>
      <c r="BW498" s="55"/>
      <c r="BX498" s="55"/>
      <c r="BY498" s="55"/>
      <c r="BZ498" s="55"/>
      <c r="CA498" s="55"/>
      <c r="CB498" s="55"/>
      <c r="CC498" s="55"/>
      <c r="CD498" s="55"/>
      <c r="CE498" s="55"/>
      <c r="CF498" s="55"/>
      <c r="CG498" s="55"/>
      <c r="CH498" s="55"/>
      <c r="CI498" s="55"/>
      <c r="CJ498" s="55"/>
      <c r="CK498" s="55"/>
      <c r="CL498" s="55"/>
      <c r="CM498" s="55"/>
      <c r="CN498" s="55"/>
      <c r="CO498" s="55"/>
      <c r="CP498" s="55"/>
      <c r="CQ498" s="55"/>
      <c r="CR498" s="55"/>
      <c r="CS498" s="55"/>
      <c r="CT498" s="55"/>
      <c r="CU498" s="55"/>
      <c r="CV498" s="55"/>
      <c r="CW498" s="55"/>
      <c r="CX498" s="55"/>
      <c r="CY498" s="55"/>
      <c r="CZ498" s="55"/>
      <c r="DA498" s="55"/>
      <c r="DB498" s="55"/>
      <c r="DC498" s="55"/>
      <c r="DD498" s="55"/>
      <c r="DE498" s="55"/>
      <c r="DF498" s="55"/>
      <c r="DG498" s="55"/>
      <c r="DH498" s="55"/>
      <c r="DI498" s="55"/>
    </row>
    <row r="499" spans="1:113" x14ac:dyDescent="0.2">
      <c r="A499" s="49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4"/>
      <c r="AN499" s="54"/>
      <c r="AO499" s="55"/>
      <c r="AP499" s="55"/>
      <c r="AQ499" s="55"/>
      <c r="AR499" s="51"/>
      <c r="AS499" s="54"/>
      <c r="AT499" s="55"/>
      <c r="AU499" s="55"/>
      <c r="AV499" s="51"/>
      <c r="AW499" s="54"/>
      <c r="AX499" s="55"/>
      <c r="AY499" s="56"/>
      <c r="AZ499" s="35"/>
      <c r="BA499" s="55"/>
      <c r="BB499" s="51"/>
      <c r="BC499" s="54"/>
      <c r="BD499" s="55"/>
      <c r="BE499" s="56"/>
      <c r="BF499" s="55"/>
      <c r="BG499" s="55"/>
      <c r="BH499" s="55"/>
      <c r="BI499" s="55"/>
      <c r="BJ499" s="55"/>
      <c r="BK499" s="55"/>
      <c r="BL499" s="55"/>
      <c r="BM499" s="55"/>
      <c r="BN499" s="55"/>
      <c r="BO499" s="55"/>
      <c r="BP499" s="55"/>
      <c r="BQ499" s="55"/>
      <c r="BR499" s="55"/>
      <c r="BS499" s="55"/>
      <c r="BT499" s="55"/>
      <c r="BU499" s="55"/>
      <c r="BV499" s="55"/>
      <c r="BW499" s="55"/>
      <c r="BX499" s="55"/>
      <c r="BY499" s="55"/>
      <c r="BZ499" s="55"/>
      <c r="CA499" s="55"/>
      <c r="CB499" s="55"/>
      <c r="CC499" s="55"/>
      <c r="CD499" s="55"/>
      <c r="CE499" s="55"/>
      <c r="CF499" s="55"/>
      <c r="CG499" s="55"/>
      <c r="CH499" s="55"/>
      <c r="CI499" s="55"/>
      <c r="CJ499" s="55"/>
      <c r="CK499" s="55"/>
      <c r="CL499" s="55"/>
      <c r="CM499" s="55"/>
      <c r="CN499" s="55"/>
      <c r="CO499" s="55"/>
      <c r="CP499" s="55"/>
      <c r="CQ499" s="55"/>
      <c r="CR499" s="55"/>
      <c r="CS499" s="55"/>
      <c r="CT499" s="55"/>
      <c r="CU499" s="55"/>
      <c r="CV499" s="55"/>
      <c r="CW499" s="55"/>
      <c r="CX499" s="55"/>
      <c r="CY499" s="55"/>
      <c r="CZ499" s="55"/>
      <c r="DA499" s="55"/>
      <c r="DB499" s="55"/>
      <c r="DC499" s="55"/>
      <c r="DD499" s="55"/>
      <c r="DE499" s="55"/>
      <c r="DF499" s="55"/>
      <c r="DG499" s="55"/>
      <c r="DH499" s="55"/>
      <c r="DI499" s="55"/>
    </row>
    <row r="500" spans="1:113" x14ac:dyDescent="0.2">
      <c r="A500" s="36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4"/>
      <c r="AN500" s="54"/>
      <c r="AO500" s="55"/>
      <c r="AP500" s="55"/>
      <c r="AQ500" s="55"/>
      <c r="AR500" s="51"/>
      <c r="AS500" s="54"/>
      <c r="AT500" s="55"/>
      <c r="AU500" s="55"/>
      <c r="AV500" s="51"/>
      <c r="AW500" s="54"/>
      <c r="AX500" s="55"/>
      <c r="AY500" s="56"/>
      <c r="AZ500" s="35"/>
      <c r="BA500" s="55"/>
      <c r="BB500" s="51"/>
      <c r="BC500" s="54"/>
      <c r="BD500" s="55"/>
      <c r="BE500" s="56"/>
      <c r="BF500" s="55"/>
      <c r="BG500" s="55"/>
      <c r="BH500" s="55"/>
      <c r="BI500" s="55"/>
      <c r="BJ500" s="55"/>
      <c r="BK500" s="55"/>
      <c r="BL500" s="55"/>
      <c r="BM500" s="55"/>
      <c r="BN500" s="55"/>
      <c r="BO500" s="55"/>
      <c r="BP500" s="55"/>
      <c r="BQ500" s="55"/>
      <c r="BR500" s="55"/>
      <c r="BS500" s="55"/>
      <c r="BT500" s="55"/>
      <c r="BU500" s="55"/>
      <c r="BV500" s="55"/>
      <c r="BW500" s="55"/>
      <c r="BX500" s="55"/>
      <c r="BY500" s="55"/>
      <c r="BZ500" s="55"/>
      <c r="CA500" s="55"/>
      <c r="CB500" s="55"/>
      <c r="CC500" s="55"/>
      <c r="CD500" s="55"/>
      <c r="CE500" s="55"/>
      <c r="CF500" s="55"/>
      <c r="CG500" s="55"/>
      <c r="CH500" s="55"/>
      <c r="CI500" s="55"/>
      <c r="CJ500" s="55"/>
      <c r="CK500" s="55"/>
      <c r="CL500" s="55"/>
      <c r="CM500" s="55"/>
      <c r="CN500" s="55"/>
      <c r="CO500" s="55"/>
      <c r="CP500" s="55"/>
      <c r="CQ500" s="55"/>
      <c r="CR500" s="55"/>
      <c r="CS500" s="55"/>
      <c r="CT500" s="55"/>
      <c r="CU500" s="55"/>
      <c r="CV500" s="55"/>
      <c r="CW500" s="55"/>
      <c r="CX500" s="55"/>
      <c r="CY500" s="55"/>
      <c r="CZ500" s="55"/>
      <c r="DA500" s="55"/>
      <c r="DB500" s="55"/>
      <c r="DC500" s="55"/>
      <c r="DD500" s="55"/>
      <c r="DE500" s="55"/>
      <c r="DF500" s="55"/>
      <c r="DG500" s="55"/>
      <c r="DH500" s="55"/>
      <c r="DI500" s="55"/>
    </row>
    <row r="501" spans="1:113" x14ac:dyDescent="0.2">
      <c r="A501" s="36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36"/>
      <c r="AN501" s="36"/>
      <c r="AO501" s="35"/>
      <c r="AP501" s="35"/>
      <c r="AQ501" s="35"/>
      <c r="AR501" s="51"/>
      <c r="AS501" s="36"/>
      <c r="AT501" s="35"/>
      <c r="AU501" s="35"/>
      <c r="AV501" s="51"/>
      <c r="AW501" s="36"/>
      <c r="AX501" s="35"/>
      <c r="AY501" s="53"/>
      <c r="AZ501" s="35"/>
      <c r="BA501" s="35"/>
      <c r="BB501" s="51"/>
      <c r="BC501" s="36"/>
      <c r="BD501" s="35"/>
      <c r="BE501" s="53"/>
      <c r="BF501" s="35"/>
      <c r="BG501" s="35"/>
      <c r="BH501" s="35"/>
      <c r="BI501" s="35"/>
      <c r="BJ501" s="35"/>
      <c r="BK501" s="35"/>
      <c r="BL501" s="35"/>
      <c r="BM501" s="35"/>
      <c r="BN501" s="35"/>
      <c r="BO501" s="35"/>
      <c r="BP501" s="35"/>
      <c r="BQ501" s="35"/>
      <c r="BR501" s="35"/>
      <c r="BS501" s="35"/>
      <c r="BT501" s="35"/>
      <c r="BU501" s="35"/>
      <c r="BV501" s="35"/>
      <c r="BW501" s="35"/>
      <c r="BX501" s="35"/>
      <c r="BY501" s="35"/>
      <c r="BZ501" s="35"/>
      <c r="CA501" s="35"/>
      <c r="CB501" s="35"/>
      <c r="CC501" s="35"/>
      <c r="CD501" s="35"/>
      <c r="CE501" s="35"/>
      <c r="CF501" s="35"/>
      <c r="CG501" s="35"/>
      <c r="CH501" s="35"/>
      <c r="CI501" s="35"/>
      <c r="CJ501" s="35"/>
      <c r="CK501" s="35"/>
      <c r="CL501" s="35"/>
      <c r="CM501" s="35"/>
      <c r="CN501" s="35"/>
      <c r="CO501" s="35"/>
      <c r="CP501" s="35"/>
      <c r="CQ501" s="35"/>
      <c r="CR501" s="35"/>
      <c r="CS501" s="35"/>
      <c r="CT501" s="35"/>
      <c r="CU501" s="35"/>
      <c r="CV501" s="35"/>
      <c r="CW501" s="35"/>
      <c r="CX501" s="35"/>
      <c r="CY501" s="35"/>
      <c r="CZ501" s="35"/>
      <c r="DA501" s="35"/>
      <c r="DB501" s="35"/>
      <c r="DC501" s="35"/>
      <c r="DD501" s="35"/>
      <c r="DE501" s="35"/>
      <c r="DF501" s="35"/>
      <c r="DG501" s="35"/>
      <c r="DH501" s="35"/>
      <c r="DI501" s="35"/>
    </row>
    <row r="502" spans="1:113" x14ac:dyDescent="0.2">
      <c r="A502" s="36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36"/>
      <c r="AN502" s="36"/>
      <c r="AO502" s="35"/>
      <c r="AP502" s="35"/>
      <c r="AQ502" s="35"/>
      <c r="AR502" s="51"/>
      <c r="AS502" s="36"/>
      <c r="AT502" s="35"/>
      <c r="AU502" s="35"/>
      <c r="AV502" s="51"/>
      <c r="AW502" s="36"/>
      <c r="AX502" s="35"/>
      <c r="AY502" s="53"/>
      <c r="AZ502" s="35"/>
      <c r="BA502" s="35"/>
      <c r="BB502" s="51"/>
      <c r="BC502" s="36"/>
      <c r="BD502" s="35"/>
      <c r="BE502" s="53"/>
      <c r="BF502" s="35"/>
      <c r="BG502" s="35"/>
      <c r="BH502" s="35"/>
      <c r="BI502" s="35"/>
      <c r="BJ502" s="35"/>
      <c r="BK502" s="35"/>
      <c r="BL502" s="35"/>
      <c r="BM502" s="35"/>
      <c r="BN502" s="35"/>
      <c r="BO502" s="35"/>
      <c r="BP502" s="35"/>
      <c r="BQ502" s="35"/>
      <c r="BR502" s="35"/>
      <c r="BS502" s="35"/>
      <c r="BT502" s="35"/>
      <c r="BU502" s="35"/>
      <c r="BV502" s="35"/>
      <c r="BW502" s="35"/>
      <c r="BX502" s="35"/>
      <c r="BY502" s="35"/>
      <c r="BZ502" s="35"/>
      <c r="CA502" s="35"/>
      <c r="CB502" s="35"/>
      <c r="CC502" s="35"/>
      <c r="CD502" s="35"/>
      <c r="CE502" s="35"/>
      <c r="CF502" s="35"/>
      <c r="CG502" s="35"/>
      <c r="CH502" s="35"/>
      <c r="CI502" s="35"/>
      <c r="CJ502" s="35"/>
      <c r="CK502" s="35"/>
      <c r="CL502" s="35"/>
      <c r="CM502" s="35"/>
      <c r="CN502" s="35"/>
      <c r="CO502" s="35"/>
      <c r="CP502" s="35"/>
      <c r="CQ502" s="35"/>
      <c r="CR502" s="35"/>
      <c r="CS502" s="35"/>
      <c r="CT502" s="35"/>
      <c r="CU502" s="35"/>
      <c r="CV502" s="35"/>
      <c r="CW502" s="35"/>
      <c r="CX502" s="35"/>
      <c r="CY502" s="35"/>
      <c r="CZ502" s="35"/>
      <c r="DA502" s="35"/>
      <c r="DB502" s="35"/>
      <c r="DC502" s="35"/>
      <c r="DD502" s="35"/>
      <c r="DE502" s="35"/>
      <c r="DF502" s="35"/>
      <c r="DG502" s="35"/>
      <c r="DH502" s="35"/>
      <c r="DI502" s="35"/>
    </row>
    <row r="503" spans="1:113" x14ac:dyDescent="0.2">
      <c r="A503" s="36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36"/>
      <c r="AN503" s="36"/>
      <c r="AO503" s="35"/>
      <c r="AP503" s="35"/>
      <c r="AQ503" s="35"/>
      <c r="AR503" s="51"/>
      <c r="AS503" s="36"/>
      <c r="AT503" s="35"/>
      <c r="AU503" s="35"/>
      <c r="AV503" s="51"/>
      <c r="AW503" s="36"/>
      <c r="AX503" s="35"/>
      <c r="AY503" s="53"/>
      <c r="AZ503" s="35"/>
      <c r="BA503" s="35"/>
      <c r="BB503" s="51"/>
      <c r="BC503" s="36"/>
      <c r="BD503" s="35"/>
      <c r="BE503" s="53"/>
      <c r="BF503" s="35"/>
      <c r="BG503" s="35"/>
      <c r="BH503" s="35"/>
      <c r="BI503" s="35"/>
      <c r="BJ503" s="35"/>
      <c r="BK503" s="35"/>
      <c r="BL503" s="35"/>
      <c r="BM503" s="35"/>
      <c r="BN503" s="35"/>
      <c r="BO503" s="35"/>
      <c r="BP503" s="35"/>
      <c r="BQ503" s="35"/>
      <c r="BR503" s="35"/>
      <c r="BS503" s="35"/>
      <c r="BT503" s="35"/>
      <c r="BU503" s="35"/>
      <c r="BV503" s="35"/>
      <c r="BW503" s="35"/>
      <c r="BX503" s="35"/>
      <c r="BY503" s="35"/>
      <c r="BZ503" s="35"/>
      <c r="CA503" s="35"/>
      <c r="CB503" s="35"/>
      <c r="CC503" s="35"/>
      <c r="CD503" s="35"/>
      <c r="CE503" s="35"/>
      <c r="CF503" s="35"/>
      <c r="CG503" s="35"/>
      <c r="CH503" s="35"/>
      <c r="CI503" s="35"/>
      <c r="CJ503" s="35"/>
      <c r="CK503" s="35"/>
      <c r="CL503" s="35"/>
      <c r="CM503" s="35"/>
      <c r="CN503" s="35"/>
      <c r="CO503" s="35"/>
      <c r="CP503" s="35"/>
      <c r="CQ503" s="35"/>
      <c r="CR503" s="35"/>
      <c r="CS503" s="35"/>
      <c r="CT503" s="35"/>
      <c r="CU503" s="35"/>
      <c r="CV503" s="35"/>
      <c r="CW503" s="35"/>
      <c r="CX503" s="35"/>
      <c r="CY503" s="35"/>
      <c r="CZ503" s="35"/>
      <c r="DA503" s="35"/>
      <c r="DB503" s="35"/>
      <c r="DC503" s="35"/>
      <c r="DD503" s="35"/>
      <c r="DE503" s="35"/>
      <c r="DF503" s="35"/>
      <c r="DG503" s="35"/>
      <c r="DH503" s="35"/>
      <c r="DI503" s="35"/>
    </row>
    <row r="504" spans="1:113" x14ac:dyDescent="0.2">
      <c r="A504" s="36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36"/>
      <c r="AN504" s="36"/>
      <c r="AO504" s="35"/>
      <c r="AP504" s="35"/>
      <c r="AQ504" s="35"/>
      <c r="AR504" s="51"/>
      <c r="AS504" s="36"/>
      <c r="AT504" s="35"/>
      <c r="AU504" s="35"/>
      <c r="AV504" s="51"/>
      <c r="AW504" s="36"/>
      <c r="AX504" s="35"/>
      <c r="AY504" s="53"/>
      <c r="AZ504" s="35"/>
      <c r="BA504" s="35"/>
      <c r="BB504" s="51"/>
      <c r="BC504" s="36"/>
      <c r="BD504" s="35"/>
      <c r="BE504" s="53"/>
      <c r="BF504" s="35"/>
      <c r="BG504" s="35"/>
      <c r="BH504" s="35"/>
      <c r="BI504" s="35"/>
      <c r="BJ504" s="35"/>
      <c r="BK504" s="35"/>
      <c r="BL504" s="35"/>
      <c r="BM504" s="35"/>
      <c r="BN504" s="35"/>
      <c r="BO504" s="35"/>
      <c r="BP504" s="35"/>
      <c r="BQ504" s="35"/>
      <c r="BR504" s="35"/>
      <c r="BS504" s="35"/>
      <c r="BT504" s="35"/>
      <c r="BU504" s="35"/>
      <c r="BV504" s="35"/>
      <c r="BW504" s="35"/>
      <c r="BX504" s="35"/>
      <c r="BY504" s="35"/>
      <c r="BZ504" s="35"/>
      <c r="CA504" s="35"/>
      <c r="CB504" s="35"/>
      <c r="CC504" s="35"/>
      <c r="CD504" s="35"/>
      <c r="CE504" s="35"/>
      <c r="CF504" s="35"/>
      <c r="CG504" s="35"/>
      <c r="CH504" s="35"/>
      <c r="CI504" s="35"/>
      <c r="CJ504" s="35"/>
      <c r="CK504" s="35"/>
      <c r="CL504" s="35"/>
      <c r="CM504" s="35"/>
      <c r="CN504" s="35"/>
      <c r="CO504" s="35"/>
      <c r="CP504" s="35"/>
      <c r="CQ504" s="35"/>
      <c r="CR504" s="35"/>
      <c r="CS504" s="35"/>
      <c r="CT504" s="35"/>
      <c r="CU504" s="35"/>
      <c r="CV504" s="35"/>
      <c r="CW504" s="35"/>
      <c r="CX504" s="35"/>
      <c r="CY504" s="35"/>
      <c r="CZ504" s="35"/>
      <c r="DA504" s="35"/>
      <c r="DB504" s="35"/>
      <c r="DC504" s="35"/>
      <c r="DD504" s="35"/>
      <c r="DE504" s="35"/>
      <c r="DF504" s="35"/>
      <c r="DG504" s="35"/>
      <c r="DH504" s="35"/>
      <c r="DI504" s="35"/>
    </row>
    <row r="505" spans="1:113" x14ac:dyDescent="0.2">
      <c r="A505" s="36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36"/>
      <c r="AN505" s="36"/>
      <c r="AO505" s="35"/>
      <c r="AP505" s="35"/>
      <c r="AQ505" s="35"/>
      <c r="AR505" s="51"/>
      <c r="AS505" s="36"/>
      <c r="AT505" s="35"/>
      <c r="AU505" s="35"/>
      <c r="AV505" s="51"/>
      <c r="AW505" s="36"/>
      <c r="AX505" s="35"/>
      <c r="AY505" s="53"/>
      <c r="AZ505" s="35"/>
      <c r="BA505" s="35"/>
      <c r="BB505" s="51"/>
      <c r="BC505" s="36"/>
      <c r="BD505" s="35"/>
      <c r="BE505" s="53"/>
      <c r="BF505" s="35"/>
      <c r="BG505" s="35"/>
      <c r="BH505" s="35"/>
      <c r="BI505" s="35"/>
      <c r="BJ505" s="35"/>
      <c r="BK505" s="35"/>
      <c r="BL505" s="35"/>
      <c r="BM505" s="35"/>
      <c r="BN505" s="35"/>
      <c r="BO505" s="35"/>
      <c r="BP505" s="35"/>
      <c r="BQ505" s="35"/>
      <c r="BR505" s="35"/>
      <c r="BS505" s="35"/>
      <c r="BT505" s="35"/>
      <c r="BU505" s="35"/>
      <c r="BV505" s="35"/>
      <c r="BW505" s="35"/>
      <c r="BX505" s="35"/>
      <c r="BY505" s="35"/>
      <c r="BZ505" s="35"/>
      <c r="CA505" s="35"/>
      <c r="CB505" s="35"/>
      <c r="CC505" s="35"/>
      <c r="CD505" s="35"/>
      <c r="CE505" s="35"/>
      <c r="CF505" s="35"/>
      <c r="CG505" s="35"/>
      <c r="CH505" s="35"/>
      <c r="CI505" s="35"/>
      <c r="CJ505" s="35"/>
      <c r="CK505" s="35"/>
      <c r="CL505" s="35"/>
      <c r="CM505" s="35"/>
      <c r="CN505" s="35"/>
      <c r="CO505" s="35"/>
      <c r="CP505" s="35"/>
      <c r="CQ505" s="35"/>
      <c r="CR505" s="35"/>
      <c r="CS505" s="35"/>
      <c r="CT505" s="35"/>
      <c r="CU505" s="35"/>
      <c r="CV505" s="35"/>
      <c r="CW505" s="35"/>
      <c r="CX505" s="35"/>
      <c r="CY505" s="35"/>
      <c r="CZ505" s="35"/>
      <c r="DA505" s="35"/>
      <c r="DB505" s="35"/>
      <c r="DC505" s="35"/>
      <c r="DD505" s="35"/>
      <c r="DE505" s="35"/>
      <c r="DF505" s="35"/>
      <c r="DG505" s="35"/>
      <c r="DH505" s="35"/>
      <c r="DI505" s="35"/>
    </row>
    <row r="506" spans="1:113" x14ac:dyDescent="0.2">
      <c r="A506" s="36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36"/>
      <c r="AN506" s="36"/>
      <c r="AO506" s="35"/>
      <c r="AP506" s="35"/>
      <c r="AQ506" s="35"/>
      <c r="AR506" s="51"/>
      <c r="AS506" s="36"/>
      <c r="AT506" s="35"/>
      <c r="AU506" s="35"/>
      <c r="AV506" s="51"/>
      <c r="AW506" s="36"/>
      <c r="AX506" s="35"/>
      <c r="AY506" s="53"/>
      <c r="AZ506" s="35"/>
      <c r="BA506" s="35"/>
      <c r="BB506" s="51"/>
      <c r="BC506" s="36"/>
      <c r="BD506" s="35"/>
      <c r="BE506" s="53"/>
      <c r="BF506" s="35"/>
      <c r="BG506" s="35"/>
      <c r="BH506" s="35"/>
      <c r="BI506" s="35"/>
      <c r="BJ506" s="35"/>
      <c r="BK506" s="35"/>
      <c r="BL506" s="35"/>
      <c r="BM506" s="35"/>
      <c r="BN506" s="35"/>
      <c r="BO506" s="35"/>
      <c r="BP506" s="35"/>
      <c r="BQ506" s="35"/>
      <c r="BR506" s="35"/>
      <c r="BS506" s="35"/>
      <c r="BT506" s="35"/>
      <c r="BU506" s="35"/>
      <c r="BV506" s="35"/>
      <c r="BW506" s="35"/>
      <c r="BX506" s="35"/>
      <c r="BY506" s="35"/>
      <c r="BZ506" s="35"/>
      <c r="CA506" s="35"/>
      <c r="CB506" s="35"/>
      <c r="CC506" s="35"/>
      <c r="CD506" s="35"/>
      <c r="CE506" s="35"/>
      <c r="CF506" s="35"/>
      <c r="CG506" s="35"/>
      <c r="CH506" s="35"/>
      <c r="CI506" s="35"/>
      <c r="CJ506" s="35"/>
      <c r="CK506" s="35"/>
      <c r="CL506" s="35"/>
      <c r="CM506" s="35"/>
      <c r="CN506" s="35"/>
      <c r="CO506" s="35"/>
      <c r="CP506" s="35"/>
      <c r="CQ506" s="35"/>
      <c r="CR506" s="35"/>
      <c r="CS506" s="35"/>
      <c r="CT506" s="35"/>
      <c r="CU506" s="35"/>
      <c r="CV506" s="35"/>
      <c r="CW506" s="35"/>
      <c r="CX506" s="35"/>
      <c r="CY506" s="35"/>
      <c r="CZ506" s="35"/>
      <c r="DA506" s="35"/>
      <c r="DB506" s="35"/>
      <c r="DC506" s="35"/>
      <c r="DD506" s="35"/>
      <c r="DE506" s="35"/>
      <c r="DF506" s="35"/>
      <c r="DG506" s="35"/>
      <c r="DH506" s="35"/>
      <c r="DI506" s="35"/>
    </row>
    <row r="507" spans="1:113" x14ac:dyDescent="0.2">
      <c r="A507" s="36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36"/>
      <c r="AN507" s="36"/>
      <c r="AO507" s="35"/>
      <c r="AP507" s="35"/>
      <c r="AQ507" s="35"/>
      <c r="AR507" s="51"/>
      <c r="AS507" s="36"/>
      <c r="AT507" s="35"/>
      <c r="AU507" s="35"/>
      <c r="AV507" s="51"/>
      <c r="AW507" s="36"/>
      <c r="AX507" s="35"/>
      <c r="AY507" s="53"/>
      <c r="AZ507" s="35"/>
      <c r="BA507" s="35"/>
      <c r="BB507" s="51"/>
      <c r="BC507" s="36"/>
      <c r="BD507" s="35"/>
      <c r="BE507" s="53"/>
      <c r="BF507" s="35"/>
      <c r="BG507" s="35"/>
      <c r="BH507" s="35"/>
      <c r="BI507" s="35"/>
      <c r="BJ507" s="35"/>
      <c r="BK507" s="35"/>
      <c r="BL507" s="35"/>
      <c r="BM507" s="35"/>
      <c r="BN507" s="35"/>
      <c r="BO507" s="35"/>
      <c r="BP507" s="35"/>
      <c r="BQ507" s="35"/>
      <c r="BR507" s="35"/>
      <c r="BS507" s="35"/>
      <c r="BT507" s="35"/>
      <c r="BU507" s="35"/>
      <c r="BV507" s="35"/>
      <c r="BW507" s="35"/>
      <c r="BX507" s="35"/>
      <c r="BY507" s="35"/>
      <c r="BZ507" s="35"/>
      <c r="CA507" s="35"/>
      <c r="CB507" s="35"/>
      <c r="CC507" s="35"/>
      <c r="CD507" s="35"/>
      <c r="CE507" s="35"/>
      <c r="CF507" s="35"/>
      <c r="CG507" s="35"/>
      <c r="CH507" s="35"/>
      <c r="CI507" s="35"/>
      <c r="CJ507" s="35"/>
      <c r="CK507" s="35"/>
      <c r="CL507" s="35"/>
      <c r="CM507" s="35"/>
      <c r="CN507" s="35"/>
      <c r="CO507" s="35"/>
      <c r="CP507" s="35"/>
      <c r="CQ507" s="35"/>
      <c r="CR507" s="35"/>
      <c r="CS507" s="35"/>
      <c r="CT507" s="35"/>
      <c r="CU507" s="35"/>
      <c r="CV507" s="35"/>
      <c r="CW507" s="35"/>
      <c r="CX507" s="35"/>
      <c r="CY507" s="35"/>
      <c r="CZ507" s="35"/>
      <c r="DA507" s="35"/>
      <c r="DB507" s="35"/>
      <c r="DC507" s="35"/>
      <c r="DD507" s="35"/>
      <c r="DE507" s="35"/>
      <c r="DF507" s="35"/>
      <c r="DG507" s="35"/>
      <c r="DH507" s="35"/>
      <c r="DI507" s="35"/>
    </row>
    <row r="508" spans="1:113" x14ac:dyDescent="0.2">
      <c r="A508" s="36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36"/>
      <c r="AN508" s="36"/>
      <c r="AO508" s="35"/>
      <c r="AP508" s="35"/>
      <c r="AQ508" s="35"/>
      <c r="AR508" s="51"/>
      <c r="AS508" s="36"/>
      <c r="AT508" s="35"/>
      <c r="AU508" s="35"/>
      <c r="AV508" s="51"/>
      <c r="AW508" s="36"/>
      <c r="AX508" s="35"/>
      <c r="AY508" s="53"/>
      <c r="AZ508" s="35"/>
      <c r="BA508" s="35"/>
      <c r="BB508" s="51"/>
      <c r="BC508" s="36"/>
      <c r="BD508" s="35"/>
      <c r="BE508" s="53"/>
      <c r="BF508" s="35"/>
      <c r="BG508" s="35"/>
      <c r="BH508" s="35"/>
      <c r="BI508" s="35"/>
      <c r="BJ508" s="35"/>
      <c r="BK508" s="35"/>
      <c r="BL508" s="35"/>
      <c r="BM508" s="35"/>
      <c r="BN508" s="35"/>
      <c r="BO508" s="35"/>
      <c r="BP508" s="35"/>
      <c r="BQ508" s="35"/>
      <c r="BR508" s="35"/>
      <c r="BS508" s="35"/>
      <c r="BT508" s="35"/>
      <c r="BU508" s="35"/>
      <c r="BV508" s="35"/>
      <c r="BW508" s="35"/>
      <c r="BX508" s="35"/>
      <c r="BY508" s="35"/>
      <c r="BZ508" s="35"/>
      <c r="CA508" s="35"/>
      <c r="CB508" s="35"/>
      <c r="CC508" s="35"/>
      <c r="CD508" s="35"/>
      <c r="CE508" s="35"/>
      <c r="CF508" s="35"/>
      <c r="CG508" s="35"/>
      <c r="CH508" s="35"/>
      <c r="CI508" s="35"/>
      <c r="CJ508" s="35"/>
      <c r="CK508" s="35"/>
      <c r="CL508" s="35"/>
      <c r="CM508" s="35"/>
      <c r="CN508" s="35"/>
      <c r="CO508" s="35"/>
      <c r="CP508" s="35"/>
      <c r="CQ508" s="35"/>
      <c r="CR508" s="35"/>
      <c r="CS508" s="35"/>
      <c r="CT508" s="35"/>
      <c r="CU508" s="35"/>
      <c r="CV508" s="35"/>
      <c r="CW508" s="35"/>
      <c r="CX508" s="35"/>
      <c r="CY508" s="35"/>
      <c r="CZ508" s="35"/>
      <c r="DA508" s="35"/>
      <c r="DB508" s="35"/>
      <c r="DC508" s="35"/>
      <c r="DD508" s="35"/>
      <c r="DE508" s="35"/>
      <c r="DF508" s="35"/>
      <c r="DG508" s="35"/>
      <c r="DH508" s="35"/>
      <c r="DI508" s="35"/>
    </row>
    <row r="509" spans="1:113" x14ac:dyDescent="0.2">
      <c r="A509" s="36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36"/>
      <c r="AN509" s="36"/>
      <c r="AO509" s="35"/>
      <c r="AP509" s="35"/>
      <c r="AQ509" s="35"/>
      <c r="AR509" s="51"/>
      <c r="AS509" s="36"/>
      <c r="AT509" s="35"/>
      <c r="AU509" s="35"/>
      <c r="AV509" s="51"/>
      <c r="AW509" s="36"/>
      <c r="AX509" s="35"/>
      <c r="AY509" s="53"/>
      <c r="AZ509" s="35"/>
      <c r="BA509" s="35"/>
      <c r="BB509" s="51"/>
      <c r="BC509" s="36"/>
      <c r="BD509" s="35"/>
      <c r="BE509" s="53"/>
      <c r="BF509" s="35"/>
      <c r="BG509" s="35"/>
      <c r="BH509" s="35"/>
      <c r="BI509" s="35"/>
      <c r="BJ509" s="35"/>
      <c r="BK509" s="35"/>
      <c r="BL509" s="35"/>
      <c r="BM509" s="35"/>
      <c r="BN509" s="35"/>
      <c r="BO509" s="35"/>
      <c r="BP509" s="35"/>
      <c r="BQ509" s="35"/>
      <c r="BR509" s="35"/>
      <c r="BS509" s="35"/>
      <c r="BT509" s="35"/>
      <c r="BU509" s="35"/>
      <c r="BV509" s="35"/>
      <c r="BW509" s="35"/>
      <c r="BX509" s="35"/>
      <c r="BY509" s="35"/>
      <c r="BZ509" s="35"/>
      <c r="CA509" s="35"/>
      <c r="CB509" s="35"/>
      <c r="CC509" s="35"/>
      <c r="CD509" s="35"/>
      <c r="CE509" s="35"/>
      <c r="CF509" s="35"/>
      <c r="CG509" s="35"/>
      <c r="CH509" s="35"/>
      <c r="CI509" s="35"/>
      <c r="CJ509" s="35"/>
      <c r="CK509" s="35"/>
      <c r="CL509" s="35"/>
      <c r="CM509" s="35"/>
      <c r="CN509" s="35"/>
      <c r="CO509" s="35"/>
      <c r="CP509" s="35"/>
      <c r="CQ509" s="35"/>
      <c r="CR509" s="35"/>
      <c r="CS509" s="35"/>
      <c r="CT509" s="35"/>
      <c r="CU509" s="35"/>
      <c r="CV509" s="35"/>
      <c r="CW509" s="35"/>
      <c r="CX509" s="35"/>
      <c r="CY509" s="35"/>
      <c r="CZ509" s="35"/>
      <c r="DA509" s="35"/>
      <c r="DB509" s="35"/>
      <c r="DC509" s="35"/>
      <c r="DD509" s="35"/>
      <c r="DE509" s="35"/>
      <c r="DF509" s="35"/>
      <c r="DG509" s="35"/>
      <c r="DH509" s="35"/>
      <c r="DI509" s="35"/>
    </row>
    <row r="510" spans="1:113" x14ac:dyDescent="0.2">
      <c r="A510" s="36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36"/>
      <c r="AN510" s="36"/>
      <c r="AO510" s="35"/>
      <c r="AP510" s="35"/>
      <c r="AQ510" s="35"/>
      <c r="AR510" s="51"/>
      <c r="AS510" s="36"/>
      <c r="AT510" s="35"/>
      <c r="AU510" s="35"/>
      <c r="AV510" s="51"/>
      <c r="AW510" s="36"/>
      <c r="AX510" s="35"/>
      <c r="AY510" s="53"/>
      <c r="AZ510" s="35"/>
      <c r="BA510" s="35"/>
      <c r="BB510" s="51"/>
      <c r="BC510" s="36"/>
      <c r="BD510" s="35"/>
      <c r="BE510" s="53"/>
      <c r="BF510" s="35"/>
      <c r="BG510" s="35"/>
      <c r="BH510" s="35"/>
      <c r="BI510" s="35"/>
      <c r="BJ510" s="35"/>
      <c r="BK510" s="35"/>
      <c r="BL510" s="35"/>
      <c r="BM510" s="35"/>
      <c r="BN510" s="35"/>
      <c r="BO510" s="35"/>
      <c r="BP510" s="35"/>
      <c r="BQ510" s="35"/>
      <c r="BR510" s="35"/>
      <c r="BS510" s="35"/>
      <c r="BT510" s="35"/>
      <c r="BU510" s="35"/>
      <c r="BV510" s="35"/>
      <c r="BW510" s="35"/>
      <c r="BX510" s="35"/>
      <c r="BY510" s="35"/>
      <c r="BZ510" s="35"/>
      <c r="CA510" s="35"/>
      <c r="CB510" s="35"/>
      <c r="CC510" s="35"/>
      <c r="CD510" s="35"/>
      <c r="CE510" s="35"/>
      <c r="CF510" s="35"/>
      <c r="CG510" s="35"/>
      <c r="CH510" s="35"/>
      <c r="CI510" s="35"/>
      <c r="CJ510" s="35"/>
      <c r="CK510" s="35"/>
      <c r="CL510" s="35"/>
      <c r="CM510" s="35"/>
      <c r="CN510" s="35"/>
      <c r="CO510" s="35"/>
      <c r="CP510" s="35"/>
      <c r="CQ510" s="35"/>
      <c r="CR510" s="35"/>
      <c r="CS510" s="35"/>
      <c r="CT510" s="35"/>
      <c r="CU510" s="35"/>
      <c r="CV510" s="35"/>
      <c r="CW510" s="35"/>
      <c r="CX510" s="35"/>
      <c r="CY510" s="35"/>
      <c r="CZ510" s="35"/>
      <c r="DA510" s="35"/>
      <c r="DB510" s="35"/>
      <c r="DC510" s="35"/>
      <c r="DD510" s="35"/>
      <c r="DE510" s="35"/>
      <c r="DF510" s="35"/>
      <c r="DG510" s="35"/>
      <c r="DH510" s="35"/>
      <c r="DI510" s="35"/>
    </row>
    <row r="511" spans="1:113" x14ac:dyDescent="0.2">
      <c r="A511" s="36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36"/>
      <c r="AN511" s="36"/>
      <c r="AO511" s="35"/>
      <c r="AP511" s="35"/>
      <c r="AQ511" s="35"/>
      <c r="AR511" s="51"/>
      <c r="AS511" s="36"/>
      <c r="AT511" s="35"/>
      <c r="AU511" s="35"/>
      <c r="AV511" s="51"/>
      <c r="AW511" s="36"/>
      <c r="AX511" s="35"/>
      <c r="AY511" s="53"/>
      <c r="AZ511" s="35"/>
      <c r="BA511" s="35"/>
      <c r="BB511" s="51"/>
      <c r="BC511" s="36"/>
      <c r="BD511" s="35"/>
      <c r="BE511" s="53"/>
      <c r="BF511" s="35"/>
      <c r="BG511" s="35"/>
      <c r="BH511" s="35"/>
      <c r="BI511" s="35"/>
      <c r="BJ511" s="35"/>
      <c r="BK511" s="35"/>
      <c r="BL511" s="35"/>
      <c r="BM511" s="35"/>
      <c r="BN511" s="35"/>
      <c r="BO511" s="35"/>
      <c r="BP511" s="35"/>
      <c r="BQ511" s="35"/>
      <c r="BR511" s="35"/>
      <c r="BS511" s="35"/>
      <c r="BT511" s="35"/>
      <c r="BU511" s="35"/>
      <c r="BV511" s="35"/>
      <c r="BW511" s="35"/>
      <c r="BX511" s="35"/>
      <c r="BY511" s="35"/>
      <c r="BZ511" s="35"/>
      <c r="CA511" s="35"/>
      <c r="CB511" s="35"/>
      <c r="CC511" s="35"/>
      <c r="CD511" s="35"/>
      <c r="CE511" s="35"/>
      <c r="CF511" s="35"/>
      <c r="CG511" s="35"/>
      <c r="CH511" s="35"/>
      <c r="CI511" s="35"/>
      <c r="CJ511" s="35"/>
      <c r="CK511" s="35"/>
      <c r="CL511" s="35"/>
      <c r="CM511" s="35"/>
      <c r="CN511" s="35"/>
      <c r="CO511" s="35"/>
      <c r="CP511" s="35"/>
      <c r="CQ511" s="35"/>
      <c r="CR511" s="35"/>
      <c r="CS511" s="35"/>
      <c r="CT511" s="35"/>
      <c r="CU511" s="35"/>
      <c r="CV511" s="35"/>
      <c r="CW511" s="35"/>
      <c r="CX511" s="35"/>
      <c r="CY511" s="35"/>
      <c r="CZ511" s="35"/>
      <c r="DA511" s="35"/>
      <c r="DB511" s="35"/>
      <c r="DC511" s="35"/>
      <c r="DD511" s="35"/>
      <c r="DE511" s="35"/>
      <c r="DF511" s="35"/>
      <c r="DG511" s="35"/>
      <c r="DH511" s="35"/>
      <c r="DI511" s="35"/>
    </row>
    <row r="512" spans="1:113" x14ac:dyDescent="0.2">
      <c r="A512" s="36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36"/>
      <c r="AN512" s="36"/>
      <c r="AO512" s="35"/>
      <c r="AP512" s="35"/>
      <c r="AQ512" s="35"/>
      <c r="AR512" s="51"/>
      <c r="AS512" s="36"/>
      <c r="AT512" s="35"/>
      <c r="AU512" s="35"/>
      <c r="AV512" s="51"/>
      <c r="AW512" s="36"/>
      <c r="AX512" s="35"/>
      <c r="AY512" s="53"/>
      <c r="AZ512" s="35"/>
      <c r="BA512" s="35"/>
      <c r="BB512" s="51"/>
      <c r="BC512" s="36"/>
      <c r="BD512" s="35"/>
      <c r="BE512" s="53"/>
      <c r="BF512" s="35"/>
      <c r="BG512" s="35"/>
      <c r="BH512" s="35"/>
      <c r="BI512" s="35"/>
      <c r="BJ512" s="35"/>
      <c r="BK512" s="35"/>
      <c r="BL512" s="35"/>
      <c r="BM512" s="35"/>
      <c r="BN512" s="35"/>
      <c r="BO512" s="35"/>
      <c r="BP512" s="35"/>
      <c r="BQ512" s="35"/>
      <c r="BR512" s="35"/>
      <c r="BS512" s="35"/>
      <c r="BT512" s="35"/>
      <c r="BU512" s="35"/>
      <c r="BV512" s="35"/>
      <c r="BW512" s="35"/>
      <c r="BX512" s="35"/>
      <c r="BY512" s="35"/>
      <c r="BZ512" s="35"/>
      <c r="CA512" s="35"/>
      <c r="CB512" s="35"/>
      <c r="CC512" s="35"/>
      <c r="CD512" s="35"/>
      <c r="CE512" s="35"/>
      <c r="CF512" s="35"/>
      <c r="CG512" s="35"/>
      <c r="CH512" s="35"/>
      <c r="CI512" s="35"/>
      <c r="CJ512" s="35"/>
      <c r="CK512" s="35"/>
      <c r="CL512" s="35"/>
      <c r="CM512" s="35"/>
      <c r="CN512" s="35"/>
      <c r="CO512" s="35"/>
      <c r="CP512" s="35"/>
      <c r="CQ512" s="35"/>
      <c r="CR512" s="35"/>
      <c r="CS512" s="35"/>
      <c r="CT512" s="35"/>
      <c r="CU512" s="35"/>
      <c r="CV512" s="35"/>
      <c r="CW512" s="35"/>
      <c r="CX512" s="35"/>
      <c r="CY512" s="35"/>
      <c r="CZ512" s="35"/>
      <c r="DA512" s="35"/>
      <c r="DB512" s="35"/>
      <c r="DC512" s="35"/>
      <c r="DD512" s="35"/>
      <c r="DE512" s="35"/>
      <c r="DF512" s="35"/>
      <c r="DG512" s="35"/>
      <c r="DH512" s="35"/>
      <c r="DI512" s="35"/>
    </row>
    <row r="513" spans="1:113" x14ac:dyDescent="0.2">
      <c r="A513" s="36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36"/>
      <c r="AN513" s="36"/>
      <c r="AO513" s="35"/>
      <c r="AP513" s="35"/>
      <c r="AQ513" s="35"/>
      <c r="AR513" s="51"/>
      <c r="AS513" s="36"/>
      <c r="AT513" s="35"/>
      <c r="AU513" s="35"/>
      <c r="AV513" s="51"/>
      <c r="AW513" s="36"/>
      <c r="AX513" s="35"/>
      <c r="AY513" s="53"/>
      <c r="AZ513" s="35"/>
      <c r="BA513" s="35"/>
      <c r="BB513" s="51"/>
      <c r="BC513" s="36"/>
      <c r="BD513" s="35"/>
      <c r="BE513" s="53"/>
      <c r="BF513" s="35"/>
      <c r="BG513" s="35"/>
      <c r="BH513" s="35"/>
      <c r="BI513" s="35"/>
      <c r="BJ513" s="35"/>
      <c r="BK513" s="35"/>
      <c r="BL513" s="35"/>
      <c r="BM513" s="35"/>
      <c r="BN513" s="35"/>
      <c r="BO513" s="35"/>
      <c r="BP513" s="35"/>
      <c r="BQ513" s="35"/>
      <c r="BR513" s="35"/>
      <c r="BS513" s="35"/>
      <c r="BT513" s="35"/>
      <c r="BU513" s="35"/>
      <c r="BV513" s="35"/>
      <c r="BW513" s="35"/>
      <c r="BX513" s="35"/>
      <c r="BY513" s="35"/>
      <c r="BZ513" s="35"/>
      <c r="CA513" s="35"/>
      <c r="CB513" s="35"/>
      <c r="CC513" s="35"/>
      <c r="CD513" s="35"/>
      <c r="CE513" s="35"/>
      <c r="CF513" s="35"/>
      <c r="CG513" s="35"/>
      <c r="CH513" s="35"/>
      <c r="CI513" s="35"/>
      <c r="CJ513" s="35"/>
      <c r="CK513" s="35"/>
      <c r="CL513" s="35"/>
      <c r="CM513" s="35"/>
      <c r="CN513" s="35"/>
      <c r="CO513" s="35"/>
      <c r="CP513" s="35"/>
      <c r="CQ513" s="35"/>
      <c r="CR513" s="35"/>
      <c r="CS513" s="35"/>
      <c r="CT513" s="35"/>
      <c r="CU513" s="35"/>
      <c r="CV513" s="35"/>
      <c r="CW513" s="35"/>
      <c r="CX513" s="35"/>
      <c r="CY513" s="35"/>
      <c r="CZ513" s="35"/>
      <c r="DA513" s="35"/>
      <c r="DB513" s="35"/>
      <c r="DC513" s="35"/>
      <c r="DD513" s="35"/>
      <c r="DE513" s="35"/>
      <c r="DF513" s="35"/>
      <c r="DG513" s="35"/>
      <c r="DH513" s="35"/>
      <c r="DI513" s="35"/>
    </row>
    <row r="514" spans="1:113" x14ac:dyDescent="0.2">
      <c r="A514" s="36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36"/>
      <c r="AN514" s="36"/>
      <c r="AO514" s="35"/>
      <c r="AP514" s="35"/>
      <c r="AQ514" s="35"/>
      <c r="AR514" s="51"/>
      <c r="AS514" s="36"/>
      <c r="AT514" s="35"/>
      <c r="AU514" s="35"/>
      <c r="AV514" s="51"/>
      <c r="AW514" s="36"/>
      <c r="AX514" s="35"/>
      <c r="AY514" s="53"/>
      <c r="AZ514" s="35"/>
      <c r="BA514" s="35"/>
      <c r="BB514" s="51"/>
      <c r="BC514" s="36"/>
      <c r="BD514" s="35"/>
      <c r="BE514" s="53"/>
      <c r="BF514" s="35"/>
      <c r="BG514" s="35"/>
      <c r="BH514" s="35"/>
      <c r="BI514" s="35"/>
      <c r="BJ514" s="35"/>
      <c r="BK514" s="35"/>
      <c r="BL514" s="35"/>
      <c r="BM514" s="35"/>
      <c r="BN514" s="35"/>
      <c r="BO514" s="35"/>
      <c r="BP514" s="35"/>
      <c r="BQ514" s="35"/>
      <c r="BR514" s="35"/>
      <c r="BS514" s="35"/>
      <c r="BT514" s="35"/>
      <c r="BU514" s="35"/>
      <c r="BV514" s="35"/>
      <c r="BW514" s="35"/>
      <c r="BX514" s="35"/>
      <c r="BY514" s="35"/>
      <c r="BZ514" s="35"/>
      <c r="CA514" s="35"/>
      <c r="CB514" s="35"/>
      <c r="CC514" s="35"/>
      <c r="CD514" s="35"/>
      <c r="CE514" s="35"/>
      <c r="CF514" s="35"/>
      <c r="CG514" s="35"/>
      <c r="CH514" s="35"/>
      <c r="CI514" s="35"/>
      <c r="CJ514" s="35"/>
      <c r="CK514" s="35"/>
      <c r="CL514" s="35"/>
      <c r="CM514" s="35"/>
      <c r="CN514" s="35"/>
      <c r="CO514" s="35"/>
      <c r="CP514" s="35"/>
      <c r="CQ514" s="35"/>
      <c r="CR514" s="35"/>
      <c r="CS514" s="35"/>
      <c r="CT514" s="35"/>
      <c r="CU514" s="35"/>
      <c r="CV514" s="35"/>
      <c r="CW514" s="35"/>
      <c r="CX514" s="35"/>
      <c r="CY514" s="35"/>
      <c r="CZ514" s="35"/>
      <c r="DA514" s="35"/>
      <c r="DB514" s="35"/>
      <c r="DC514" s="35"/>
      <c r="DD514" s="35"/>
      <c r="DE514" s="35"/>
      <c r="DF514" s="35"/>
      <c r="DG514" s="35"/>
      <c r="DH514" s="35"/>
      <c r="DI514" s="35"/>
    </row>
    <row r="515" spans="1:113" x14ac:dyDescent="0.2">
      <c r="A515" s="36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36"/>
      <c r="AN515" s="36"/>
      <c r="AO515" s="35"/>
      <c r="AP515" s="35"/>
      <c r="AQ515" s="35"/>
      <c r="AR515" s="51"/>
      <c r="AS515" s="36"/>
      <c r="AT515" s="35"/>
      <c r="AU515" s="35"/>
      <c r="AV515" s="51"/>
      <c r="AW515" s="36"/>
      <c r="AX515" s="35"/>
      <c r="AY515" s="53"/>
      <c r="AZ515" s="35"/>
      <c r="BA515" s="35"/>
      <c r="BB515" s="51"/>
      <c r="BC515" s="36"/>
      <c r="BD515" s="35"/>
      <c r="BE515" s="53"/>
      <c r="BF515" s="35"/>
      <c r="BG515" s="35"/>
      <c r="BH515" s="35"/>
      <c r="BI515" s="35"/>
      <c r="BJ515" s="35"/>
      <c r="BK515" s="35"/>
      <c r="BL515" s="35"/>
      <c r="BM515" s="35"/>
      <c r="BN515" s="35"/>
      <c r="BO515" s="35"/>
      <c r="BP515" s="35"/>
      <c r="BQ515" s="35"/>
      <c r="BR515" s="35"/>
      <c r="BS515" s="35"/>
      <c r="BT515" s="35"/>
      <c r="BU515" s="35"/>
      <c r="BV515" s="35"/>
      <c r="BW515" s="35"/>
      <c r="BX515" s="35"/>
      <c r="BY515" s="35"/>
      <c r="BZ515" s="35"/>
      <c r="CA515" s="35"/>
      <c r="CB515" s="35"/>
      <c r="CC515" s="35"/>
      <c r="CD515" s="35"/>
      <c r="CE515" s="35"/>
      <c r="CF515" s="35"/>
      <c r="CG515" s="35"/>
      <c r="CH515" s="35"/>
      <c r="CI515" s="35"/>
      <c r="CJ515" s="35"/>
      <c r="CK515" s="35"/>
      <c r="CL515" s="35"/>
      <c r="CM515" s="35"/>
      <c r="CN515" s="35"/>
      <c r="CO515" s="35"/>
      <c r="CP515" s="35"/>
      <c r="CQ515" s="35"/>
      <c r="CR515" s="35"/>
      <c r="CS515" s="35"/>
      <c r="CT515" s="35"/>
      <c r="CU515" s="35"/>
      <c r="CV515" s="35"/>
      <c r="CW515" s="35"/>
      <c r="CX515" s="35"/>
      <c r="CY515" s="35"/>
      <c r="CZ515" s="35"/>
      <c r="DA515" s="35"/>
      <c r="DB515" s="35"/>
      <c r="DC515" s="35"/>
      <c r="DD515" s="35"/>
      <c r="DE515" s="35"/>
      <c r="DF515" s="35"/>
      <c r="DG515" s="35"/>
      <c r="DH515" s="35"/>
      <c r="DI515" s="35"/>
    </row>
    <row r="516" spans="1:113" x14ac:dyDescent="0.2">
      <c r="A516" s="36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36"/>
      <c r="AN516" s="36"/>
      <c r="AO516" s="35"/>
      <c r="AP516" s="35"/>
      <c r="AQ516" s="35"/>
      <c r="AR516" s="51"/>
      <c r="AS516" s="36"/>
      <c r="AT516" s="35"/>
      <c r="AU516" s="35"/>
      <c r="AV516" s="51"/>
      <c r="AW516" s="36"/>
      <c r="AX516" s="35"/>
      <c r="AY516" s="53"/>
      <c r="AZ516" s="35"/>
      <c r="BA516" s="35"/>
      <c r="BB516" s="51"/>
      <c r="BC516" s="36"/>
      <c r="BD516" s="35"/>
      <c r="BE516" s="53"/>
      <c r="BF516" s="35"/>
      <c r="BG516" s="35"/>
      <c r="BH516" s="35"/>
      <c r="BI516" s="35"/>
      <c r="BJ516" s="35"/>
      <c r="BK516" s="35"/>
      <c r="BL516" s="35"/>
      <c r="BM516" s="35"/>
      <c r="BN516" s="35"/>
      <c r="BO516" s="35"/>
      <c r="BP516" s="35"/>
      <c r="BQ516" s="35"/>
      <c r="BR516" s="35"/>
      <c r="BS516" s="35"/>
      <c r="BT516" s="35"/>
      <c r="BU516" s="35"/>
      <c r="BV516" s="35"/>
      <c r="BW516" s="35"/>
      <c r="BX516" s="35"/>
      <c r="BY516" s="35"/>
      <c r="BZ516" s="35"/>
      <c r="CA516" s="35"/>
      <c r="CB516" s="35"/>
      <c r="CC516" s="35"/>
      <c r="CD516" s="35"/>
      <c r="CE516" s="35"/>
      <c r="CF516" s="35"/>
      <c r="CG516" s="35"/>
      <c r="CH516" s="35"/>
      <c r="CI516" s="35"/>
      <c r="CJ516" s="35"/>
      <c r="CK516" s="35"/>
      <c r="CL516" s="35"/>
      <c r="CM516" s="35"/>
      <c r="CN516" s="35"/>
      <c r="CO516" s="35"/>
      <c r="CP516" s="35"/>
      <c r="CQ516" s="35"/>
      <c r="CR516" s="35"/>
      <c r="CS516" s="35"/>
      <c r="CT516" s="35"/>
      <c r="CU516" s="35"/>
      <c r="CV516" s="35"/>
      <c r="CW516" s="35"/>
      <c r="CX516" s="35"/>
      <c r="CY516" s="35"/>
      <c r="CZ516" s="35"/>
      <c r="DA516" s="35"/>
      <c r="DB516" s="35"/>
      <c r="DC516" s="35"/>
      <c r="DD516" s="35"/>
      <c r="DE516" s="35"/>
      <c r="DF516" s="35"/>
      <c r="DG516" s="35"/>
      <c r="DH516" s="35"/>
      <c r="DI516" s="35"/>
    </row>
    <row r="517" spans="1:113" x14ac:dyDescent="0.2">
      <c r="A517" s="36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36"/>
      <c r="AN517" s="36"/>
      <c r="AO517" s="35"/>
      <c r="AP517" s="35"/>
      <c r="AQ517" s="35"/>
      <c r="AR517" s="51"/>
      <c r="AS517" s="36"/>
      <c r="AT517" s="35"/>
      <c r="AU517" s="35"/>
      <c r="AV517" s="51"/>
      <c r="AW517" s="36"/>
      <c r="AX517" s="35"/>
      <c r="AY517" s="53"/>
      <c r="AZ517" s="35"/>
      <c r="BA517" s="35"/>
      <c r="BB517" s="51"/>
      <c r="BC517" s="36"/>
      <c r="BD517" s="35"/>
      <c r="BE517" s="53"/>
      <c r="BF517" s="35"/>
      <c r="BG517" s="35"/>
      <c r="BH517" s="35"/>
      <c r="BI517" s="35"/>
      <c r="BJ517" s="35"/>
      <c r="BK517" s="35"/>
      <c r="BL517" s="35"/>
      <c r="BM517" s="35"/>
      <c r="BN517" s="35"/>
      <c r="BO517" s="35"/>
      <c r="BP517" s="35"/>
      <c r="BQ517" s="35"/>
      <c r="BR517" s="35"/>
      <c r="BS517" s="35"/>
      <c r="BT517" s="35"/>
      <c r="BU517" s="35"/>
      <c r="BV517" s="35"/>
      <c r="BW517" s="35"/>
      <c r="BX517" s="35"/>
      <c r="BY517" s="35"/>
      <c r="BZ517" s="35"/>
      <c r="CA517" s="35"/>
      <c r="CB517" s="35"/>
      <c r="CC517" s="35"/>
      <c r="CD517" s="35"/>
      <c r="CE517" s="35"/>
      <c r="CF517" s="35"/>
      <c r="CG517" s="35"/>
      <c r="CH517" s="35"/>
      <c r="CI517" s="35"/>
      <c r="CJ517" s="35"/>
      <c r="CK517" s="35"/>
      <c r="CL517" s="35"/>
      <c r="CM517" s="35"/>
      <c r="CN517" s="35"/>
      <c r="CO517" s="35"/>
      <c r="CP517" s="35"/>
      <c r="CQ517" s="35"/>
      <c r="CR517" s="35"/>
      <c r="CS517" s="35"/>
      <c r="CT517" s="35"/>
      <c r="CU517" s="35"/>
      <c r="CV517" s="35"/>
      <c r="CW517" s="35"/>
      <c r="CX517" s="35"/>
      <c r="CY517" s="35"/>
      <c r="CZ517" s="35"/>
      <c r="DA517" s="35"/>
      <c r="DB517" s="35"/>
      <c r="DC517" s="35"/>
      <c r="DD517" s="35"/>
      <c r="DE517" s="35"/>
      <c r="DF517" s="35"/>
      <c r="DG517" s="35"/>
      <c r="DH517" s="35"/>
      <c r="DI517" s="35"/>
    </row>
    <row r="518" spans="1:113" x14ac:dyDescent="0.2">
      <c r="A518" s="36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36"/>
      <c r="AN518" s="36"/>
      <c r="AO518" s="35"/>
      <c r="AP518" s="35"/>
      <c r="AQ518" s="35"/>
      <c r="AR518" s="51"/>
      <c r="AS518" s="36"/>
      <c r="AT518" s="35"/>
      <c r="AU518" s="35"/>
      <c r="AV518" s="51"/>
      <c r="AW518" s="36"/>
      <c r="AX518" s="35"/>
      <c r="AY518" s="53"/>
      <c r="AZ518" s="35"/>
      <c r="BA518" s="35"/>
      <c r="BB518" s="51"/>
      <c r="BC518" s="36"/>
      <c r="BD518" s="35"/>
      <c r="BE518" s="53"/>
      <c r="BF518" s="35"/>
      <c r="BG518" s="35"/>
      <c r="BH518" s="35"/>
      <c r="BI518" s="35"/>
      <c r="BJ518" s="35"/>
      <c r="BK518" s="35"/>
      <c r="BL518" s="35"/>
      <c r="BM518" s="35"/>
      <c r="BN518" s="35"/>
      <c r="BO518" s="35"/>
      <c r="BP518" s="35"/>
      <c r="BQ518" s="35"/>
      <c r="BR518" s="35"/>
      <c r="BS518" s="35"/>
      <c r="BT518" s="35"/>
      <c r="BU518" s="35"/>
      <c r="BV518" s="35"/>
      <c r="BW518" s="35"/>
      <c r="BX518" s="35"/>
      <c r="BY518" s="35"/>
      <c r="BZ518" s="35"/>
      <c r="CA518" s="35"/>
      <c r="CB518" s="35"/>
      <c r="CC518" s="35"/>
      <c r="CD518" s="35"/>
      <c r="CE518" s="35"/>
      <c r="CF518" s="35"/>
      <c r="CG518" s="35"/>
      <c r="CH518" s="35"/>
      <c r="CI518" s="35"/>
      <c r="CJ518" s="35"/>
      <c r="CK518" s="35"/>
      <c r="CL518" s="35"/>
      <c r="CM518" s="35"/>
      <c r="CN518" s="35"/>
      <c r="CO518" s="35"/>
      <c r="CP518" s="35"/>
      <c r="CQ518" s="35"/>
      <c r="CR518" s="35"/>
      <c r="CS518" s="35"/>
      <c r="CT518" s="35"/>
      <c r="CU518" s="35"/>
      <c r="CV518" s="35"/>
      <c r="CW518" s="35"/>
      <c r="CX518" s="35"/>
      <c r="CY518" s="35"/>
      <c r="CZ518" s="35"/>
      <c r="DA518" s="35"/>
      <c r="DB518" s="35"/>
      <c r="DC518" s="35"/>
      <c r="DD518" s="35"/>
      <c r="DE518" s="35"/>
      <c r="DF518" s="35"/>
      <c r="DG518" s="35"/>
      <c r="DH518" s="35"/>
      <c r="DI518" s="35"/>
    </row>
    <row r="519" spans="1:113" x14ac:dyDescent="0.2">
      <c r="A519" s="36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36"/>
      <c r="AN519" s="36"/>
      <c r="AO519" s="35"/>
      <c r="AP519" s="35"/>
      <c r="AQ519" s="35"/>
      <c r="AR519" s="51"/>
      <c r="AS519" s="36"/>
      <c r="AT519" s="35"/>
      <c r="AU519" s="35"/>
      <c r="AV519" s="51"/>
      <c r="AW519" s="36"/>
      <c r="AX519" s="35"/>
      <c r="AY519" s="53"/>
      <c r="AZ519" s="35"/>
      <c r="BA519" s="35"/>
      <c r="BB519" s="51"/>
      <c r="BC519" s="36"/>
      <c r="BD519" s="35"/>
      <c r="BE519" s="53"/>
      <c r="BF519" s="35"/>
      <c r="BG519" s="35"/>
      <c r="BH519" s="35"/>
      <c r="BI519" s="35"/>
      <c r="BJ519" s="35"/>
      <c r="BK519" s="35"/>
      <c r="BL519" s="35"/>
      <c r="BM519" s="35"/>
      <c r="BN519" s="35"/>
      <c r="BO519" s="35"/>
      <c r="BP519" s="35"/>
      <c r="BQ519" s="35"/>
      <c r="BR519" s="35"/>
      <c r="BS519" s="35"/>
      <c r="BT519" s="35"/>
      <c r="BU519" s="35"/>
      <c r="BV519" s="35"/>
      <c r="BW519" s="35"/>
      <c r="BX519" s="35"/>
      <c r="BY519" s="35"/>
      <c r="BZ519" s="35"/>
      <c r="CA519" s="35"/>
      <c r="CB519" s="35"/>
      <c r="CC519" s="35"/>
      <c r="CD519" s="35"/>
      <c r="CE519" s="35"/>
      <c r="CF519" s="35"/>
      <c r="CG519" s="35"/>
      <c r="CH519" s="35"/>
      <c r="CI519" s="35"/>
      <c r="CJ519" s="35"/>
      <c r="CK519" s="35"/>
      <c r="CL519" s="35"/>
      <c r="CM519" s="35"/>
      <c r="CN519" s="35"/>
      <c r="CO519" s="35"/>
      <c r="CP519" s="35"/>
      <c r="CQ519" s="35"/>
      <c r="CR519" s="35"/>
      <c r="CS519" s="35"/>
      <c r="CT519" s="35"/>
      <c r="CU519" s="35"/>
      <c r="CV519" s="35"/>
      <c r="CW519" s="35"/>
      <c r="CX519" s="35"/>
      <c r="CY519" s="35"/>
      <c r="CZ519" s="35"/>
      <c r="DA519" s="35"/>
      <c r="DB519" s="35"/>
      <c r="DC519" s="35"/>
      <c r="DD519" s="35"/>
      <c r="DE519" s="35"/>
      <c r="DF519" s="35"/>
      <c r="DG519" s="35"/>
      <c r="DH519" s="35"/>
      <c r="DI519" s="35"/>
    </row>
    <row r="520" spans="1:113" x14ac:dyDescent="0.2">
      <c r="A520" s="36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36"/>
      <c r="AN520" s="36"/>
      <c r="AO520" s="35"/>
      <c r="AP520" s="35"/>
      <c r="AQ520" s="35"/>
      <c r="AR520" s="51"/>
      <c r="AS520" s="36"/>
      <c r="AT520" s="35"/>
      <c r="AU520" s="35"/>
      <c r="AV520" s="51"/>
      <c r="AW520" s="36"/>
      <c r="AX520" s="35"/>
      <c r="AY520" s="53"/>
      <c r="AZ520" s="35"/>
      <c r="BA520" s="35"/>
      <c r="BB520" s="51"/>
      <c r="BC520" s="36"/>
      <c r="BD520" s="35"/>
      <c r="BE520" s="53"/>
      <c r="BF520" s="35"/>
      <c r="BG520" s="35"/>
      <c r="BH520" s="35"/>
      <c r="BI520" s="35"/>
      <c r="BJ520" s="35"/>
      <c r="BK520" s="35"/>
      <c r="BL520" s="35"/>
      <c r="BM520" s="35"/>
      <c r="BN520" s="35"/>
      <c r="BO520" s="35"/>
      <c r="BP520" s="35"/>
      <c r="BQ520" s="35"/>
      <c r="BR520" s="35"/>
      <c r="BS520" s="35"/>
      <c r="BT520" s="35"/>
      <c r="BU520" s="35"/>
      <c r="BV520" s="35"/>
      <c r="BW520" s="35"/>
      <c r="BX520" s="35"/>
      <c r="BY520" s="35"/>
      <c r="BZ520" s="35"/>
      <c r="CA520" s="35"/>
      <c r="CB520" s="35"/>
      <c r="CC520" s="35"/>
      <c r="CD520" s="35"/>
      <c r="CE520" s="35"/>
      <c r="CF520" s="35"/>
      <c r="CG520" s="35"/>
      <c r="CH520" s="35"/>
      <c r="CI520" s="35"/>
      <c r="CJ520" s="35"/>
      <c r="CK520" s="35"/>
      <c r="CL520" s="35"/>
      <c r="CM520" s="35"/>
      <c r="CN520" s="35"/>
      <c r="CO520" s="35"/>
      <c r="CP520" s="35"/>
      <c r="CQ520" s="35"/>
      <c r="CR520" s="35"/>
      <c r="CS520" s="35"/>
      <c r="CT520" s="35"/>
      <c r="CU520" s="35"/>
      <c r="CV520" s="35"/>
      <c r="CW520" s="35"/>
      <c r="CX520" s="35"/>
      <c r="CY520" s="35"/>
      <c r="CZ520" s="35"/>
      <c r="DA520" s="35"/>
      <c r="DB520" s="35"/>
      <c r="DC520" s="35"/>
      <c r="DD520" s="35"/>
      <c r="DE520" s="35"/>
      <c r="DF520" s="35"/>
      <c r="DG520" s="35"/>
      <c r="DH520" s="35"/>
      <c r="DI520" s="35"/>
    </row>
    <row r="521" spans="1:113" x14ac:dyDescent="0.2">
      <c r="A521" s="36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36"/>
      <c r="AN521" s="36"/>
      <c r="AO521" s="35"/>
      <c r="AP521" s="35"/>
      <c r="AQ521" s="35"/>
      <c r="AR521" s="51"/>
      <c r="AS521" s="36"/>
      <c r="AT521" s="35"/>
      <c r="AU521" s="35"/>
      <c r="AV521" s="51"/>
      <c r="AW521" s="36"/>
      <c r="AX521" s="35"/>
      <c r="AY521" s="53"/>
      <c r="AZ521" s="35"/>
      <c r="BA521" s="35"/>
      <c r="BB521" s="51"/>
      <c r="BC521" s="36"/>
      <c r="BD521" s="35"/>
      <c r="BE521" s="53"/>
      <c r="BF521" s="35"/>
      <c r="BG521" s="35"/>
      <c r="BH521" s="35"/>
      <c r="BI521" s="35"/>
      <c r="BJ521" s="35"/>
      <c r="BK521" s="35"/>
      <c r="BL521" s="35"/>
      <c r="BM521" s="35"/>
      <c r="BN521" s="35"/>
      <c r="BO521" s="35"/>
      <c r="BP521" s="35"/>
      <c r="BQ521" s="35"/>
      <c r="BR521" s="35"/>
      <c r="BS521" s="35"/>
      <c r="BT521" s="35"/>
      <c r="BU521" s="35"/>
      <c r="BV521" s="35"/>
      <c r="BW521" s="35"/>
      <c r="BX521" s="35"/>
      <c r="BY521" s="35"/>
      <c r="BZ521" s="35"/>
      <c r="CA521" s="35"/>
      <c r="CB521" s="35"/>
      <c r="CC521" s="35"/>
      <c r="CD521" s="35"/>
      <c r="CE521" s="35"/>
      <c r="CF521" s="35"/>
      <c r="CG521" s="35"/>
      <c r="CH521" s="35"/>
      <c r="CI521" s="35"/>
      <c r="CJ521" s="35"/>
      <c r="CK521" s="35"/>
      <c r="CL521" s="35"/>
      <c r="CM521" s="35"/>
      <c r="CN521" s="35"/>
      <c r="CO521" s="35"/>
      <c r="CP521" s="35"/>
      <c r="CQ521" s="35"/>
      <c r="CR521" s="35"/>
      <c r="CS521" s="35"/>
      <c r="CT521" s="35"/>
      <c r="CU521" s="35"/>
      <c r="CV521" s="35"/>
      <c r="CW521" s="35"/>
      <c r="CX521" s="35"/>
      <c r="CY521" s="35"/>
      <c r="CZ521" s="35"/>
      <c r="DA521" s="35"/>
      <c r="DB521" s="35"/>
      <c r="DC521" s="35"/>
      <c r="DD521" s="35"/>
      <c r="DE521" s="35"/>
      <c r="DF521" s="35"/>
      <c r="DG521" s="35"/>
      <c r="DH521" s="35"/>
      <c r="DI521" s="35"/>
    </row>
    <row r="522" spans="1:113" x14ac:dyDescent="0.2">
      <c r="A522" s="36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36"/>
      <c r="AN522" s="36"/>
      <c r="AO522" s="35"/>
      <c r="AP522" s="35"/>
      <c r="AQ522" s="35"/>
      <c r="AR522" s="51"/>
      <c r="AS522" s="36"/>
      <c r="AT522" s="35"/>
      <c r="AU522" s="35"/>
      <c r="AV522" s="51"/>
      <c r="AW522" s="36"/>
      <c r="AX522" s="35"/>
      <c r="AY522" s="53"/>
      <c r="AZ522" s="35"/>
      <c r="BA522" s="35"/>
      <c r="BB522" s="51"/>
      <c r="BC522" s="36"/>
      <c r="BD522" s="35"/>
      <c r="BE522" s="53"/>
      <c r="BF522" s="35"/>
      <c r="BG522" s="35"/>
      <c r="BH522" s="35"/>
      <c r="BI522" s="35"/>
      <c r="BJ522" s="35"/>
      <c r="BK522" s="35"/>
      <c r="BL522" s="35"/>
      <c r="BM522" s="35"/>
      <c r="BN522" s="35"/>
      <c r="BO522" s="35"/>
      <c r="BP522" s="35"/>
      <c r="BQ522" s="35"/>
      <c r="BR522" s="35"/>
      <c r="BS522" s="35"/>
      <c r="BT522" s="35"/>
      <c r="BU522" s="35"/>
      <c r="BV522" s="35"/>
      <c r="BW522" s="35"/>
      <c r="BX522" s="35"/>
      <c r="BY522" s="35"/>
      <c r="BZ522" s="35"/>
      <c r="CA522" s="35"/>
      <c r="CB522" s="35"/>
      <c r="CC522" s="35"/>
      <c r="CD522" s="35"/>
      <c r="CE522" s="35"/>
      <c r="CF522" s="35"/>
      <c r="CG522" s="35"/>
      <c r="CH522" s="35"/>
      <c r="CI522" s="35"/>
      <c r="CJ522" s="35"/>
      <c r="CK522" s="35"/>
      <c r="CL522" s="35"/>
      <c r="CM522" s="35"/>
      <c r="CN522" s="35"/>
      <c r="CO522" s="35"/>
      <c r="CP522" s="35"/>
      <c r="CQ522" s="35"/>
      <c r="CR522" s="35"/>
      <c r="CS522" s="35"/>
      <c r="CT522" s="35"/>
      <c r="CU522" s="35"/>
      <c r="CV522" s="35"/>
      <c r="CW522" s="35"/>
      <c r="CX522" s="35"/>
      <c r="CY522" s="35"/>
      <c r="CZ522" s="35"/>
      <c r="DA522" s="35"/>
      <c r="DB522" s="35"/>
      <c r="DC522" s="35"/>
      <c r="DD522" s="35"/>
      <c r="DE522" s="35"/>
      <c r="DF522" s="35"/>
      <c r="DG522" s="35"/>
      <c r="DH522" s="35"/>
      <c r="DI522" s="35"/>
    </row>
    <row r="523" spans="1:113" x14ac:dyDescent="0.2">
      <c r="A523" s="36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36"/>
      <c r="AN523" s="36"/>
      <c r="AO523" s="35"/>
      <c r="AP523" s="35"/>
      <c r="AQ523" s="35"/>
      <c r="AR523" s="51"/>
      <c r="AS523" s="36"/>
      <c r="AT523" s="35"/>
      <c r="AU523" s="35"/>
      <c r="AV523" s="51"/>
      <c r="AW523" s="36"/>
      <c r="AX523" s="35"/>
      <c r="AY523" s="53"/>
      <c r="AZ523" s="35"/>
      <c r="BA523" s="35"/>
      <c r="BB523" s="51"/>
      <c r="BC523" s="36"/>
      <c r="BD523" s="35"/>
      <c r="BE523" s="53"/>
      <c r="BF523" s="35"/>
      <c r="BG523" s="35"/>
      <c r="BH523" s="35"/>
      <c r="BI523" s="35"/>
      <c r="BJ523" s="35"/>
      <c r="BK523" s="35"/>
      <c r="BL523" s="35"/>
      <c r="BM523" s="35"/>
      <c r="BN523" s="35"/>
      <c r="BO523" s="35"/>
      <c r="BP523" s="35"/>
      <c r="BQ523" s="35"/>
      <c r="BR523" s="35"/>
      <c r="BS523" s="35"/>
      <c r="BT523" s="35"/>
      <c r="BU523" s="35"/>
      <c r="BV523" s="35"/>
      <c r="BW523" s="35"/>
      <c r="BX523" s="35"/>
      <c r="BY523" s="35"/>
      <c r="BZ523" s="35"/>
      <c r="CA523" s="35"/>
      <c r="CB523" s="35"/>
      <c r="CC523" s="35"/>
      <c r="CD523" s="35"/>
      <c r="CE523" s="35"/>
      <c r="CF523" s="35"/>
      <c r="CG523" s="35"/>
      <c r="CH523" s="35"/>
      <c r="CI523" s="35"/>
      <c r="CJ523" s="35"/>
      <c r="CK523" s="35"/>
      <c r="CL523" s="35"/>
      <c r="CM523" s="35"/>
      <c r="CN523" s="35"/>
      <c r="CO523" s="35"/>
      <c r="CP523" s="35"/>
      <c r="CQ523" s="35"/>
      <c r="CR523" s="35"/>
      <c r="CS523" s="35"/>
      <c r="CT523" s="35"/>
      <c r="CU523" s="35"/>
      <c r="CV523" s="35"/>
      <c r="CW523" s="35"/>
      <c r="CX523" s="35"/>
      <c r="CY523" s="35"/>
      <c r="CZ523" s="35"/>
      <c r="DA523" s="35"/>
      <c r="DB523" s="35"/>
      <c r="DC523" s="35"/>
      <c r="DD523" s="35"/>
      <c r="DE523" s="35"/>
      <c r="DF523" s="35"/>
      <c r="DG523" s="35"/>
      <c r="DH523" s="35"/>
      <c r="DI523" s="35"/>
    </row>
    <row r="524" spans="1:113" x14ac:dyDescent="0.2">
      <c r="A524" s="36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36"/>
      <c r="AN524" s="36"/>
      <c r="AO524" s="35"/>
      <c r="AP524" s="35"/>
      <c r="AQ524" s="35"/>
      <c r="AR524" s="51"/>
      <c r="AS524" s="36"/>
      <c r="AT524" s="35"/>
      <c r="AU524" s="35"/>
      <c r="AV524" s="51"/>
      <c r="AW524" s="36"/>
      <c r="AX524" s="35"/>
      <c r="AY524" s="53"/>
      <c r="AZ524" s="35"/>
      <c r="BA524" s="35"/>
      <c r="BB524" s="51"/>
      <c r="BC524" s="36"/>
      <c r="BD524" s="35"/>
      <c r="BE524" s="53"/>
      <c r="BF524" s="35"/>
      <c r="BG524" s="35"/>
      <c r="BH524" s="35"/>
      <c r="BI524" s="35"/>
      <c r="BJ524" s="35"/>
      <c r="BK524" s="35"/>
      <c r="BL524" s="35"/>
      <c r="BM524" s="35"/>
      <c r="BN524" s="35"/>
      <c r="BO524" s="35"/>
      <c r="BP524" s="35"/>
      <c r="BQ524" s="35"/>
      <c r="BR524" s="35"/>
      <c r="BS524" s="35"/>
      <c r="BT524" s="35"/>
      <c r="BU524" s="35"/>
      <c r="BV524" s="35"/>
      <c r="BW524" s="35"/>
      <c r="BX524" s="35"/>
      <c r="BY524" s="35"/>
      <c r="BZ524" s="35"/>
      <c r="CA524" s="35"/>
      <c r="CB524" s="35"/>
      <c r="CC524" s="35"/>
      <c r="CD524" s="35"/>
      <c r="CE524" s="35"/>
      <c r="CF524" s="35"/>
      <c r="CG524" s="35"/>
      <c r="CH524" s="35"/>
      <c r="CI524" s="35"/>
      <c r="CJ524" s="35"/>
      <c r="CK524" s="35"/>
      <c r="CL524" s="35"/>
      <c r="CM524" s="35"/>
      <c r="CN524" s="35"/>
      <c r="CO524" s="35"/>
      <c r="CP524" s="35"/>
      <c r="CQ524" s="35"/>
      <c r="CR524" s="35"/>
      <c r="CS524" s="35"/>
      <c r="CT524" s="35"/>
      <c r="CU524" s="35"/>
      <c r="CV524" s="35"/>
      <c r="CW524" s="35"/>
      <c r="CX524" s="35"/>
      <c r="CY524" s="35"/>
      <c r="CZ524" s="35"/>
      <c r="DA524" s="35"/>
      <c r="DB524" s="35"/>
      <c r="DC524" s="35"/>
      <c r="DD524" s="35"/>
      <c r="DE524" s="35"/>
      <c r="DF524" s="35"/>
      <c r="DG524" s="35"/>
      <c r="DH524" s="35"/>
      <c r="DI524" s="35"/>
    </row>
    <row r="525" spans="1:113" x14ac:dyDescent="0.2">
      <c r="A525" s="36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36"/>
      <c r="AN525" s="36"/>
      <c r="AO525" s="35"/>
      <c r="AP525" s="35"/>
      <c r="AQ525" s="35"/>
      <c r="AR525" s="51"/>
      <c r="AS525" s="36"/>
      <c r="AT525" s="35"/>
      <c r="AU525" s="35"/>
      <c r="AV525" s="51"/>
      <c r="AW525" s="36"/>
      <c r="AX525" s="35"/>
      <c r="AY525" s="53"/>
      <c r="AZ525" s="35"/>
      <c r="BA525" s="35"/>
      <c r="BB525" s="51"/>
      <c r="BC525" s="36"/>
      <c r="BD525" s="35"/>
      <c r="BE525" s="53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  <c r="BR525" s="35"/>
      <c r="BS525" s="35"/>
      <c r="BT525" s="35"/>
      <c r="BU525" s="35"/>
      <c r="BV525" s="35"/>
      <c r="BW525" s="35"/>
      <c r="BX525" s="35"/>
      <c r="BY525" s="35"/>
      <c r="BZ525" s="35"/>
      <c r="CA525" s="35"/>
      <c r="CB525" s="35"/>
      <c r="CC525" s="35"/>
      <c r="CD525" s="35"/>
      <c r="CE525" s="35"/>
      <c r="CF525" s="35"/>
      <c r="CG525" s="35"/>
      <c r="CH525" s="35"/>
      <c r="CI525" s="35"/>
      <c r="CJ525" s="35"/>
      <c r="CK525" s="35"/>
      <c r="CL525" s="35"/>
      <c r="CM525" s="35"/>
      <c r="CN525" s="35"/>
      <c r="CO525" s="35"/>
      <c r="CP525" s="35"/>
      <c r="CQ525" s="35"/>
      <c r="CR525" s="35"/>
      <c r="CS525" s="35"/>
      <c r="CT525" s="35"/>
      <c r="CU525" s="35"/>
      <c r="CV525" s="35"/>
      <c r="CW525" s="35"/>
      <c r="CX525" s="35"/>
      <c r="CY525" s="35"/>
      <c r="CZ525" s="35"/>
      <c r="DA525" s="35"/>
      <c r="DB525" s="35"/>
      <c r="DC525" s="35"/>
      <c r="DD525" s="35"/>
      <c r="DE525" s="35"/>
      <c r="DF525" s="35"/>
      <c r="DG525" s="35"/>
      <c r="DH525" s="35"/>
      <c r="DI525" s="35"/>
    </row>
    <row r="526" spans="1:113" x14ac:dyDescent="0.2">
      <c r="A526" s="36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36"/>
      <c r="AN526" s="36"/>
      <c r="AO526" s="35"/>
      <c r="AP526" s="35"/>
      <c r="AQ526" s="35"/>
      <c r="AR526" s="51"/>
      <c r="AS526" s="36"/>
      <c r="AT526" s="35"/>
      <c r="AU526" s="35"/>
      <c r="AV526" s="51"/>
      <c r="AW526" s="36"/>
      <c r="AX526" s="35"/>
      <c r="AY526" s="53"/>
      <c r="AZ526" s="35"/>
      <c r="BA526" s="35"/>
      <c r="BB526" s="51"/>
      <c r="BC526" s="36"/>
      <c r="BD526" s="35"/>
      <c r="BE526" s="53"/>
      <c r="BF526" s="35"/>
      <c r="BG526" s="35"/>
      <c r="BH526" s="35"/>
      <c r="BI526" s="35"/>
      <c r="BJ526" s="35"/>
      <c r="BK526" s="35"/>
      <c r="BL526" s="35"/>
      <c r="BM526" s="35"/>
      <c r="BN526" s="35"/>
      <c r="BO526" s="35"/>
      <c r="BP526" s="35"/>
      <c r="BQ526" s="35"/>
      <c r="BR526" s="35"/>
      <c r="BS526" s="35"/>
      <c r="BT526" s="35"/>
      <c r="BU526" s="35"/>
      <c r="BV526" s="35"/>
      <c r="BW526" s="35"/>
      <c r="BX526" s="35"/>
      <c r="BY526" s="35"/>
      <c r="BZ526" s="35"/>
      <c r="CA526" s="35"/>
      <c r="CB526" s="35"/>
      <c r="CC526" s="35"/>
      <c r="CD526" s="35"/>
      <c r="CE526" s="35"/>
      <c r="CF526" s="35"/>
      <c r="CG526" s="35"/>
      <c r="CH526" s="35"/>
      <c r="CI526" s="35"/>
      <c r="CJ526" s="35"/>
      <c r="CK526" s="35"/>
      <c r="CL526" s="35"/>
      <c r="CM526" s="35"/>
      <c r="CN526" s="35"/>
      <c r="CO526" s="35"/>
      <c r="CP526" s="35"/>
      <c r="CQ526" s="35"/>
      <c r="CR526" s="35"/>
      <c r="CS526" s="35"/>
      <c r="CT526" s="35"/>
      <c r="CU526" s="35"/>
      <c r="CV526" s="35"/>
      <c r="CW526" s="35"/>
      <c r="CX526" s="35"/>
      <c r="CY526" s="35"/>
      <c r="CZ526" s="35"/>
      <c r="DA526" s="35"/>
      <c r="DB526" s="35"/>
      <c r="DC526" s="35"/>
      <c r="DD526" s="35"/>
      <c r="DE526" s="35"/>
      <c r="DF526" s="35"/>
      <c r="DG526" s="35"/>
      <c r="DH526" s="35"/>
      <c r="DI526" s="35"/>
    </row>
    <row r="527" spans="1:113" x14ac:dyDescent="0.2">
      <c r="A527" s="36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36"/>
      <c r="AN527" s="36"/>
      <c r="AO527" s="35"/>
      <c r="AP527" s="35"/>
      <c r="AQ527" s="35"/>
      <c r="AR527" s="51"/>
      <c r="AS527" s="36"/>
      <c r="AT527" s="35"/>
      <c r="AU527" s="35"/>
      <c r="AV527" s="51"/>
      <c r="AW527" s="36"/>
      <c r="AX527" s="35"/>
      <c r="AY527" s="53"/>
      <c r="AZ527" s="35"/>
      <c r="BA527" s="35"/>
      <c r="BB527" s="51"/>
      <c r="BC527" s="36"/>
      <c r="BD527" s="35"/>
      <c r="BE527" s="53"/>
      <c r="BF527" s="35"/>
      <c r="BG527" s="35"/>
      <c r="BH527" s="35"/>
      <c r="BI527" s="35"/>
      <c r="BJ527" s="35"/>
      <c r="BK527" s="35"/>
      <c r="BL527" s="35"/>
      <c r="BM527" s="35"/>
      <c r="BN527" s="35"/>
      <c r="BO527" s="35"/>
      <c r="BP527" s="35"/>
      <c r="BQ527" s="35"/>
      <c r="BR527" s="35"/>
      <c r="BS527" s="35"/>
      <c r="BT527" s="35"/>
      <c r="BU527" s="35"/>
      <c r="BV527" s="35"/>
      <c r="BW527" s="35"/>
      <c r="BX527" s="35"/>
      <c r="BY527" s="35"/>
      <c r="BZ527" s="35"/>
      <c r="CA527" s="35"/>
      <c r="CB527" s="35"/>
      <c r="CC527" s="35"/>
      <c r="CD527" s="35"/>
      <c r="CE527" s="35"/>
      <c r="CF527" s="35"/>
      <c r="CG527" s="35"/>
      <c r="CH527" s="35"/>
      <c r="CI527" s="35"/>
      <c r="CJ527" s="35"/>
      <c r="CK527" s="35"/>
      <c r="CL527" s="35"/>
      <c r="CM527" s="35"/>
      <c r="CN527" s="35"/>
      <c r="CO527" s="35"/>
      <c r="CP527" s="35"/>
      <c r="CQ527" s="35"/>
      <c r="CR527" s="35"/>
      <c r="CS527" s="35"/>
      <c r="CT527" s="35"/>
      <c r="CU527" s="35"/>
      <c r="CV527" s="35"/>
      <c r="CW527" s="35"/>
      <c r="CX527" s="35"/>
      <c r="CY527" s="35"/>
      <c r="CZ527" s="35"/>
      <c r="DA527" s="35"/>
      <c r="DB527" s="35"/>
      <c r="DC527" s="35"/>
      <c r="DD527" s="35"/>
      <c r="DE527" s="35"/>
      <c r="DF527" s="35"/>
      <c r="DG527" s="35"/>
      <c r="DH527" s="35"/>
      <c r="DI527" s="35"/>
    </row>
    <row r="528" spans="1:113" x14ac:dyDescent="0.2">
      <c r="A528" s="36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36"/>
      <c r="AN528" s="36"/>
      <c r="AO528" s="35"/>
      <c r="AP528" s="35"/>
      <c r="AQ528" s="35"/>
      <c r="AR528" s="51"/>
      <c r="AS528" s="36"/>
      <c r="AT528" s="35"/>
      <c r="AU528" s="35"/>
      <c r="AV528" s="51"/>
      <c r="AW528" s="36"/>
      <c r="AX528" s="35"/>
      <c r="AY528" s="53"/>
      <c r="AZ528" s="35"/>
      <c r="BA528" s="35"/>
      <c r="BB528" s="51"/>
      <c r="BC528" s="36"/>
      <c r="BD528" s="35"/>
      <c r="BE528" s="53"/>
      <c r="BF528" s="35"/>
      <c r="BG528" s="35"/>
      <c r="BH528" s="35"/>
      <c r="BI528" s="35"/>
      <c r="BJ528" s="35"/>
      <c r="BK528" s="35"/>
      <c r="BL528" s="35"/>
      <c r="BM528" s="35"/>
      <c r="BN528" s="35"/>
      <c r="BO528" s="35"/>
      <c r="BP528" s="35"/>
      <c r="BQ528" s="35"/>
      <c r="BR528" s="35"/>
      <c r="BS528" s="35"/>
      <c r="BT528" s="35"/>
      <c r="BU528" s="35"/>
      <c r="BV528" s="35"/>
      <c r="BW528" s="35"/>
      <c r="BX528" s="35"/>
      <c r="BY528" s="35"/>
      <c r="BZ528" s="35"/>
      <c r="CA528" s="35"/>
      <c r="CB528" s="35"/>
      <c r="CC528" s="35"/>
      <c r="CD528" s="35"/>
      <c r="CE528" s="35"/>
      <c r="CF528" s="35"/>
      <c r="CG528" s="35"/>
      <c r="CH528" s="35"/>
      <c r="CI528" s="35"/>
      <c r="CJ528" s="35"/>
      <c r="CK528" s="35"/>
      <c r="CL528" s="35"/>
      <c r="CM528" s="35"/>
      <c r="CN528" s="35"/>
      <c r="CO528" s="35"/>
      <c r="CP528" s="35"/>
      <c r="CQ528" s="35"/>
      <c r="CR528" s="35"/>
      <c r="CS528" s="35"/>
      <c r="CT528" s="35"/>
      <c r="CU528" s="35"/>
      <c r="CV528" s="35"/>
      <c r="CW528" s="35"/>
      <c r="CX528" s="35"/>
      <c r="CY528" s="35"/>
      <c r="CZ528" s="35"/>
      <c r="DA528" s="35"/>
      <c r="DB528" s="35"/>
      <c r="DC528" s="35"/>
      <c r="DD528" s="35"/>
      <c r="DE528" s="35"/>
      <c r="DF528" s="35"/>
      <c r="DG528" s="35"/>
      <c r="DH528" s="35"/>
      <c r="DI528" s="35"/>
    </row>
    <row r="529" spans="1:113" x14ac:dyDescent="0.2">
      <c r="A529" s="36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36"/>
      <c r="AN529" s="36"/>
      <c r="AO529" s="35"/>
      <c r="AP529" s="35"/>
      <c r="AQ529" s="35"/>
      <c r="AR529" s="51"/>
      <c r="AS529" s="36"/>
      <c r="AT529" s="35"/>
      <c r="AU529" s="35"/>
      <c r="AV529" s="51"/>
      <c r="AW529" s="36"/>
      <c r="AX529" s="35"/>
      <c r="AY529" s="53"/>
      <c r="AZ529" s="35"/>
      <c r="BA529" s="35"/>
      <c r="BB529" s="51"/>
      <c r="BC529" s="36"/>
      <c r="BD529" s="35"/>
      <c r="BE529" s="53"/>
      <c r="BF529" s="35"/>
      <c r="BG529" s="35"/>
      <c r="BH529" s="35"/>
      <c r="BI529" s="35"/>
      <c r="BJ529" s="35"/>
      <c r="BK529" s="35"/>
      <c r="BL529" s="35"/>
      <c r="BM529" s="35"/>
      <c r="BN529" s="35"/>
      <c r="BO529" s="35"/>
      <c r="BP529" s="35"/>
      <c r="BQ529" s="35"/>
      <c r="BR529" s="35"/>
      <c r="BS529" s="35"/>
      <c r="BT529" s="35"/>
      <c r="BU529" s="35"/>
      <c r="BV529" s="35"/>
      <c r="BW529" s="35"/>
      <c r="BX529" s="35"/>
      <c r="BY529" s="35"/>
      <c r="BZ529" s="35"/>
      <c r="CA529" s="35"/>
      <c r="CB529" s="35"/>
      <c r="CC529" s="35"/>
      <c r="CD529" s="35"/>
      <c r="CE529" s="35"/>
      <c r="CF529" s="35"/>
      <c r="CG529" s="35"/>
      <c r="CH529" s="35"/>
      <c r="CI529" s="35"/>
      <c r="CJ529" s="35"/>
      <c r="CK529" s="35"/>
      <c r="CL529" s="35"/>
      <c r="CM529" s="35"/>
      <c r="CN529" s="35"/>
      <c r="CO529" s="35"/>
      <c r="CP529" s="35"/>
      <c r="CQ529" s="35"/>
      <c r="CR529" s="35"/>
      <c r="CS529" s="35"/>
      <c r="CT529" s="35"/>
      <c r="CU529" s="35"/>
      <c r="CV529" s="35"/>
      <c r="CW529" s="35"/>
      <c r="CX529" s="35"/>
      <c r="CY529" s="35"/>
      <c r="CZ529" s="35"/>
      <c r="DA529" s="35"/>
      <c r="DB529" s="35"/>
      <c r="DC529" s="35"/>
      <c r="DD529" s="35"/>
      <c r="DE529" s="35"/>
      <c r="DF529" s="35"/>
      <c r="DG529" s="35"/>
      <c r="DH529" s="35"/>
      <c r="DI529" s="35"/>
    </row>
    <row r="530" spans="1:113" x14ac:dyDescent="0.2">
      <c r="A530" s="36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36"/>
      <c r="AN530" s="36"/>
      <c r="AO530" s="35"/>
      <c r="AP530" s="35"/>
      <c r="AQ530" s="35"/>
      <c r="AR530" s="51"/>
      <c r="AS530" s="36"/>
      <c r="AT530" s="35"/>
      <c r="AU530" s="35"/>
      <c r="AV530" s="51"/>
      <c r="AW530" s="36"/>
      <c r="AX530" s="35"/>
      <c r="AY530" s="53"/>
      <c r="AZ530" s="35"/>
      <c r="BA530" s="35"/>
      <c r="BB530" s="51"/>
      <c r="BC530" s="36"/>
      <c r="BD530" s="35"/>
      <c r="BE530" s="53"/>
      <c r="BF530" s="35"/>
      <c r="BG530" s="35"/>
      <c r="BH530" s="35"/>
      <c r="BI530" s="35"/>
      <c r="BJ530" s="35"/>
      <c r="BK530" s="35"/>
      <c r="BL530" s="35"/>
      <c r="BM530" s="35"/>
      <c r="BN530" s="35"/>
      <c r="BO530" s="35"/>
      <c r="BP530" s="35"/>
      <c r="BQ530" s="35"/>
      <c r="BR530" s="35"/>
      <c r="BS530" s="35"/>
      <c r="BT530" s="35"/>
      <c r="BU530" s="35"/>
      <c r="BV530" s="35"/>
      <c r="BW530" s="35"/>
      <c r="BX530" s="35"/>
      <c r="BY530" s="35"/>
      <c r="BZ530" s="35"/>
      <c r="CA530" s="35"/>
      <c r="CB530" s="35"/>
      <c r="CC530" s="35"/>
      <c r="CD530" s="35"/>
      <c r="CE530" s="35"/>
      <c r="CF530" s="35"/>
      <c r="CG530" s="35"/>
      <c r="CH530" s="35"/>
      <c r="CI530" s="35"/>
      <c r="CJ530" s="35"/>
      <c r="CK530" s="35"/>
      <c r="CL530" s="35"/>
      <c r="CM530" s="35"/>
      <c r="CN530" s="35"/>
      <c r="CO530" s="35"/>
      <c r="CP530" s="35"/>
      <c r="CQ530" s="35"/>
      <c r="CR530" s="35"/>
      <c r="CS530" s="35"/>
      <c r="CT530" s="35"/>
      <c r="CU530" s="35"/>
      <c r="CV530" s="35"/>
      <c r="CW530" s="35"/>
      <c r="CX530" s="35"/>
      <c r="CY530" s="35"/>
      <c r="CZ530" s="35"/>
      <c r="DA530" s="35"/>
      <c r="DB530" s="35"/>
      <c r="DC530" s="35"/>
      <c r="DD530" s="35"/>
      <c r="DE530" s="35"/>
      <c r="DF530" s="35"/>
      <c r="DG530" s="35"/>
      <c r="DH530" s="35"/>
      <c r="DI530" s="35"/>
    </row>
    <row r="531" spans="1:113" x14ac:dyDescent="0.2">
      <c r="A531" s="36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36"/>
      <c r="AN531" s="36"/>
      <c r="AO531" s="35"/>
      <c r="AP531" s="35"/>
      <c r="AQ531" s="35"/>
      <c r="AR531" s="51"/>
      <c r="AS531" s="36"/>
      <c r="AT531" s="35"/>
      <c r="AU531" s="35"/>
      <c r="AV531" s="51"/>
      <c r="AW531" s="36"/>
      <c r="AX531" s="35"/>
      <c r="AY531" s="53"/>
      <c r="AZ531" s="35"/>
      <c r="BA531" s="35"/>
      <c r="BB531" s="51"/>
      <c r="BC531" s="36"/>
      <c r="BD531" s="35"/>
      <c r="BE531" s="53"/>
      <c r="BF531" s="35"/>
      <c r="BG531" s="35"/>
      <c r="BH531" s="35"/>
      <c r="BI531" s="35"/>
      <c r="BJ531" s="35"/>
      <c r="BK531" s="35"/>
      <c r="BL531" s="35"/>
      <c r="BM531" s="35"/>
      <c r="BN531" s="35"/>
      <c r="BO531" s="35"/>
      <c r="BP531" s="35"/>
      <c r="BQ531" s="35"/>
      <c r="BR531" s="35"/>
      <c r="BS531" s="35"/>
      <c r="BT531" s="35"/>
      <c r="BU531" s="35"/>
      <c r="BV531" s="35"/>
      <c r="BW531" s="35"/>
      <c r="BX531" s="35"/>
      <c r="BY531" s="35"/>
      <c r="BZ531" s="35"/>
      <c r="CA531" s="35"/>
      <c r="CB531" s="35"/>
      <c r="CC531" s="35"/>
      <c r="CD531" s="35"/>
      <c r="CE531" s="35"/>
      <c r="CF531" s="35"/>
      <c r="CG531" s="35"/>
      <c r="CH531" s="35"/>
      <c r="CI531" s="35"/>
      <c r="CJ531" s="35"/>
      <c r="CK531" s="35"/>
      <c r="CL531" s="35"/>
      <c r="CM531" s="35"/>
      <c r="CN531" s="35"/>
      <c r="CO531" s="35"/>
      <c r="CP531" s="35"/>
      <c r="CQ531" s="35"/>
      <c r="CR531" s="35"/>
      <c r="CS531" s="35"/>
      <c r="CT531" s="35"/>
      <c r="CU531" s="35"/>
      <c r="CV531" s="35"/>
      <c r="CW531" s="35"/>
      <c r="CX531" s="35"/>
      <c r="CY531" s="35"/>
      <c r="CZ531" s="35"/>
      <c r="DA531" s="35"/>
      <c r="DB531" s="35"/>
      <c r="DC531" s="35"/>
      <c r="DD531" s="35"/>
      <c r="DE531" s="35"/>
      <c r="DF531" s="35"/>
      <c r="DG531" s="35"/>
      <c r="DH531" s="35"/>
      <c r="DI531" s="35"/>
    </row>
    <row r="532" spans="1:113" x14ac:dyDescent="0.2">
      <c r="A532" s="36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36"/>
      <c r="AN532" s="36"/>
      <c r="AO532" s="35"/>
      <c r="AP532" s="35"/>
      <c r="AQ532" s="35"/>
      <c r="AR532" s="51"/>
      <c r="AS532" s="36"/>
      <c r="AT532" s="35"/>
      <c r="AU532" s="35"/>
      <c r="AV532" s="51"/>
      <c r="AW532" s="36"/>
      <c r="AX532" s="35"/>
      <c r="AY532" s="53"/>
      <c r="AZ532" s="35"/>
      <c r="BA532" s="35"/>
      <c r="BB532" s="51"/>
      <c r="BC532" s="36"/>
      <c r="BD532" s="35"/>
      <c r="BE532" s="53"/>
      <c r="BF532" s="35"/>
      <c r="BG532" s="35"/>
      <c r="BH532" s="35"/>
      <c r="BI532" s="35"/>
      <c r="BJ532" s="35"/>
      <c r="BK532" s="35"/>
      <c r="BL532" s="35"/>
      <c r="BM532" s="35"/>
      <c r="BN532" s="35"/>
      <c r="BO532" s="35"/>
      <c r="BP532" s="35"/>
      <c r="BQ532" s="35"/>
      <c r="BR532" s="35"/>
      <c r="BS532" s="35"/>
      <c r="BT532" s="35"/>
      <c r="BU532" s="35"/>
      <c r="BV532" s="35"/>
      <c r="BW532" s="35"/>
      <c r="BX532" s="35"/>
      <c r="BY532" s="35"/>
      <c r="BZ532" s="35"/>
      <c r="CA532" s="35"/>
      <c r="CB532" s="35"/>
      <c r="CC532" s="35"/>
      <c r="CD532" s="35"/>
      <c r="CE532" s="35"/>
      <c r="CF532" s="35"/>
      <c r="CG532" s="35"/>
      <c r="CH532" s="35"/>
      <c r="CI532" s="35"/>
      <c r="CJ532" s="35"/>
      <c r="CK532" s="35"/>
      <c r="CL532" s="35"/>
      <c r="CM532" s="35"/>
      <c r="CN532" s="35"/>
      <c r="CO532" s="35"/>
      <c r="CP532" s="35"/>
      <c r="CQ532" s="35"/>
      <c r="CR532" s="35"/>
      <c r="CS532" s="35"/>
      <c r="CT532" s="35"/>
      <c r="CU532" s="35"/>
      <c r="CV532" s="35"/>
      <c r="CW532" s="35"/>
      <c r="CX532" s="35"/>
      <c r="CY532" s="35"/>
      <c r="CZ532" s="35"/>
      <c r="DA532" s="35"/>
      <c r="DB532" s="35"/>
      <c r="DC532" s="35"/>
      <c r="DD532" s="35"/>
      <c r="DE532" s="35"/>
      <c r="DF532" s="35"/>
      <c r="DG532" s="35"/>
      <c r="DH532" s="35"/>
      <c r="DI532" s="35"/>
    </row>
    <row r="533" spans="1:113" x14ac:dyDescent="0.2">
      <c r="A533" s="36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36"/>
      <c r="AN533" s="36"/>
      <c r="AO533" s="35"/>
      <c r="AP533" s="35"/>
      <c r="AQ533" s="35"/>
      <c r="AR533" s="51"/>
      <c r="AS533" s="36"/>
      <c r="AT533" s="35"/>
      <c r="AU533" s="35"/>
      <c r="AV533" s="51"/>
      <c r="AW533" s="36"/>
      <c r="AX533" s="35"/>
      <c r="AY533" s="53"/>
      <c r="AZ533" s="35"/>
      <c r="BA533" s="35"/>
      <c r="BB533" s="51"/>
      <c r="BC533" s="36"/>
      <c r="BD533" s="35"/>
      <c r="BE533" s="53"/>
      <c r="BF533" s="35"/>
      <c r="BG533" s="35"/>
      <c r="BH533" s="35"/>
      <c r="BI533" s="35"/>
      <c r="BJ533" s="35"/>
      <c r="BK533" s="35"/>
      <c r="BL533" s="35"/>
      <c r="BM533" s="35"/>
      <c r="BN533" s="35"/>
      <c r="BO533" s="35"/>
      <c r="BP533" s="35"/>
      <c r="BQ533" s="35"/>
      <c r="BR533" s="35"/>
      <c r="BS533" s="35"/>
      <c r="BT533" s="35"/>
      <c r="BU533" s="35"/>
      <c r="BV533" s="35"/>
      <c r="BW533" s="35"/>
      <c r="BX533" s="35"/>
      <c r="BY533" s="35"/>
      <c r="BZ533" s="35"/>
      <c r="CA533" s="35"/>
      <c r="CB533" s="35"/>
      <c r="CC533" s="35"/>
      <c r="CD533" s="35"/>
      <c r="CE533" s="35"/>
      <c r="CF533" s="35"/>
      <c r="CG533" s="35"/>
      <c r="CH533" s="35"/>
      <c r="CI533" s="35"/>
      <c r="CJ533" s="35"/>
      <c r="CK533" s="35"/>
      <c r="CL533" s="35"/>
      <c r="CM533" s="35"/>
      <c r="CN533" s="35"/>
      <c r="CO533" s="35"/>
      <c r="CP533" s="35"/>
      <c r="CQ533" s="35"/>
      <c r="CR533" s="35"/>
      <c r="CS533" s="35"/>
      <c r="CT533" s="35"/>
      <c r="CU533" s="35"/>
      <c r="CV533" s="35"/>
      <c r="CW533" s="35"/>
      <c r="CX533" s="35"/>
      <c r="CY533" s="35"/>
      <c r="CZ533" s="35"/>
      <c r="DA533" s="35"/>
      <c r="DB533" s="35"/>
      <c r="DC533" s="35"/>
      <c r="DD533" s="35"/>
      <c r="DE533" s="35"/>
      <c r="DF533" s="35"/>
      <c r="DG533" s="35"/>
      <c r="DH533" s="35"/>
      <c r="DI533" s="35"/>
    </row>
    <row r="534" spans="1:113" x14ac:dyDescent="0.2">
      <c r="A534" s="36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36"/>
      <c r="AN534" s="36"/>
      <c r="AO534" s="35"/>
      <c r="AP534" s="35"/>
      <c r="AQ534" s="35"/>
      <c r="AR534" s="51"/>
      <c r="AS534" s="36"/>
      <c r="AT534" s="35"/>
      <c r="AU534" s="35"/>
      <c r="AV534" s="51"/>
      <c r="AW534" s="36"/>
      <c r="AX534" s="35"/>
      <c r="AY534" s="53"/>
      <c r="AZ534" s="35"/>
      <c r="BA534" s="35"/>
      <c r="BB534" s="51"/>
      <c r="BC534" s="36"/>
      <c r="BD534" s="35"/>
      <c r="BE534" s="53"/>
      <c r="BF534" s="35"/>
      <c r="BG534" s="35"/>
      <c r="BH534" s="35"/>
      <c r="BI534" s="35"/>
      <c r="BJ534" s="35"/>
      <c r="BK534" s="35"/>
      <c r="BL534" s="35"/>
      <c r="BM534" s="35"/>
      <c r="BN534" s="35"/>
      <c r="BO534" s="35"/>
      <c r="BP534" s="35"/>
      <c r="BQ534" s="35"/>
      <c r="BR534" s="35"/>
      <c r="BS534" s="35"/>
      <c r="BT534" s="35"/>
      <c r="BU534" s="35"/>
      <c r="BV534" s="35"/>
      <c r="BW534" s="35"/>
      <c r="BX534" s="35"/>
      <c r="BY534" s="35"/>
      <c r="BZ534" s="35"/>
      <c r="CA534" s="35"/>
      <c r="CB534" s="35"/>
      <c r="CC534" s="35"/>
      <c r="CD534" s="35"/>
      <c r="CE534" s="35"/>
      <c r="CF534" s="35"/>
      <c r="CG534" s="35"/>
      <c r="CH534" s="35"/>
      <c r="CI534" s="35"/>
      <c r="CJ534" s="35"/>
      <c r="CK534" s="35"/>
      <c r="CL534" s="35"/>
      <c r="CM534" s="35"/>
      <c r="CN534" s="35"/>
      <c r="CO534" s="35"/>
      <c r="CP534" s="35"/>
      <c r="CQ534" s="35"/>
      <c r="CR534" s="35"/>
      <c r="CS534" s="35"/>
      <c r="CT534" s="35"/>
      <c r="CU534" s="35"/>
      <c r="CV534" s="35"/>
      <c r="CW534" s="35"/>
      <c r="CX534" s="35"/>
      <c r="CY534" s="35"/>
      <c r="CZ534" s="35"/>
      <c r="DA534" s="35"/>
      <c r="DB534" s="35"/>
      <c r="DC534" s="35"/>
      <c r="DD534" s="35"/>
      <c r="DE534" s="35"/>
      <c r="DF534" s="35"/>
      <c r="DG534" s="35"/>
      <c r="DH534" s="35"/>
      <c r="DI534" s="35"/>
    </row>
    <row r="535" spans="1:113" x14ac:dyDescent="0.2">
      <c r="A535" s="36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50"/>
      <c r="AM535" s="36"/>
      <c r="AN535" s="36"/>
      <c r="AO535" s="35"/>
      <c r="AP535" s="35"/>
      <c r="AQ535" s="35"/>
      <c r="AR535" s="51"/>
      <c r="AS535" s="36"/>
      <c r="AT535" s="35"/>
      <c r="AU535" s="35"/>
      <c r="AV535" s="51"/>
      <c r="AW535" s="36"/>
      <c r="AX535" s="35"/>
      <c r="AY535" s="53"/>
      <c r="AZ535" s="35"/>
      <c r="BA535" s="35"/>
      <c r="BB535" s="51"/>
      <c r="BC535" s="36"/>
      <c r="BD535" s="35"/>
      <c r="BE535" s="53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  <c r="BR535" s="35"/>
      <c r="BS535" s="35"/>
      <c r="BT535" s="35"/>
      <c r="BU535" s="35"/>
      <c r="BV535" s="35"/>
      <c r="BW535" s="35"/>
      <c r="BX535" s="35"/>
      <c r="BY535" s="35"/>
      <c r="BZ535" s="35"/>
      <c r="CA535" s="35"/>
      <c r="CB535" s="35"/>
      <c r="CC535" s="35"/>
      <c r="CD535" s="35"/>
      <c r="CE535" s="35"/>
      <c r="CF535" s="35"/>
      <c r="CG535" s="35"/>
      <c r="CH535" s="35"/>
      <c r="CI535" s="35"/>
      <c r="CJ535" s="35"/>
      <c r="CK535" s="35"/>
      <c r="CL535" s="35"/>
      <c r="CM535" s="35"/>
      <c r="CN535" s="35"/>
      <c r="CO535" s="35"/>
      <c r="CP535" s="35"/>
      <c r="CQ535" s="35"/>
      <c r="CR535" s="35"/>
      <c r="CS535" s="35"/>
      <c r="CT535" s="35"/>
      <c r="CU535" s="35"/>
      <c r="CV535" s="35"/>
      <c r="CW535" s="35"/>
      <c r="CX535" s="35"/>
      <c r="CY535" s="35"/>
      <c r="CZ535" s="35"/>
      <c r="DA535" s="35"/>
      <c r="DB535" s="35"/>
      <c r="DC535" s="35"/>
      <c r="DD535" s="35"/>
      <c r="DE535" s="35"/>
      <c r="DF535" s="35"/>
      <c r="DG535" s="35"/>
      <c r="DH535" s="35"/>
      <c r="DI535" s="35"/>
    </row>
    <row r="536" spans="1:113" x14ac:dyDescent="0.2">
      <c r="A536" s="36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50"/>
      <c r="AM536" s="36"/>
      <c r="AN536" s="36"/>
      <c r="AO536" s="35"/>
      <c r="AP536" s="35"/>
      <c r="AQ536" s="35"/>
      <c r="AR536" s="51"/>
      <c r="AS536" s="36"/>
      <c r="AT536" s="35"/>
      <c r="AU536" s="35"/>
      <c r="AV536" s="51"/>
      <c r="AW536" s="36"/>
      <c r="AX536" s="35"/>
      <c r="AY536" s="53"/>
      <c r="AZ536" s="35"/>
      <c r="BA536" s="35"/>
      <c r="BB536" s="51"/>
      <c r="BC536" s="36"/>
      <c r="BD536" s="35"/>
      <c r="BE536" s="53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  <c r="BR536" s="35"/>
      <c r="BS536" s="35"/>
      <c r="BT536" s="35"/>
      <c r="BU536" s="35"/>
      <c r="BV536" s="35"/>
      <c r="BW536" s="35"/>
      <c r="BX536" s="35"/>
      <c r="BY536" s="35"/>
      <c r="BZ536" s="35"/>
      <c r="CA536" s="35"/>
      <c r="CB536" s="35"/>
      <c r="CC536" s="35"/>
      <c r="CD536" s="35"/>
      <c r="CE536" s="35"/>
      <c r="CF536" s="35"/>
      <c r="CG536" s="35"/>
      <c r="CH536" s="35"/>
      <c r="CI536" s="35"/>
      <c r="CJ536" s="35"/>
      <c r="CK536" s="35"/>
      <c r="CL536" s="35"/>
      <c r="CM536" s="35"/>
      <c r="CN536" s="35"/>
      <c r="CO536" s="35"/>
      <c r="CP536" s="35"/>
      <c r="CQ536" s="35"/>
      <c r="CR536" s="35"/>
      <c r="CS536" s="35"/>
      <c r="CT536" s="35"/>
      <c r="CU536" s="35"/>
      <c r="CV536" s="35"/>
      <c r="CW536" s="35"/>
      <c r="CX536" s="35"/>
      <c r="CY536" s="35"/>
      <c r="CZ536" s="35"/>
      <c r="DA536" s="35"/>
      <c r="DB536" s="35"/>
      <c r="DC536" s="35"/>
      <c r="DD536" s="35"/>
      <c r="DE536" s="35"/>
      <c r="DF536" s="35"/>
      <c r="DG536" s="35"/>
      <c r="DH536" s="35"/>
      <c r="DI536" s="35"/>
    </row>
    <row r="537" spans="1:113" x14ac:dyDescent="0.2">
      <c r="A537" s="36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50"/>
      <c r="AM537" s="36"/>
      <c r="AN537" s="36"/>
      <c r="AO537" s="35"/>
      <c r="AP537" s="35"/>
      <c r="AQ537" s="35"/>
      <c r="AR537" s="51"/>
      <c r="AS537" s="36"/>
      <c r="AT537" s="35"/>
      <c r="AU537" s="35"/>
      <c r="AV537" s="51"/>
      <c r="AW537" s="36"/>
      <c r="AX537" s="35"/>
      <c r="AY537" s="53"/>
      <c r="AZ537" s="35"/>
      <c r="BA537" s="35"/>
      <c r="BB537" s="51"/>
      <c r="BC537" s="36"/>
      <c r="BD537" s="35"/>
      <c r="BE537" s="53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  <c r="BR537" s="35"/>
      <c r="BS537" s="35"/>
      <c r="BT537" s="35"/>
      <c r="BU537" s="35"/>
      <c r="BV537" s="35"/>
      <c r="BW537" s="35"/>
      <c r="BX537" s="35"/>
      <c r="BY537" s="35"/>
      <c r="BZ537" s="35"/>
      <c r="CA537" s="35"/>
      <c r="CB537" s="35"/>
      <c r="CC537" s="35"/>
      <c r="CD537" s="35"/>
      <c r="CE537" s="35"/>
      <c r="CF537" s="35"/>
      <c r="CG537" s="35"/>
      <c r="CH537" s="35"/>
      <c r="CI537" s="35"/>
      <c r="CJ537" s="35"/>
      <c r="CK537" s="35"/>
      <c r="CL537" s="35"/>
      <c r="CM537" s="35"/>
      <c r="CN537" s="35"/>
      <c r="CO537" s="35"/>
      <c r="CP537" s="35"/>
      <c r="CQ537" s="35"/>
      <c r="CR537" s="35"/>
      <c r="CS537" s="35"/>
      <c r="CT537" s="35"/>
      <c r="CU537" s="35"/>
      <c r="CV537" s="35"/>
      <c r="CW537" s="35"/>
      <c r="CX537" s="35"/>
      <c r="CY537" s="35"/>
      <c r="CZ537" s="35"/>
      <c r="DA537" s="35"/>
      <c r="DB537" s="35"/>
      <c r="DC537" s="35"/>
      <c r="DD537" s="35"/>
      <c r="DE537" s="35"/>
      <c r="DF537" s="35"/>
      <c r="DG537" s="35"/>
      <c r="DH537" s="35"/>
      <c r="DI537" s="35"/>
    </row>
    <row r="538" spans="1:113" x14ac:dyDescent="0.2">
      <c r="A538" s="36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50"/>
      <c r="AM538" s="36"/>
      <c r="AN538" s="36"/>
      <c r="AO538" s="35"/>
      <c r="AP538" s="35"/>
      <c r="AQ538" s="35"/>
      <c r="AR538" s="51"/>
      <c r="AS538" s="36"/>
      <c r="AT538" s="35"/>
      <c r="AU538" s="35"/>
      <c r="AV538" s="51"/>
      <c r="AW538" s="36"/>
      <c r="AX538" s="35"/>
      <c r="AY538" s="53"/>
      <c r="AZ538" s="35"/>
      <c r="BA538" s="35"/>
      <c r="BB538" s="51"/>
      <c r="BC538" s="36"/>
      <c r="BD538" s="35"/>
      <c r="BE538" s="53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  <c r="BR538" s="35"/>
      <c r="BS538" s="35"/>
      <c r="BT538" s="35"/>
      <c r="BU538" s="35"/>
      <c r="BV538" s="35"/>
      <c r="BW538" s="35"/>
      <c r="BX538" s="35"/>
      <c r="BY538" s="35"/>
      <c r="BZ538" s="35"/>
      <c r="CA538" s="35"/>
      <c r="CB538" s="35"/>
      <c r="CC538" s="35"/>
      <c r="CD538" s="35"/>
      <c r="CE538" s="35"/>
      <c r="CF538" s="35"/>
      <c r="CG538" s="35"/>
      <c r="CH538" s="35"/>
      <c r="CI538" s="35"/>
      <c r="CJ538" s="35"/>
      <c r="CK538" s="35"/>
      <c r="CL538" s="35"/>
      <c r="CM538" s="35"/>
      <c r="CN538" s="35"/>
      <c r="CO538" s="35"/>
      <c r="CP538" s="35"/>
      <c r="CQ538" s="35"/>
      <c r="CR538" s="35"/>
      <c r="CS538" s="35"/>
      <c r="CT538" s="35"/>
      <c r="CU538" s="35"/>
      <c r="CV538" s="35"/>
      <c r="CW538" s="35"/>
      <c r="CX538" s="35"/>
      <c r="CY538" s="35"/>
      <c r="CZ538" s="35"/>
      <c r="DA538" s="35"/>
      <c r="DB538" s="35"/>
      <c r="DC538" s="35"/>
      <c r="DD538" s="35"/>
      <c r="DE538" s="35"/>
      <c r="DF538" s="35"/>
      <c r="DG538" s="35"/>
      <c r="DH538" s="35"/>
      <c r="DI538" s="35"/>
    </row>
    <row r="539" spans="1:113" x14ac:dyDescent="0.2">
      <c r="A539" s="36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50"/>
      <c r="AM539" s="36"/>
      <c r="AN539" s="36"/>
      <c r="AO539" s="35"/>
      <c r="AP539" s="35"/>
      <c r="AQ539" s="35"/>
      <c r="AR539" s="51"/>
      <c r="AS539" s="36"/>
      <c r="AT539" s="35"/>
      <c r="AU539" s="35"/>
      <c r="AV539" s="51"/>
      <c r="AW539" s="36"/>
      <c r="AX539" s="35"/>
      <c r="AY539" s="53"/>
      <c r="AZ539" s="35"/>
      <c r="BA539" s="35"/>
      <c r="BB539" s="51"/>
      <c r="BC539" s="36"/>
      <c r="BD539" s="35"/>
      <c r="BE539" s="53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  <c r="BR539" s="35"/>
      <c r="BS539" s="35"/>
      <c r="BT539" s="35"/>
      <c r="BU539" s="35"/>
      <c r="BV539" s="35"/>
      <c r="BW539" s="35"/>
      <c r="BX539" s="35"/>
      <c r="BY539" s="35"/>
      <c r="BZ539" s="35"/>
      <c r="CA539" s="35"/>
      <c r="CB539" s="35"/>
      <c r="CC539" s="35"/>
      <c r="CD539" s="35"/>
      <c r="CE539" s="35"/>
      <c r="CF539" s="35"/>
      <c r="CG539" s="35"/>
      <c r="CH539" s="35"/>
      <c r="CI539" s="35"/>
      <c r="CJ539" s="35"/>
      <c r="CK539" s="35"/>
      <c r="CL539" s="35"/>
      <c r="CM539" s="35"/>
      <c r="CN539" s="35"/>
      <c r="CO539" s="35"/>
      <c r="CP539" s="35"/>
      <c r="CQ539" s="35"/>
      <c r="CR539" s="35"/>
      <c r="CS539" s="35"/>
      <c r="CT539" s="35"/>
      <c r="CU539" s="35"/>
      <c r="CV539" s="35"/>
      <c r="CW539" s="35"/>
      <c r="CX539" s="35"/>
      <c r="CY539" s="35"/>
      <c r="CZ539" s="35"/>
      <c r="DA539" s="35"/>
      <c r="DB539" s="35"/>
      <c r="DC539" s="35"/>
      <c r="DD539" s="35"/>
      <c r="DE539" s="35"/>
      <c r="DF539" s="35"/>
      <c r="DG539" s="35"/>
      <c r="DH539" s="35"/>
      <c r="DI539" s="35"/>
    </row>
    <row r="540" spans="1:113" x14ac:dyDescent="0.2">
      <c r="A540" s="36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36"/>
      <c r="AN540" s="36"/>
      <c r="AO540" s="35"/>
      <c r="AP540" s="35"/>
      <c r="AQ540" s="35"/>
      <c r="AR540" s="51"/>
      <c r="AS540" s="36"/>
      <c r="AT540" s="35"/>
      <c r="AU540" s="35"/>
      <c r="AV540" s="51"/>
      <c r="AW540" s="36"/>
      <c r="AX540" s="35"/>
      <c r="AY540" s="53"/>
      <c r="AZ540" s="35"/>
      <c r="BA540" s="35"/>
      <c r="BB540" s="51"/>
      <c r="BC540" s="36"/>
      <c r="BD540" s="35"/>
      <c r="BE540" s="53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  <c r="BR540" s="35"/>
      <c r="BS540" s="35"/>
      <c r="BT540" s="35"/>
      <c r="BU540" s="35"/>
      <c r="BV540" s="35"/>
      <c r="BW540" s="35"/>
      <c r="BX540" s="35"/>
      <c r="BY540" s="35"/>
      <c r="BZ540" s="35"/>
      <c r="CA540" s="35"/>
      <c r="CB540" s="35"/>
      <c r="CC540" s="35"/>
      <c r="CD540" s="35"/>
      <c r="CE540" s="35"/>
      <c r="CF540" s="35"/>
      <c r="CG540" s="35"/>
      <c r="CH540" s="35"/>
      <c r="CI540" s="35"/>
      <c r="CJ540" s="35"/>
      <c r="CK540" s="35"/>
      <c r="CL540" s="35"/>
      <c r="CM540" s="35"/>
      <c r="CN540" s="35"/>
      <c r="CO540" s="35"/>
      <c r="CP540" s="35"/>
      <c r="CQ540" s="35"/>
      <c r="CR540" s="35"/>
      <c r="CS540" s="35"/>
      <c r="CT540" s="35"/>
      <c r="CU540" s="35"/>
      <c r="CV540" s="35"/>
      <c r="CW540" s="35"/>
      <c r="CX540" s="35"/>
      <c r="CY540" s="35"/>
      <c r="CZ540" s="35"/>
      <c r="DA540" s="35"/>
      <c r="DB540" s="35"/>
      <c r="DC540" s="35"/>
      <c r="DD540" s="35"/>
      <c r="DE540" s="35"/>
      <c r="DF540" s="35"/>
      <c r="DG540" s="35"/>
      <c r="DH540" s="35"/>
      <c r="DI540" s="35"/>
    </row>
    <row r="541" spans="1:113" x14ac:dyDescent="0.2">
      <c r="A541" s="36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36"/>
      <c r="AN541" s="36"/>
      <c r="AO541" s="35"/>
      <c r="AP541" s="35"/>
      <c r="AQ541" s="35"/>
      <c r="AR541" s="51"/>
      <c r="AS541" s="36"/>
      <c r="AT541" s="35"/>
      <c r="AU541" s="35"/>
      <c r="AV541" s="51"/>
      <c r="AW541" s="36"/>
      <c r="AX541" s="35"/>
      <c r="AY541" s="53"/>
      <c r="AZ541" s="35"/>
      <c r="BA541" s="35"/>
      <c r="BB541" s="51"/>
      <c r="BC541" s="36"/>
      <c r="BD541" s="35"/>
      <c r="BE541" s="53"/>
      <c r="BF541" s="35"/>
      <c r="BG541" s="35"/>
      <c r="BH541" s="35"/>
      <c r="BI541" s="35"/>
      <c r="BJ541" s="35"/>
      <c r="BK541" s="35"/>
      <c r="BL541" s="35"/>
      <c r="BM541" s="35"/>
      <c r="BN541" s="35"/>
      <c r="BO541" s="35"/>
      <c r="BP541" s="35"/>
      <c r="BQ541" s="35"/>
      <c r="BR541" s="35"/>
      <c r="BS541" s="35"/>
      <c r="BT541" s="35"/>
      <c r="BU541" s="35"/>
      <c r="BV541" s="35"/>
      <c r="BW541" s="35"/>
      <c r="BX541" s="35"/>
      <c r="BY541" s="35"/>
      <c r="BZ541" s="35"/>
      <c r="CA541" s="35"/>
      <c r="CB541" s="35"/>
      <c r="CC541" s="35"/>
      <c r="CD541" s="35"/>
      <c r="CE541" s="35"/>
      <c r="CF541" s="35"/>
      <c r="CG541" s="35"/>
      <c r="CH541" s="35"/>
      <c r="CI541" s="35"/>
      <c r="CJ541" s="35"/>
      <c r="CK541" s="35"/>
      <c r="CL541" s="35"/>
      <c r="CM541" s="35"/>
      <c r="CN541" s="35"/>
      <c r="CO541" s="35"/>
      <c r="CP541" s="35"/>
      <c r="CQ541" s="35"/>
      <c r="CR541" s="35"/>
      <c r="CS541" s="35"/>
      <c r="CT541" s="35"/>
      <c r="CU541" s="35"/>
      <c r="CV541" s="35"/>
      <c r="CW541" s="35"/>
      <c r="CX541" s="35"/>
      <c r="CY541" s="35"/>
      <c r="CZ541" s="35"/>
      <c r="DA541" s="35"/>
      <c r="DB541" s="35"/>
      <c r="DC541" s="35"/>
      <c r="DD541" s="35"/>
      <c r="DE541" s="35"/>
      <c r="DF541" s="35"/>
      <c r="DG541" s="35"/>
      <c r="DH541" s="35"/>
      <c r="DI541" s="35"/>
    </row>
    <row r="542" spans="1:113" x14ac:dyDescent="0.2">
      <c r="A542" s="36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50"/>
      <c r="AM542" s="36"/>
      <c r="AN542" s="36"/>
      <c r="AO542" s="35"/>
      <c r="AP542" s="35"/>
      <c r="AQ542" s="35"/>
      <c r="AR542" s="51"/>
      <c r="AS542" s="36"/>
      <c r="AT542" s="35"/>
      <c r="AU542" s="35"/>
      <c r="AV542" s="51"/>
      <c r="AW542" s="36"/>
      <c r="AX542" s="35"/>
      <c r="AY542" s="53"/>
      <c r="AZ542" s="35"/>
      <c r="BA542" s="35"/>
      <c r="BB542" s="51"/>
      <c r="BC542" s="36"/>
      <c r="BD542" s="35"/>
      <c r="BE542" s="53"/>
      <c r="BF542" s="35"/>
      <c r="BG542" s="35"/>
      <c r="BH542" s="35"/>
      <c r="BI542" s="35"/>
      <c r="BJ542" s="35"/>
      <c r="BK542" s="35"/>
      <c r="BL542" s="35"/>
      <c r="BM542" s="35"/>
      <c r="BN542" s="35"/>
      <c r="BO542" s="35"/>
      <c r="BP542" s="35"/>
      <c r="BQ542" s="35"/>
      <c r="BR542" s="35"/>
      <c r="BS542" s="35"/>
      <c r="BT542" s="35"/>
      <c r="BU542" s="35"/>
      <c r="BV542" s="35"/>
      <c r="BW542" s="35"/>
      <c r="BX542" s="35"/>
      <c r="BY542" s="35"/>
      <c r="BZ542" s="35"/>
      <c r="CA542" s="35"/>
      <c r="CB542" s="35"/>
      <c r="CC542" s="35"/>
      <c r="CD542" s="35"/>
      <c r="CE542" s="35"/>
      <c r="CF542" s="35"/>
      <c r="CG542" s="35"/>
      <c r="CH542" s="35"/>
      <c r="CI542" s="35"/>
      <c r="CJ542" s="35"/>
      <c r="CK542" s="35"/>
      <c r="CL542" s="35"/>
      <c r="CM542" s="35"/>
      <c r="CN542" s="35"/>
      <c r="CO542" s="35"/>
      <c r="CP542" s="35"/>
      <c r="CQ542" s="35"/>
      <c r="CR542" s="35"/>
      <c r="CS542" s="35"/>
      <c r="CT542" s="35"/>
      <c r="CU542" s="35"/>
      <c r="CV542" s="35"/>
      <c r="CW542" s="35"/>
      <c r="CX542" s="35"/>
      <c r="CY542" s="35"/>
      <c r="CZ542" s="35"/>
      <c r="DA542" s="35"/>
      <c r="DB542" s="35"/>
      <c r="DC542" s="35"/>
      <c r="DD542" s="35"/>
      <c r="DE542" s="35"/>
      <c r="DF542" s="35"/>
      <c r="DG542" s="35"/>
      <c r="DH542" s="35"/>
      <c r="DI542" s="35"/>
    </row>
    <row r="543" spans="1:113" x14ac:dyDescent="0.2">
      <c r="A543" s="36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50"/>
      <c r="AM543" s="36"/>
      <c r="AN543" s="36"/>
      <c r="AO543" s="35"/>
      <c r="AP543" s="35"/>
      <c r="AQ543" s="35"/>
      <c r="AR543" s="51"/>
      <c r="AS543" s="36"/>
      <c r="AT543" s="35"/>
      <c r="AU543" s="35"/>
      <c r="AV543" s="51"/>
      <c r="AW543" s="36"/>
      <c r="AX543" s="35"/>
      <c r="AY543" s="53"/>
      <c r="AZ543" s="35"/>
      <c r="BA543" s="35"/>
      <c r="BB543" s="51"/>
      <c r="BC543" s="36"/>
      <c r="BD543" s="35"/>
      <c r="BE543" s="53"/>
      <c r="BF543" s="35"/>
      <c r="BG543" s="35"/>
      <c r="BH543" s="35"/>
      <c r="BI543" s="35"/>
      <c r="BJ543" s="35"/>
      <c r="BK543" s="35"/>
      <c r="BL543" s="35"/>
      <c r="BM543" s="35"/>
      <c r="BN543" s="35"/>
      <c r="BO543" s="35"/>
      <c r="BP543" s="35"/>
      <c r="BQ543" s="35"/>
      <c r="BR543" s="35"/>
      <c r="BS543" s="35"/>
      <c r="BT543" s="35"/>
      <c r="BU543" s="35"/>
      <c r="BV543" s="35"/>
      <c r="BW543" s="35"/>
      <c r="BX543" s="35"/>
      <c r="BY543" s="35"/>
      <c r="BZ543" s="35"/>
      <c r="CA543" s="35"/>
      <c r="CB543" s="35"/>
      <c r="CC543" s="35"/>
      <c r="CD543" s="35"/>
      <c r="CE543" s="35"/>
      <c r="CF543" s="35"/>
      <c r="CG543" s="35"/>
      <c r="CH543" s="35"/>
      <c r="CI543" s="35"/>
      <c r="CJ543" s="35"/>
      <c r="CK543" s="35"/>
      <c r="CL543" s="35"/>
      <c r="CM543" s="35"/>
      <c r="CN543" s="35"/>
      <c r="CO543" s="35"/>
      <c r="CP543" s="35"/>
      <c r="CQ543" s="35"/>
      <c r="CR543" s="35"/>
      <c r="CS543" s="35"/>
      <c r="CT543" s="35"/>
      <c r="CU543" s="35"/>
      <c r="CV543" s="35"/>
      <c r="CW543" s="35"/>
      <c r="CX543" s="35"/>
      <c r="CY543" s="35"/>
      <c r="CZ543" s="35"/>
      <c r="DA543" s="35"/>
      <c r="DB543" s="35"/>
      <c r="DC543" s="35"/>
      <c r="DD543" s="35"/>
      <c r="DE543" s="35"/>
      <c r="DF543" s="35"/>
      <c r="DG543" s="35"/>
      <c r="DH543" s="35"/>
      <c r="DI543" s="35"/>
    </row>
    <row r="544" spans="1:113" x14ac:dyDescent="0.2">
      <c r="A544" s="36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50"/>
      <c r="AM544" s="36"/>
      <c r="AN544" s="36"/>
      <c r="AO544" s="35"/>
      <c r="AP544" s="35"/>
      <c r="AQ544" s="35"/>
      <c r="AR544" s="51"/>
      <c r="AS544" s="36"/>
      <c r="AT544" s="35"/>
      <c r="AU544" s="35"/>
      <c r="AV544" s="51"/>
      <c r="AW544" s="36"/>
      <c r="AX544" s="35"/>
      <c r="AY544" s="53"/>
      <c r="AZ544" s="35"/>
      <c r="BA544" s="35"/>
      <c r="BB544" s="51"/>
      <c r="BC544" s="36"/>
      <c r="BD544" s="35"/>
      <c r="BE544" s="53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  <c r="BR544" s="35"/>
      <c r="BS544" s="35"/>
      <c r="BT544" s="35"/>
      <c r="BU544" s="35"/>
      <c r="BV544" s="35"/>
      <c r="BW544" s="35"/>
      <c r="BX544" s="35"/>
      <c r="BY544" s="35"/>
      <c r="BZ544" s="35"/>
      <c r="CA544" s="35"/>
      <c r="CB544" s="35"/>
      <c r="CC544" s="35"/>
      <c r="CD544" s="35"/>
      <c r="CE544" s="35"/>
      <c r="CF544" s="35"/>
      <c r="CG544" s="35"/>
      <c r="CH544" s="35"/>
      <c r="CI544" s="35"/>
      <c r="CJ544" s="35"/>
      <c r="CK544" s="35"/>
      <c r="CL544" s="35"/>
      <c r="CM544" s="35"/>
      <c r="CN544" s="35"/>
      <c r="CO544" s="35"/>
      <c r="CP544" s="35"/>
      <c r="CQ544" s="35"/>
      <c r="CR544" s="35"/>
      <c r="CS544" s="35"/>
      <c r="CT544" s="35"/>
      <c r="CU544" s="35"/>
      <c r="CV544" s="35"/>
      <c r="CW544" s="35"/>
      <c r="CX544" s="35"/>
      <c r="CY544" s="35"/>
      <c r="CZ544" s="35"/>
      <c r="DA544" s="35"/>
      <c r="DB544" s="35"/>
      <c r="DC544" s="35"/>
      <c r="DD544" s="35"/>
      <c r="DE544" s="35"/>
      <c r="DF544" s="35"/>
      <c r="DG544" s="35"/>
      <c r="DH544" s="35"/>
      <c r="DI544" s="35"/>
    </row>
    <row r="545" spans="1:113" x14ac:dyDescent="0.2">
      <c r="A545" s="36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50"/>
      <c r="AM545" s="36"/>
      <c r="AN545" s="36"/>
      <c r="AO545" s="35"/>
      <c r="AP545" s="35"/>
      <c r="AQ545" s="35"/>
      <c r="AR545" s="51"/>
      <c r="AS545" s="36"/>
      <c r="AT545" s="35"/>
      <c r="AU545" s="35"/>
      <c r="AV545" s="51"/>
      <c r="AW545" s="36"/>
      <c r="AX545" s="35"/>
      <c r="AY545" s="53"/>
      <c r="AZ545" s="35"/>
      <c r="BA545" s="35"/>
      <c r="BB545" s="51"/>
      <c r="BC545" s="36"/>
      <c r="BD545" s="35"/>
      <c r="BE545" s="53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  <c r="BR545" s="35"/>
      <c r="BS545" s="35"/>
      <c r="BT545" s="35"/>
      <c r="BU545" s="35"/>
      <c r="BV545" s="35"/>
      <c r="BW545" s="35"/>
      <c r="BX545" s="35"/>
      <c r="BY545" s="35"/>
      <c r="BZ545" s="35"/>
      <c r="CA545" s="35"/>
      <c r="CB545" s="35"/>
      <c r="CC545" s="35"/>
      <c r="CD545" s="35"/>
      <c r="CE545" s="35"/>
      <c r="CF545" s="35"/>
      <c r="CG545" s="35"/>
      <c r="CH545" s="35"/>
      <c r="CI545" s="35"/>
      <c r="CJ545" s="35"/>
      <c r="CK545" s="35"/>
      <c r="CL545" s="35"/>
      <c r="CM545" s="35"/>
      <c r="CN545" s="35"/>
      <c r="CO545" s="35"/>
      <c r="CP545" s="35"/>
      <c r="CQ545" s="35"/>
      <c r="CR545" s="35"/>
      <c r="CS545" s="35"/>
      <c r="CT545" s="35"/>
      <c r="CU545" s="35"/>
      <c r="CV545" s="35"/>
      <c r="CW545" s="35"/>
      <c r="CX545" s="35"/>
      <c r="CY545" s="35"/>
      <c r="CZ545" s="35"/>
      <c r="DA545" s="35"/>
      <c r="DB545" s="35"/>
      <c r="DC545" s="35"/>
      <c r="DD545" s="35"/>
      <c r="DE545" s="35"/>
      <c r="DF545" s="35"/>
      <c r="DG545" s="35"/>
      <c r="DH545" s="35"/>
      <c r="DI545" s="35"/>
    </row>
    <row r="546" spans="1:113" x14ac:dyDescent="0.2">
      <c r="A546" s="36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50"/>
      <c r="AM546" s="36"/>
      <c r="AN546" s="36"/>
      <c r="AO546" s="35"/>
      <c r="AP546" s="35"/>
      <c r="AQ546" s="35"/>
      <c r="AR546" s="51"/>
      <c r="AS546" s="36"/>
      <c r="AT546" s="35"/>
      <c r="AU546" s="35"/>
      <c r="AV546" s="51"/>
      <c r="AW546" s="36"/>
      <c r="AX546" s="35"/>
      <c r="AY546" s="53"/>
      <c r="AZ546" s="35"/>
      <c r="BA546" s="35"/>
      <c r="BB546" s="51"/>
      <c r="BC546" s="36"/>
      <c r="BD546" s="35"/>
      <c r="BE546" s="53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  <c r="BR546" s="35"/>
      <c r="BS546" s="35"/>
      <c r="BT546" s="35"/>
      <c r="BU546" s="35"/>
      <c r="BV546" s="35"/>
      <c r="BW546" s="35"/>
      <c r="BX546" s="35"/>
      <c r="BY546" s="35"/>
      <c r="BZ546" s="35"/>
      <c r="CA546" s="35"/>
      <c r="CB546" s="35"/>
      <c r="CC546" s="35"/>
      <c r="CD546" s="35"/>
      <c r="CE546" s="35"/>
      <c r="CF546" s="35"/>
      <c r="CG546" s="35"/>
      <c r="CH546" s="35"/>
      <c r="CI546" s="35"/>
      <c r="CJ546" s="35"/>
      <c r="CK546" s="35"/>
      <c r="CL546" s="35"/>
      <c r="CM546" s="35"/>
      <c r="CN546" s="35"/>
      <c r="CO546" s="35"/>
      <c r="CP546" s="35"/>
      <c r="CQ546" s="35"/>
      <c r="CR546" s="35"/>
      <c r="CS546" s="35"/>
      <c r="CT546" s="35"/>
      <c r="CU546" s="35"/>
      <c r="CV546" s="35"/>
      <c r="CW546" s="35"/>
      <c r="CX546" s="35"/>
      <c r="CY546" s="35"/>
      <c r="CZ546" s="35"/>
      <c r="DA546" s="35"/>
      <c r="DB546" s="35"/>
      <c r="DC546" s="35"/>
      <c r="DD546" s="35"/>
      <c r="DE546" s="35"/>
      <c r="DF546" s="35"/>
      <c r="DG546" s="35"/>
      <c r="DH546" s="35"/>
      <c r="DI546" s="35"/>
    </row>
    <row r="547" spans="1:113" x14ac:dyDescent="0.2">
      <c r="A547" s="36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50"/>
      <c r="AM547" s="36"/>
      <c r="AN547" s="36"/>
      <c r="AO547" s="35"/>
      <c r="AP547" s="35"/>
      <c r="AQ547" s="35"/>
      <c r="AR547" s="51"/>
      <c r="AS547" s="36"/>
      <c r="AT547" s="35"/>
      <c r="AU547" s="35"/>
      <c r="AV547" s="51"/>
      <c r="AW547" s="36"/>
      <c r="AX547" s="35"/>
      <c r="AY547" s="53"/>
      <c r="AZ547" s="35"/>
      <c r="BA547" s="35"/>
      <c r="BB547" s="51"/>
      <c r="BC547" s="36"/>
      <c r="BD547" s="35"/>
      <c r="BE547" s="53"/>
      <c r="BF547" s="35"/>
      <c r="BG547" s="35"/>
      <c r="BH547" s="35"/>
      <c r="BI547" s="35"/>
      <c r="BJ547" s="35"/>
      <c r="BK547" s="35"/>
      <c r="BL547" s="35"/>
      <c r="BM547" s="35"/>
      <c r="BN547" s="35"/>
      <c r="BO547" s="35"/>
      <c r="BP547" s="35"/>
      <c r="BQ547" s="35"/>
      <c r="BR547" s="35"/>
      <c r="BS547" s="35"/>
      <c r="BT547" s="35"/>
      <c r="BU547" s="35"/>
      <c r="BV547" s="35"/>
      <c r="BW547" s="35"/>
      <c r="BX547" s="35"/>
      <c r="BY547" s="35"/>
      <c r="BZ547" s="35"/>
      <c r="CA547" s="35"/>
      <c r="CB547" s="35"/>
      <c r="CC547" s="35"/>
      <c r="CD547" s="35"/>
      <c r="CE547" s="35"/>
      <c r="CF547" s="35"/>
      <c r="CG547" s="35"/>
      <c r="CH547" s="35"/>
      <c r="CI547" s="35"/>
      <c r="CJ547" s="35"/>
      <c r="CK547" s="35"/>
      <c r="CL547" s="35"/>
      <c r="CM547" s="35"/>
      <c r="CN547" s="35"/>
      <c r="CO547" s="35"/>
      <c r="CP547" s="35"/>
      <c r="CQ547" s="35"/>
      <c r="CR547" s="35"/>
      <c r="CS547" s="35"/>
      <c r="CT547" s="35"/>
      <c r="CU547" s="35"/>
      <c r="CV547" s="35"/>
      <c r="CW547" s="35"/>
      <c r="CX547" s="35"/>
      <c r="CY547" s="35"/>
      <c r="CZ547" s="35"/>
      <c r="DA547" s="35"/>
      <c r="DB547" s="35"/>
      <c r="DC547" s="35"/>
      <c r="DD547" s="35"/>
      <c r="DE547" s="35"/>
      <c r="DF547" s="35"/>
      <c r="DG547" s="35"/>
      <c r="DH547" s="35"/>
      <c r="DI547" s="35"/>
    </row>
    <row r="548" spans="1:113" x14ac:dyDescent="0.2">
      <c r="A548" s="36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50"/>
      <c r="AM548" s="36"/>
      <c r="AN548" s="36"/>
      <c r="AO548" s="35"/>
      <c r="AP548" s="35"/>
      <c r="AQ548" s="35"/>
      <c r="AR548" s="51"/>
      <c r="AS548" s="36"/>
      <c r="AT548" s="35"/>
      <c r="AU548" s="35"/>
      <c r="AV548" s="51"/>
      <c r="AW548" s="36"/>
      <c r="AX548" s="35"/>
      <c r="AY548" s="53"/>
      <c r="AZ548" s="35"/>
      <c r="BA548" s="35"/>
      <c r="BB548" s="51"/>
      <c r="BC548" s="36"/>
      <c r="BD548" s="35"/>
      <c r="BE548" s="53"/>
      <c r="BF548" s="35"/>
      <c r="BG548" s="35"/>
      <c r="BH548" s="35"/>
      <c r="BI548" s="35"/>
      <c r="BJ548" s="35"/>
      <c r="BK548" s="35"/>
      <c r="BL548" s="35"/>
      <c r="BM548" s="35"/>
      <c r="BN548" s="35"/>
      <c r="BO548" s="35"/>
      <c r="BP548" s="35"/>
      <c r="BQ548" s="35"/>
      <c r="BR548" s="35"/>
      <c r="BS548" s="35"/>
      <c r="BT548" s="35"/>
      <c r="BU548" s="35"/>
      <c r="BV548" s="35"/>
      <c r="BW548" s="35"/>
      <c r="BX548" s="35"/>
      <c r="BY548" s="35"/>
      <c r="BZ548" s="35"/>
      <c r="CA548" s="35"/>
      <c r="CB548" s="35"/>
      <c r="CC548" s="35"/>
      <c r="CD548" s="35"/>
      <c r="CE548" s="35"/>
      <c r="CF548" s="35"/>
      <c r="CG548" s="35"/>
      <c r="CH548" s="35"/>
      <c r="CI548" s="35"/>
      <c r="CJ548" s="35"/>
      <c r="CK548" s="35"/>
      <c r="CL548" s="35"/>
      <c r="CM548" s="35"/>
      <c r="CN548" s="35"/>
      <c r="CO548" s="35"/>
      <c r="CP548" s="35"/>
      <c r="CQ548" s="35"/>
      <c r="CR548" s="35"/>
      <c r="CS548" s="35"/>
      <c r="CT548" s="35"/>
      <c r="CU548" s="35"/>
      <c r="CV548" s="35"/>
      <c r="CW548" s="35"/>
      <c r="CX548" s="35"/>
      <c r="CY548" s="35"/>
      <c r="CZ548" s="35"/>
      <c r="DA548" s="35"/>
      <c r="DB548" s="35"/>
      <c r="DC548" s="35"/>
      <c r="DD548" s="35"/>
      <c r="DE548" s="35"/>
      <c r="DF548" s="35"/>
      <c r="DG548" s="35"/>
      <c r="DH548" s="35"/>
      <c r="DI548" s="35"/>
    </row>
    <row r="549" spans="1:113" x14ac:dyDescent="0.2">
      <c r="A549" s="36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36"/>
      <c r="AN549" s="36"/>
      <c r="AO549" s="35"/>
      <c r="AP549" s="35"/>
      <c r="AQ549" s="35"/>
      <c r="AR549" s="51"/>
      <c r="AS549" s="36"/>
      <c r="AT549" s="35"/>
      <c r="AU549" s="35"/>
      <c r="AV549" s="51"/>
      <c r="AW549" s="36"/>
      <c r="AX549" s="35"/>
      <c r="AY549" s="53"/>
      <c r="AZ549" s="35"/>
      <c r="BA549" s="35"/>
      <c r="BB549" s="51"/>
      <c r="BC549" s="36"/>
      <c r="BD549" s="35"/>
      <c r="BE549" s="53"/>
      <c r="BF549" s="35"/>
      <c r="BG549" s="35"/>
      <c r="BH549" s="35"/>
      <c r="BI549" s="35"/>
      <c r="BJ549" s="35"/>
      <c r="BK549" s="35"/>
      <c r="BL549" s="35"/>
      <c r="BM549" s="35"/>
      <c r="BN549" s="35"/>
      <c r="BO549" s="35"/>
      <c r="BP549" s="35"/>
      <c r="BQ549" s="35"/>
      <c r="BR549" s="35"/>
      <c r="BS549" s="35"/>
      <c r="BT549" s="35"/>
      <c r="BU549" s="35"/>
      <c r="BV549" s="35"/>
      <c r="BW549" s="35"/>
      <c r="BX549" s="35"/>
      <c r="BY549" s="35"/>
      <c r="BZ549" s="35"/>
      <c r="CA549" s="35"/>
      <c r="CB549" s="35"/>
      <c r="CC549" s="35"/>
      <c r="CD549" s="35"/>
      <c r="CE549" s="35"/>
      <c r="CF549" s="35"/>
      <c r="CG549" s="35"/>
      <c r="CH549" s="35"/>
      <c r="CI549" s="35"/>
      <c r="CJ549" s="35"/>
      <c r="CK549" s="35"/>
      <c r="CL549" s="35"/>
      <c r="CM549" s="35"/>
      <c r="CN549" s="35"/>
      <c r="CO549" s="35"/>
      <c r="CP549" s="35"/>
      <c r="CQ549" s="35"/>
      <c r="CR549" s="35"/>
      <c r="CS549" s="35"/>
      <c r="CT549" s="35"/>
      <c r="CU549" s="35"/>
      <c r="CV549" s="35"/>
      <c r="CW549" s="35"/>
      <c r="CX549" s="35"/>
      <c r="CY549" s="35"/>
      <c r="CZ549" s="35"/>
      <c r="DA549" s="35"/>
      <c r="DB549" s="35"/>
      <c r="DC549" s="35"/>
      <c r="DD549" s="35"/>
      <c r="DE549" s="35"/>
      <c r="DF549" s="35"/>
      <c r="DG549" s="35"/>
      <c r="DH549" s="35"/>
      <c r="DI549" s="35"/>
    </row>
    <row r="550" spans="1:113" x14ac:dyDescent="0.2">
      <c r="A550" s="36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36"/>
      <c r="AN550" s="36"/>
      <c r="AO550" s="35"/>
      <c r="AP550" s="35"/>
      <c r="AQ550" s="35"/>
      <c r="AR550" s="51"/>
      <c r="AS550" s="36"/>
      <c r="AT550" s="35"/>
      <c r="AU550" s="35"/>
      <c r="AV550" s="51"/>
      <c r="AW550" s="36"/>
      <c r="AX550" s="35"/>
      <c r="AY550" s="53"/>
      <c r="AZ550" s="35"/>
      <c r="BA550" s="35"/>
      <c r="BB550" s="51"/>
      <c r="BC550" s="36"/>
      <c r="BD550" s="35"/>
      <c r="BE550" s="53"/>
      <c r="BF550" s="35"/>
      <c r="BG550" s="35"/>
      <c r="BH550" s="35"/>
      <c r="BI550" s="35"/>
      <c r="BJ550" s="35"/>
      <c r="BK550" s="35"/>
      <c r="BL550" s="35"/>
      <c r="BM550" s="35"/>
      <c r="BN550" s="35"/>
      <c r="BO550" s="35"/>
      <c r="BP550" s="35"/>
      <c r="BQ550" s="35"/>
      <c r="BR550" s="35"/>
      <c r="BS550" s="35"/>
      <c r="BT550" s="35"/>
      <c r="BU550" s="35"/>
      <c r="BV550" s="35"/>
      <c r="BW550" s="35"/>
      <c r="BX550" s="35"/>
      <c r="BY550" s="35"/>
      <c r="BZ550" s="35"/>
      <c r="CA550" s="35"/>
      <c r="CB550" s="35"/>
      <c r="CC550" s="35"/>
      <c r="CD550" s="35"/>
      <c r="CE550" s="35"/>
      <c r="CF550" s="35"/>
      <c r="CG550" s="35"/>
      <c r="CH550" s="35"/>
      <c r="CI550" s="35"/>
      <c r="CJ550" s="35"/>
      <c r="CK550" s="35"/>
      <c r="CL550" s="35"/>
      <c r="CM550" s="35"/>
      <c r="CN550" s="35"/>
      <c r="CO550" s="35"/>
      <c r="CP550" s="35"/>
      <c r="CQ550" s="35"/>
      <c r="CR550" s="35"/>
      <c r="CS550" s="35"/>
      <c r="CT550" s="35"/>
      <c r="CU550" s="35"/>
      <c r="CV550" s="35"/>
      <c r="CW550" s="35"/>
      <c r="CX550" s="35"/>
      <c r="CY550" s="35"/>
      <c r="CZ550" s="35"/>
      <c r="DA550" s="35"/>
      <c r="DB550" s="35"/>
      <c r="DC550" s="35"/>
      <c r="DD550" s="35"/>
      <c r="DE550" s="35"/>
      <c r="DF550" s="35"/>
      <c r="DG550" s="35"/>
      <c r="DH550" s="35"/>
      <c r="DI550" s="35"/>
    </row>
    <row r="551" spans="1:113" x14ac:dyDescent="0.2">
      <c r="A551" s="36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50"/>
      <c r="AM551" s="36"/>
      <c r="AN551" s="36"/>
      <c r="AO551" s="35"/>
      <c r="AP551" s="35"/>
      <c r="AQ551" s="35"/>
      <c r="AR551" s="51"/>
      <c r="AS551" s="36"/>
      <c r="AT551" s="35"/>
      <c r="AU551" s="35"/>
      <c r="AV551" s="51"/>
      <c r="AW551" s="36"/>
      <c r="AX551" s="35"/>
      <c r="AY551" s="53"/>
      <c r="AZ551" s="35"/>
      <c r="BA551" s="35"/>
      <c r="BB551" s="51"/>
      <c r="BC551" s="36"/>
      <c r="BD551" s="35"/>
      <c r="BE551" s="53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  <c r="BR551" s="35"/>
      <c r="BS551" s="35"/>
      <c r="BT551" s="35"/>
      <c r="BU551" s="35"/>
      <c r="BV551" s="35"/>
      <c r="BW551" s="35"/>
      <c r="BX551" s="35"/>
      <c r="BY551" s="35"/>
      <c r="BZ551" s="35"/>
      <c r="CA551" s="35"/>
      <c r="CB551" s="35"/>
      <c r="CC551" s="35"/>
      <c r="CD551" s="35"/>
      <c r="CE551" s="35"/>
      <c r="CF551" s="35"/>
      <c r="CG551" s="35"/>
      <c r="CH551" s="35"/>
      <c r="CI551" s="35"/>
      <c r="CJ551" s="35"/>
      <c r="CK551" s="35"/>
      <c r="CL551" s="35"/>
      <c r="CM551" s="35"/>
      <c r="CN551" s="35"/>
      <c r="CO551" s="35"/>
      <c r="CP551" s="35"/>
      <c r="CQ551" s="35"/>
      <c r="CR551" s="35"/>
      <c r="CS551" s="35"/>
      <c r="CT551" s="35"/>
      <c r="CU551" s="35"/>
      <c r="CV551" s="35"/>
      <c r="CW551" s="35"/>
      <c r="CX551" s="35"/>
      <c r="CY551" s="35"/>
      <c r="CZ551" s="35"/>
      <c r="DA551" s="35"/>
      <c r="DB551" s="35"/>
      <c r="DC551" s="35"/>
      <c r="DD551" s="35"/>
      <c r="DE551" s="35"/>
      <c r="DF551" s="35"/>
      <c r="DG551" s="35"/>
      <c r="DH551" s="35"/>
      <c r="DI551" s="35"/>
    </row>
    <row r="552" spans="1:113" x14ac:dyDescent="0.2">
      <c r="A552" s="36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50"/>
      <c r="AM552" s="36"/>
      <c r="AN552" s="36"/>
      <c r="AO552" s="35"/>
      <c r="AP552" s="35"/>
      <c r="AQ552" s="35"/>
      <c r="AR552" s="51"/>
      <c r="AS552" s="36"/>
      <c r="AT552" s="35"/>
      <c r="AU552" s="35"/>
      <c r="AV552" s="51"/>
      <c r="AW552" s="36"/>
      <c r="AX552" s="35"/>
      <c r="AY552" s="53"/>
      <c r="AZ552" s="35"/>
      <c r="BA552" s="35"/>
      <c r="BB552" s="51"/>
      <c r="BC552" s="36"/>
      <c r="BD552" s="35"/>
      <c r="BE552" s="53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  <c r="BR552" s="35"/>
      <c r="BS552" s="35"/>
      <c r="BT552" s="35"/>
      <c r="BU552" s="35"/>
      <c r="BV552" s="35"/>
      <c r="BW552" s="35"/>
      <c r="BX552" s="35"/>
      <c r="BY552" s="35"/>
      <c r="BZ552" s="35"/>
      <c r="CA552" s="35"/>
      <c r="CB552" s="35"/>
      <c r="CC552" s="35"/>
      <c r="CD552" s="35"/>
      <c r="CE552" s="35"/>
      <c r="CF552" s="35"/>
      <c r="CG552" s="35"/>
      <c r="CH552" s="35"/>
      <c r="CI552" s="35"/>
      <c r="CJ552" s="35"/>
      <c r="CK552" s="35"/>
      <c r="CL552" s="35"/>
      <c r="CM552" s="35"/>
      <c r="CN552" s="35"/>
      <c r="CO552" s="35"/>
      <c r="CP552" s="35"/>
      <c r="CQ552" s="35"/>
      <c r="CR552" s="35"/>
      <c r="CS552" s="35"/>
      <c r="CT552" s="35"/>
      <c r="CU552" s="35"/>
      <c r="CV552" s="35"/>
      <c r="CW552" s="35"/>
      <c r="CX552" s="35"/>
      <c r="CY552" s="35"/>
      <c r="CZ552" s="35"/>
      <c r="DA552" s="35"/>
      <c r="DB552" s="35"/>
      <c r="DC552" s="35"/>
      <c r="DD552" s="35"/>
      <c r="DE552" s="35"/>
      <c r="DF552" s="35"/>
      <c r="DG552" s="35"/>
      <c r="DH552" s="35"/>
      <c r="DI552" s="35"/>
    </row>
    <row r="553" spans="1:113" x14ac:dyDescent="0.2">
      <c r="A553" s="36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50"/>
      <c r="AM553" s="36"/>
      <c r="AN553" s="36"/>
      <c r="AO553" s="35"/>
      <c r="AP553" s="35"/>
      <c r="AQ553" s="35"/>
      <c r="AR553" s="51"/>
      <c r="AS553" s="36"/>
      <c r="AT553" s="35"/>
      <c r="AU553" s="35"/>
      <c r="AV553" s="51"/>
      <c r="AW553" s="36"/>
      <c r="AX553" s="35"/>
      <c r="AY553" s="53"/>
      <c r="AZ553" s="35"/>
      <c r="BA553" s="35"/>
      <c r="BB553" s="51"/>
      <c r="BC553" s="36"/>
      <c r="BD553" s="35"/>
      <c r="BE553" s="53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  <c r="BR553" s="35"/>
      <c r="BS553" s="35"/>
      <c r="BT553" s="35"/>
      <c r="BU553" s="35"/>
      <c r="BV553" s="35"/>
      <c r="BW553" s="35"/>
      <c r="BX553" s="35"/>
      <c r="BY553" s="35"/>
      <c r="BZ553" s="35"/>
      <c r="CA553" s="35"/>
      <c r="CB553" s="35"/>
      <c r="CC553" s="35"/>
      <c r="CD553" s="35"/>
      <c r="CE553" s="35"/>
      <c r="CF553" s="35"/>
      <c r="CG553" s="35"/>
      <c r="CH553" s="35"/>
      <c r="CI553" s="35"/>
      <c r="CJ553" s="35"/>
      <c r="CK553" s="35"/>
      <c r="CL553" s="35"/>
      <c r="CM553" s="35"/>
      <c r="CN553" s="35"/>
      <c r="CO553" s="35"/>
      <c r="CP553" s="35"/>
      <c r="CQ553" s="35"/>
      <c r="CR553" s="35"/>
      <c r="CS553" s="35"/>
      <c r="CT553" s="35"/>
      <c r="CU553" s="35"/>
      <c r="CV553" s="35"/>
      <c r="CW553" s="35"/>
      <c r="CX553" s="35"/>
      <c r="CY553" s="35"/>
      <c r="CZ553" s="35"/>
      <c r="DA553" s="35"/>
      <c r="DB553" s="35"/>
      <c r="DC553" s="35"/>
      <c r="DD553" s="35"/>
      <c r="DE553" s="35"/>
      <c r="DF553" s="35"/>
      <c r="DG553" s="35"/>
      <c r="DH553" s="35"/>
      <c r="DI553" s="35"/>
    </row>
    <row r="554" spans="1:113" x14ac:dyDescent="0.2">
      <c r="A554" s="36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50"/>
      <c r="AM554" s="36"/>
      <c r="AN554" s="36"/>
      <c r="AO554" s="35"/>
      <c r="AP554" s="35"/>
      <c r="AQ554" s="35"/>
      <c r="AR554" s="51"/>
      <c r="AS554" s="36"/>
      <c r="AT554" s="35"/>
      <c r="AU554" s="35"/>
      <c r="AV554" s="51"/>
      <c r="AW554" s="36"/>
      <c r="AX554" s="35"/>
      <c r="AY554" s="53"/>
      <c r="AZ554" s="35"/>
      <c r="BA554" s="35"/>
      <c r="BB554" s="51"/>
      <c r="BC554" s="36"/>
      <c r="BD554" s="35"/>
      <c r="BE554" s="53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  <c r="BR554" s="35"/>
      <c r="BS554" s="35"/>
      <c r="BT554" s="35"/>
      <c r="BU554" s="35"/>
      <c r="BV554" s="35"/>
      <c r="BW554" s="35"/>
      <c r="BX554" s="35"/>
      <c r="BY554" s="35"/>
      <c r="BZ554" s="35"/>
      <c r="CA554" s="35"/>
      <c r="CB554" s="35"/>
      <c r="CC554" s="35"/>
      <c r="CD554" s="35"/>
      <c r="CE554" s="35"/>
      <c r="CF554" s="35"/>
      <c r="CG554" s="35"/>
      <c r="CH554" s="35"/>
      <c r="CI554" s="35"/>
      <c r="CJ554" s="35"/>
      <c r="CK554" s="35"/>
      <c r="CL554" s="35"/>
      <c r="CM554" s="35"/>
      <c r="CN554" s="35"/>
      <c r="CO554" s="35"/>
      <c r="CP554" s="35"/>
      <c r="CQ554" s="35"/>
      <c r="CR554" s="35"/>
      <c r="CS554" s="35"/>
      <c r="CT554" s="35"/>
      <c r="CU554" s="35"/>
      <c r="CV554" s="35"/>
      <c r="CW554" s="35"/>
      <c r="CX554" s="35"/>
      <c r="CY554" s="35"/>
      <c r="CZ554" s="35"/>
      <c r="DA554" s="35"/>
      <c r="DB554" s="35"/>
      <c r="DC554" s="35"/>
      <c r="DD554" s="35"/>
      <c r="DE554" s="35"/>
      <c r="DF554" s="35"/>
      <c r="DG554" s="35"/>
      <c r="DH554" s="35"/>
      <c r="DI554" s="35"/>
    </row>
    <row r="555" spans="1:113" x14ac:dyDescent="0.2">
      <c r="A555" s="36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50"/>
      <c r="AM555" s="36"/>
      <c r="AN555" s="36"/>
      <c r="AO555" s="35"/>
      <c r="AP555" s="35"/>
      <c r="AQ555" s="35"/>
      <c r="AR555" s="51"/>
      <c r="AS555" s="36"/>
      <c r="AT555" s="35"/>
      <c r="AU555" s="35"/>
      <c r="AV555" s="51"/>
      <c r="AW555" s="36"/>
      <c r="AX555" s="35"/>
      <c r="AY555" s="53"/>
      <c r="AZ555" s="35"/>
      <c r="BA555" s="35"/>
      <c r="BB555" s="51"/>
      <c r="BC555" s="36"/>
      <c r="BD555" s="35"/>
      <c r="BE555" s="53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  <c r="BR555" s="35"/>
      <c r="BS555" s="35"/>
      <c r="BT555" s="35"/>
      <c r="BU555" s="35"/>
      <c r="BV555" s="35"/>
      <c r="BW555" s="35"/>
      <c r="BX555" s="35"/>
      <c r="BY555" s="35"/>
      <c r="BZ555" s="35"/>
      <c r="CA555" s="35"/>
      <c r="CB555" s="35"/>
      <c r="CC555" s="35"/>
      <c r="CD555" s="35"/>
      <c r="CE555" s="35"/>
      <c r="CF555" s="35"/>
      <c r="CG555" s="35"/>
      <c r="CH555" s="35"/>
      <c r="CI555" s="35"/>
      <c r="CJ555" s="35"/>
      <c r="CK555" s="35"/>
      <c r="CL555" s="35"/>
      <c r="CM555" s="35"/>
      <c r="CN555" s="35"/>
      <c r="CO555" s="35"/>
      <c r="CP555" s="35"/>
      <c r="CQ555" s="35"/>
      <c r="CR555" s="35"/>
      <c r="CS555" s="35"/>
      <c r="CT555" s="35"/>
      <c r="CU555" s="35"/>
      <c r="CV555" s="35"/>
      <c r="CW555" s="35"/>
      <c r="CX555" s="35"/>
      <c r="CY555" s="35"/>
      <c r="CZ555" s="35"/>
      <c r="DA555" s="35"/>
      <c r="DB555" s="35"/>
      <c r="DC555" s="35"/>
      <c r="DD555" s="35"/>
      <c r="DE555" s="35"/>
      <c r="DF555" s="35"/>
      <c r="DG555" s="35"/>
      <c r="DH555" s="35"/>
      <c r="DI555" s="35"/>
    </row>
    <row r="556" spans="1:113" x14ac:dyDescent="0.2">
      <c r="A556" s="36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50"/>
      <c r="AM556" s="36"/>
      <c r="AN556" s="36"/>
      <c r="AO556" s="35"/>
      <c r="AP556" s="35"/>
      <c r="AQ556" s="35"/>
      <c r="AR556" s="51"/>
      <c r="AS556" s="36"/>
      <c r="AT556" s="35"/>
      <c r="AU556" s="35"/>
      <c r="AV556" s="51"/>
      <c r="AW556" s="36"/>
      <c r="AX556" s="35"/>
      <c r="AY556" s="53"/>
      <c r="AZ556" s="35"/>
      <c r="BA556" s="35"/>
      <c r="BB556" s="51"/>
      <c r="BC556" s="36"/>
      <c r="BD556" s="35"/>
      <c r="BE556" s="53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  <c r="BR556" s="35"/>
      <c r="BS556" s="35"/>
      <c r="BT556" s="35"/>
      <c r="BU556" s="35"/>
      <c r="BV556" s="35"/>
      <c r="BW556" s="35"/>
      <c r="BX556" s="35"/>
      <c r="BY556" s="35"/>
      <c r="BZ556" s="35"/>
      <c r="CA556" s="35"/>
      <c r="CB556" s="35"/>
      <c r="CC556" s="35"/>
      <c r="CD556" s="35"/>
      <c r="CE556" s="35"/>
      <c r="CF556" s="35"/>
      <c r="CG556" s="35"/>
      <c r="CH556" s="35"/>
      <c r="CI556" s="35"/>
      <c r="CJ556" s="35"/>
      <c r="CK556" s="35"/>
      <c r="CL556" s="35"/>
      <c r="CM556" s="35"/>
      <c r="CN556" s="35"/>
      <c r="CO556" s="35"/>
      <c r="CP556" s="35"/>
      <c r="CQ556" s="35"/>
      <c r="CR556" s="35"/>
      <c r="CS556" s="35"/>
      <c r="CT556" s="35"/>
      <c r="CU556" s="35"/>
      <c r="CV556" s="35"/>
      <c r="CW556" s="35"/>
      <c r="CX556" s="35"/>
      <c r="CY556" s="35"/>
      <c r="CZ556" s="35"/>
      <c r="DA556" s="35"/>
      <c r="DB556" s="35"/>
      <c r="DC556" s="35"/>
      <c r="DD556" s="35"/>
      <c r="DE556" s="35"/>
      <c r="DF556" s="35"/>
      <c r="DG556" s="35"/>
      <c r="DH556" s="35"/>
      <c r="DI556" s="35"/>
    </row>
    <row r="557" spans="1:113" x14ac:dyDescent="0.2">
      <c r="A557" s="36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36"/>
      <c r="AN557" s="36"/>
      <c r="AO557" s="35"/>
      <c r="AP557" s="35"/>
      <c r="AQ557" s="35"/>
      <c r="AR557" s="51"/>
      <c r="AS557" s="36"/>
      <c r="AT557" s="35"/>
      <c r="AU557" s="35"/>
      <c r="AV557" s="51"/>
      <c r="AW557" s="36"/>
      <c r="AX557" s="35"/>
      <c r="AY557" s="53"/>
      <c r="AZ557" s="35"/>
      <c r="BA557" s="35"/>
      <c r="BB557" s="51"/>
      <c r="BC557" s="36"/>
      <c r="BD557" s="35"/>
      <c r="BE557" s="53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  <c r="BR557" s="35"/>
      <c r="BS557" s="35"/>
      <c r="BT557" s="35"/>
      <c r="BU557" s="35"/>
      <c r="BV557" s="35"/>
      <c r="BW557" s="35"/>
      <c r="BX557" s="35"/>
      <c r="BY557" s="35"/>
      <c r="BZ557" s="35"/>
      <c r="CA557" s="35"/>
      <c r="CB557" s="35"/>
      <c r="CC557" s="35"/>
      <c r="CD557" s="35"/>
      <c r="CE557" s="35"/>
      <c r="CF557" s="35"/>
      <c r="CG557" s="35"/>
      <c r="CH557" s="35"/>
      <c r="CI557" s="35"/>
      <c r="CJ557" s="35"/>
      <c r="CK557" s="35"/>
      <c r="CL557" s="35"/>
      <c r="CM557" s="35"/>
      <c r="CN557" s="35"/>
      <c r="CO557" s="35"/>
      <c r="CP557" s="35"/>
      <c r="CQ557" s="35"/>
      <c r="CR557" s="35"/>
      <c r="CS557" s="35"/>
      <c r="CT557" s="35"/>
      <c r="CU557" s="35"/>
      <c r="CV557" s="35"/>
      <c r="CW557" s="35"/>
      <c r="CX557" s="35"/>
      <c r="CY557" s="35"/>
      <c r="CZ557" s="35"/>
      <c r="DA557" s="35"/>
      <c r="DB557" s="35"/>
      <c r="DC557" s="35"/>
      <c r="DD557" s="35"/>
      <c r="DE557" s="35"/>
      <c r="DF557" s="35"/>
      <c r="DG557" s="35"/>
      <c r="DH557" s="35"/>
      <c r="DI557" s="35"/>
    </row>
    <row r="558" spans="1:113" x14ac:dyDescent="0.2">
      <c r="A558" s="36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50"/>
      <c r="AM558" s="36"/>
      <c r="AN558" s="36"/>
      <c r="AO558" s="35"/>
      <c r="AP558" s="35"/>
      <c r="AQ558" s="35"/>
      <c r="AR558" s="51"/>
      <c r="AS558" s="36"/>
      <c r="AT558" s="35"/>
      <c r="AU558" s="35"/>
      <c r="AV558" s="51"/>
      <c r="AW558" s="36"/>
      <c r="AX558" s="35"/>
      <c r="AY558" s="53"/>
      <c r="AZ558" s="35"/>
      <c r="BA558" s="35"/>
      <c r="BB558" s="51"/>
      <c r="BC558" s="36"/>
      <c r="BD558" s="35"/>
      <c r="BE558" s="53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  <c r="BR558" s="35"/>
      <c r="BS558" s="35"/>
      <c r="BT558" s="35"/>
      <c r="BU558" s="35"/>
      <c r="BV558" s="35"/>
      <c r="BW558" s="35"/>
      <c r="BX558" s="35"/>
      <c r="BY558" s="35"/>
      <c r="BZ558" s="35"/>
      <c r="CA558" s="35"/>
      <c r="CB558" s="35"/>
      <c r="CC558" s="35"/>
      <c r="CD558" s="35"/>
      <c r="CE558" s="35"/>
      <c r="CF558" s="35"/>
      <c r="CG558" s="35"/>
      <c r="CH558" s="35"/>
      <c r="CI558" s="35"/>
      <c r="CJ558" s="35"/>
      <c r="CK558" s="35"/>
      <c r="CL558" s="35"/>
      <c r="CM558" s="35"/>
      <c r="CN558" s="35"/>
      <c r="CO558" s="35"/>
      <c r="CP558" s="35"/>
      <c r="CQ558" s="35"/>
      <c r="CR558" s="35"/>
      <c r="CS558" s="35"/>
      <c r="CT558" s="35"/>
      <c r="CU558" s="35"/>
      <c r="CV558" s="35"/>
      <c r="CW558" s="35"/>
      <c r="CX558" s="35"/>
      <c r="CY558" s="35"/>
      <c r="CZ558" s="35"/>
      <c r="DA558" s="35"/>
      <c r="DB558" s="35"/>
      <c r="DC558" s="35"/>
      <c r="DD558" s="35"/>
      <c r="DE558" s="35"/>
      <c r="DF558" s="35"/>
      <c r="DG558" s="35"/>
      <c r="DH558" s="35"/>
      <c r="DI558" s="35"/>
    </row>
    <row r="559" spans="1:113" x14ac:dyDescent="0.2">
      <c r="A559" s="36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50"/>
      <c r="AM559" s="36"/>
      <c r="AN559" s="36"/>
      <c r="AO559" s="35"/>
      <c r="AP559" s="35"/>
      <c r="AQ559" s="35"/>
      <c r="AR559" s="51"/>
      <c r="AS559" s="36"/>
      <c r="AT559" s="35"/>
      <c r="AU559" s="35"/>
      <c r="AV559" s="51"/>
      <c r="AW559" s="36"/>
      <c r="AX559" s="35"/>
      <c r="AY559" s="53"/>
      <c r="AZ559" s="35"/>
      <c r="BA559" s="35"/>
      <c r="BB559" s="51"/>
      <c r="BC559" s="36"/>
      <c r="BD559" s="35"/>
      <c r="BE559" s="53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  <c r="BR559" s="35"/>
      <c r="BS559" s="35"/>
      <c r="BT559" s="35"/>
      <c r="BU559" s="35"/>
      <c r="BV559" s="35"/>
      <c r="BW559" s="35"/>
      <c r="BX559" s="35"/>
      <c r="BY559" s="35"/>
      <c r="BZ559" s="35"/>
      <c r="CA559" s="35"/>
      <c r="CB559" s="35"/>
      <c r="CC559" s="35"/>
      <c r="CD559" s="35"/>
      <c r="CE559" s="35"/>
      <c r="CF559" s="35"/>
      <c r="CG559" s="35"/>
      <c r="CH559" s="35"/>
      <c r="CI559" s="35"/>
      <c r="CJ559" s="35"/>
      <c r="CK559" s="35"/>
      <c r="CL559" s="35"/>
      <c r="CM559" s="35"/>
      <c r="CN559" s="35"/>
      <c r="CO559" s="35"/>
      <c r="CP559" s="35"/>
      <c r="CQ559" s="35"/>
      <c r="CR559" s="35"/>
      <c r="CS559" s="35"/>
      <c r="CT559" s="35"/>
      <c r="CU559" s="35"/>
      <c r="CV559" s="35"/>
      <c r="CW559" s="35"/>
      <c r="CX559" s="35"/>
      <c r="CY559" s="35"/>
      <c r="CZ559" s="35"/>
      <c r="DA559" s="35"/>
      <c r="DB559" s="35"/>
      <c r="DC559" s="35"/>
      <c r="DD559" s="35"/>
      <c r="DE559" s="35"/>
      <c r="DF559" s="35"/>
      <c r="DG559" s="35"/>
      <c r="DH559" s="35"/>
      <c r="DI559" s="35"/>
    </row>
    <row r="560" spans="1:113" x14ac:dyDescent="0.2">
      <c r="A560" s="36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36"/>
      <c r="AN560" s="36"/>
      <c r="AO560" s="35"/>
      <c r="AP560" s="35"/>
      <c r="AQ560" s="35"/>
      <c r="AR560" s="51"/>
      <c r="AS560" s="36"/>
      <c r="AT560" s="35"/>
      <c r="AU560" s="35"/>
      <c r="AV560" s="51"/>
      <c r="AW560" s="36"/>
      <c r="AX560" s="35"/>
      <c r="AY560" s="53"/>
      <c r="AZ560" s="35"/>
      <c r="BA560" s="35"/>
      <c r="BB560" s="51"/>
      <c r="BC560" s="36"/>
      <c r="BD560" s="35"/>
      <c r="BE560" s="53"/>
      <c r="BF560" s="35"/>
      <c r="BG560" s="35"/>
      <c r="BH560" s="35"/>
      <c r="BI560" s="35"/>
      <c r="BJ560" s="35"/>
      <c r="BK560" s="35"/>
      <c r="BL560" s="35"/>
      <c r="BM560" s="35"/>
      <c r="BN560" s="35"/>
      <c r="BO560" s="35"/>
      <c r="BP560" s="35"/>
      <c r="BQ560" s="35"/>
      <c r="BR560" s="35"/>
      <c r="BS560" s="35"/>
      <c r="BT560" s="35"/>
      <c r="BU560" s="35"/>
      <c r="BV560" s="35"/>
      <c r="BW560" s="35"/>
      <c r="BX560" s="35"/>
      <c r="BY560" s="35"/>
      <c r="BZ560" s="35"/>
      <c r="CA560" s="35"/>
      <c r="CB560" s="35"/>
      <c r="CC560" s="35"/>
      <c r="CD560" s="35"/>
      <c r="CE560" s="35"/>
      <c r="CF560" s="35"/>
      <c r="CG560" s="35"/>
      <c r="CH560" s="35"/>
      <c r="CI560" s="35"/>
      <c r="CJ560" s="35"/>
      <c r="CK560" s="35"/>
      <c r="CL560" s="35"/>
      <c r="CM560" s="35"/>
      <c r="CN560" s="35"/>
      <c r="CO560" s="35"/>
      <c r="CP560" s="35"/>
      <c r="CQ560" s="35"/>
      <c r="CR560" s="35"/>
      <c r="CS560" s="35"/>
      <c r="CT560" s="35"/>
      <c r="CU560" s="35"/>
      <c r="CV560" s="35"/>
      <c r="CW560" s="35"/>
      <c r="CX560" s="35"/>
      <c r="CY560" s="35"/>
      <c r="CZ560" s="35"/>
      <c r="DA560" s="35"/>
      <c r="DB560" s="35"/>
      <c r="DC560" s="35"/>
      <c r="DD560" s="35"/>
      <c r="DE560" s="35"/>
      <c r="DF560" s="35"/>
      <c r="DG560" s="35"/>
      <c r="DH560" s="35"/>
      <c r="DI560" s="35"/>
    </row>
    <row r="561" spans="1:113" x14ac:dyDescent="0.2">
      <c r="A561" s="36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50"/>
      <c r="AM561" s="36"/>
      <c r="AN561" s="36"/>
      <c r="AO561" s="35"/>
      <c r="AP561" s="35"/>
      <c r="AQ561" s="35"/>
      <c r="AR561" s="51"/>
      <c r="AS561" s="36"/>
      <c r="AT561" s="35"/>
      <c r="AU561" s="35"/>
      <c r="AV561" s="51"/>
      <c r="AW561" s="36"/>
      <c r="AX561" s="35"/>
      <c r="AY561" s="53"/>
      <c r="AZ561" s="35"/>
      <c r="BA561" s="35"/>
      <c r="BB561" s="51"/>
      <c r="BC561" s="36"/>
      <c r="BD561" s="35"/>
      <c r="BE561" s="53"/>
      <c r="BF561" s="35"/>
      <c r="BG561" s="35"/>
      <c r="BH561" s="35"/>
      <c r="BI561" s="35"/>
      <c r="BJ561" s="35"/>
      <c r="BK561" s="35"/>
      <c r="BL561" s="35"/>
      <c r="BM561" s="35"/>
      <c r="BN561" s="35"/>
      <c r="BO561" s="35"/>
      <c r="BP561" s="35"/>
      <c r="BQ561" s="35"/>
      <c r="BR561" s="35"/>
      <c r="BS561" s="35"/>
      <c r="BT561" s="35"/>
      <c r="BU561" s="35"/>
      <c r="BV561" s="35"/>
      <c r="BW561" s="35"/>
      <c r="BX561" s="35"/>
      <c r="BY561" s="35"/>
      <c r="BZ561" s="35"/>
      <c r="CA561" s="35"/>
      <c r="CB561" s="35"/>
      <c r="CC561" s="35"/>
      <c r="CD561" s="35"/>
      <c r="CE561" s="35"/>
      <c r="CF561" s="35"/>
      <c r="CG561" s="35"/>
      <c r="CH561" s="35"/>
      <c r="CI561" s="35"/>
      <c r="CJ561" s="35"/>
      <c r="CK561" s="35"/>
      <c r="CL561" s="35"/>
      <c r="CM561" s="35"/>
      <c r="CN561" s="35"/>
      <c r="CO561" s="35"/>
      <c r="CP561" s="35"/>
      <c r="CQ561" s="35"/>
      <c r="CR561" s="35"/>
      <c r="CS561" s="35"/>
      <c r="CT561" s="35"/>
      <c r="CU561" s="35"/>
      <c r="CV561" s="35"/>
      <c r="CW561" s="35"/>
      <c r="CX561" s="35"/>
      <c r="CY561" s="35"/>
      <c r="CZ561" s="35"/>
      <c r="DA561" s="35"/>
      <c r="DB561" s="35"/>
      <c r="DC561" s="35"/>
      <c r="DD561" s="35"/>
      <c r="DE561" s="35"/>
      <c r="DF561" s="35"/>
      <c r="DG561" s="35"/>
      <c r="DH561" s="35"/>
      <c r="DI561" s="35"/>
    </row>
    <row r="562" spans="1:113" x14ac:dyDescent="0.2">
      <c r="A562" s="36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50"/>
      <c r="AM562" s="36"/>
      <c r="AN562" s="36"/>
      <c r="AO562" s="35"/>
      <c r="AP562" s="35"/>
      <c r="AQ562" s="35"/>
      <c r="AR562" s="51"/>
      <c r="AS562" s="36"/>
      <c r="AT562" s="35"/>
      <c r="AU562" s="35"/>
      <c r="AV562" s="51"/>
      <c r="AW562" s="36"/>
      <c r="AX562" s="35"/>
      <c r="AY562" s="53"/>
      <c r="AZ562" s="35"/>
      <c r="BA562" s="35"/>
      <c r="BB562" s="51"/>
      <c r="BC562" s="36"/>
      <c r="BD562" s="35"/>
      <c r="BE562" s="53"/>
      <c r="BF562" s="35"/>
      <c r="BG562" s="35"/>
      <c r="BH562" s="35"/>
      <c r="BI562" s="35"/>
      <c r="BJ562" s="35"/>
      <c r="BK562" s="35"/>
      <c r="BL562" s="35"/>
      <c r="BM562" s="35"/>
      <c r="BN562" s="35"/>
      <c r="BO562" s="35"/>
      <c r="BP562" s="35"/>
      <c r="BQ562" s="35"/>
      <c r="BR562" s="35"/>
      <c r="BS562" s="35"/>
      <c r="BT562" s="35"/>
      <c r="BU562" s="35"/>
      <c r="BV562" s="35"/>
      <c r="BW562" s="35"/>
      <c r="BX562" s="35"/>
      <c r="BY562" s="35"/>
      <c r="BZ562" s="35"/>
      <c r="CA562" s="35"/>
      <c r="CB562" s="35"/>
      <c r="CC562" s="35"/>
      <c r="CD562" s="35"/>
      <c r="CE562" s="35"/>
      <c r="CF562" s="35"/>
      <c r="CG562" s="35"/>
      <c r="CH562" s="35"/>
      <c r="CI562" s="35"/>
      <c r="CJ562" s="35"/>
      <c r="CK562" s="35"/>
      <c r="CL562" s="35"/>
      <c r="CM562" s="35"/>
      <c r="CN562" s="35"/>
      <c r="CO562" s="35"/>
      <c r="CP562" s="35"/>
      <c r="CQ562" s="35"/>
      <c r="CR562" s="35"/>
      <c r="CS562" s="35"/>
      <c r="CT562" s="35"/>
      <c r="CU562" s="35"/>
      <c r="CV562" s="35"/>
      <c r="CW562" s="35"/>
      <c r="CX562" s="35"/>
      <c r="CY562" s="35"/>
      <c r="CZ562" s="35"/>
      <c r="DA562" s="35"/>
      <c r="DB562" s="35"/>
      <c r="DC562" s="35"/>
      <c r="DD562" s="35"/>
      <c r="DE562" s="35"/>
      <c r="DF562" s="35"/>
      <c r="DG562" s="35"/>
      <c r="DH562" s="35"/>
      <c r="DI562" s="35"/>
    </row>
    <row r="563" spans="1:113" x14ac:dyDescent="0.2">
      <c r="A563" s="36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50"/>
      <c r="AM563" s="36"/>
      <c r="AN563" s="36"/>
      <c r="AO563" s="35"/>
      <c r="AP563" s="35"/>
      <c r="AQ563" s="35"/>
      <c r="AR563" s="51"/>
      <c r="AS563" s="36"/>
      <c r="AT563" s="35"/>
      <c r="AU563" s="35"/>
      <c r="AV563" s="51"/>
      <c r="AW563" s="36"/>
      <c r="AX563" s="35"/>
      <c r="AY563" s="53"/>
      <c r="AZ563" s="35"/>
      <c r="BA563" s="35"/>
      <c r="BB563" s="51"/>
      <c r="BC563" s="36"/>
      <c r="BD563" s="35"/>
      <c r="BE563" s="53"/>
      <c r="BF563" s="35"/>
      <c r="BG563" s="35"/>
      <c r="BH563" s="35"/>
      <c r="BI563" s="35"/>
      <c r="BJ563" s="35"/>
      <c r="BK563" s="35"/>
      <c r="BL563" s="35"/>
      <c r="BM563" s="35"/>
      <c r="BN563" s="35"/>
      <c r="BO563" s="35"/>
      <c r="BP563" s="35"/>
      <c r="BQ563" s="35"/>
      <c r="BR563" s="35"/>
      <c r="BS563" s="35"/>
      <c r="BT563" s="35"/>
      <c r="BU563" s="35"/>
      <c r="BV563" s="35"/>
      <c r="BW563" s="35"/>
      <c r="BX563" s="35"/>
      <c r="BY563" s="35"/>
      <c r="BZ563" s="35"/>
      <c r="CA563" s="35"/>
      <c r="CB563" s="35"/>
      <c r="CC563" s="35"/>
      <c r="CD563" s="35"/>
      <c r="CE563" s="35"/>
      <c r="CF563" s="35"/>
      <c r="CG563" s="35"/>
      <c r="CH563" s="35"/>
      <c r="CI563" s="35"/>
      <c r="CJ563" s="35"/>
      <c r="CK563" s="35"/>
      <c r="CL563" s="35"/>
      <c r="CM563" s="35"/>
      <c r="CN563" s="35"/>
      <c r="CO563" s="35"/>
      <c r="CP563" s="35"/>
      <c r="CQ563" s="35"/>
      <c r="CR563" s="35"/>
      <c r="CS563" s="35"/>
      <c r="CT563" s="35"/>
      <c r="CU563" s="35"/>
      <c r="CV563" s="35"/>
      <c r="CW563" s="35"/>
      <c r="CX563" s="35"/>
      <c r="CY563" s="35"/>
      <c r="CZ563" s="35"/>
      <c r="DA563" s="35"/>
      <c r="DB563" s="35"/>
      <c r="DC563" s="35"/>
      <c r="DD563" s="35"/>
      <c r="DE563" s="35"/>
      <c r="DF563" s="35"/>
      <c r="DG563" s="35"/>
      <c r="DH563" s="35"/>
      <c r="DI563" s="35"/>
    </row>
    <row r="564" spans="1:113" x14ac:dyDescent="0.2">
      <c r="A564" s="36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50"/>
      <c r="AM564" s="36"/>
      <c r="AN564" s="36"/>
      <c r="AO564" s="35"/>
      <c r="AP564" s="35"/>
      <c r="AQ564" s="35"/>
      <c r="AR564" s="51"/>
      <c r="AS564" s="36"/>
      <c r="AT564" s="35"/>
      <c r="AU564" s="35"/>
      <c r="AV564" s="51"/>
      <c r="AW564" s="36"/>
      <c r="AX564" s="35"/>
      <c r="AY564" s="53"/>
      <c r="AZ564" s="35"/>
      <c r="BA564" s="35"/>
      <c r="BB564" s="51"/>
      <c r="BC564" s="36"/>
      <c r="BD564" s="35"/>
      <c r="BE564" s="53"/>
      <c r="BF564" s="35"/>
      <c r="BG564" s="35"/>
      <c r="BH564" s="35"/>
      <c r="BI564" s="35"/>
      <c r="BJ564" s="35"/>
      <c r="BK564" s="35"/>
      <c r="BL564" s="35"/>
      <c r="BM564" s="35"/>
      <c r="BN564" s="35"/>
      <c r="BO564" s="35"/>
      <c r="BP564" s="35"/>
      <c r="BQ564" s="35"/>
      <c r="BR564" s="35"/>
      <c r="BS564" s="35"/>
      <c r="BT564" s="35"/>
      <c r="BU564" s="35"/>
      <c r="BV564" s="35"/>
      <c r="BW564" s="35"/>
      <c r="BX564" s="35"/>
      <c r="BY564" s="35"/>
      <c r="BZ564" s="35"/>
      <c r="CA564" s="35"/>
      <c r="CB564" s="35"/>
      <c r="CC564" s="35"/>
      <c r="CD564" s="35"/>
      <c r="CE564" s="35"/>
      <c r="CF564" s="35"/>
      <c r="CG564" s="35"/>
      <c r="CH564" s="35"/>
      <c r="CI564" s="35"/>
      <c r="CJ564" s="35"/>
      <c r="CK564" s="35"/>
      <c r="CL564" s="35"/>
      <c r="CM564" s="35"/>
      <c r="CN564" s="35"/>
      <c r="CO564" s="35"/>
      <c r="CP564" s="35"/>
      <c r="CQ564" s="35"/>
      <c r="CR564" s="35"/>
      <c r="CS564" s="35"/>
      <c r="CT564" s="35"/>
      <c r="CU564" s="35"/>
      <c r="CV564" s="35"/>
      <c r="CW564" s="35"/>
      <c r="CX564" s="35"/>
      <c r="CY564" s="35"/>
      <c r="CZ564" s="35"/>
      <c r="DA564" s="35"/>
      <c r="DB564" s="35"/>
      <c r="DC564" s="35"/>
      <c r="DD564" s="35"/>
      <c r="DE564" s="35"/>
      <c r="DF564" s="35"/>
      <c r="DG564" s="35"/>
      <c r="DH564" s="35"/>
      <c r="DI564" s="35"/>
    </row>
    <row r="565" spans="1:113" x14ac:dyDescent="0.2">
      <c r="A565" s="36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36"/>
      <c r="AN565" s="36"/>
      <c r="AO565" s="35"/>
      <c r="AP565" s="35"/>
      <c r="AQ565" s="35"/>
      <c r="AR565" s="51"/>
      <c r="AS565" s="36"/>
      <c r="AT565" s="35"/>
      <c r="AU565" s="35"/>
      <c r="AV565" s="51"/>
      <c r="AW565" s="36"/>
      <c r="AX565" s="35"/>
      <c r="AY565" s="53"/>
      <c r="AZ565" s="35"/>
      <c r="BA565" s="35"/>
      <c r="BB565" s="51"/>
      <c r="BC565" s="36"/>
      <c r="BD565" s="35"/>
      <c r="BE565" s="53"/>
      <c r="BF565" s="35"/>
      <c r="BG565" s="35"/>
      <c r="BH565" s="35"/>
      <c r="BI565" s="35"/>
      <c r="BJ565" s="35"/>
      <c r="BK565" s="35"/>
      <c r="BL565" s="35"/>
      <c r="BM565" s="35"/>
      <c r="BN565" s="35"/>
      <c r="BO565" s="35"/>
      <c r="BP565" s="35"/>
      <c r="BQ565" s="35"/>
      <c r="BR565" s="35"/>
      <c r="BS565" s="35"/>
      <c r="BT565" s="35"/>
      <c r="BU565" s="35"/>
      <c r="BV565" s="35"/>
      <c r="BW565" s="35"/>
      <c r="BX565" s="35"/>
      <c r="BY565" s="35"/>
      <c r="BZ565" s="35"/>
      <c r="CA565" s="35"/>
      <c r="CB565" s="35"/>
      <c r="CC565" s="35"/>
      <c r="CD565" s="35"/>
      <c r="CE565" s="35"/>
      <c r="CF565" s="35"/>
      <c r="CG565" s="35"/>
      <c r="CH565" s="35"/>
      <c r="CI565" s="35"/>
      <c r="CJ565" s="35"/>
      <c r="CK565" s="35"/>
      <c r="CL565" s="35"/>
      <c r="CM565" s="35"/>
      <c r="CN565" s="35"/>
      <c r="CO565" s="35"/>
      <c r="CP565" s="35"/>
      <c r="CQ565" s="35"/>
      <c r="CR565" s="35"/>
      <c r="CS565" s="35"/>
      <c r="CT565" s="35"/>
      <c r="CU565" s="35"/>
      <c r="CV565" s="35"/>
      <c r="CW565" s="35"/>
      <c r="CX565" s="35"/>
      <c r="CY565" s="35"/>
      <c r="CZ565" s="35"/>
      <c r="DA565" s="35"/>
      <c r="DB565" s="35"/>
      <c r="DC565" s="35"/>
      <c r="DD565" s="35"/>
      <c r="DE565" s="35"/>
      <c r="DF565" s="35"/>
      <c r="DG565" s="35"/>
      <c r="DH565" s="35"/>
      <c r="DI565" s="35"/>
    </row>
    <row r="566" spans="1:113" x14ac:dyDescent="0.2">
      <c r="A566" s="36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50"/>
      <c r="AM566" s="36"/>
      <c r="AN566" s="36"/>
      <c r="AO566" s="35"/>
      <c r="AP566" s="35"/>
      <c r="AQ566" s="35"/>
      <c r="AR566" s="51"/>
      <c r="AS566" s="36"/>
      <c r="AT566" s="35"/>
      <c r="AU566" s="35"/>
      <c r="AV566" s="51"/>
      <c r="AW566" s="36"/>
      <c r="AX566" s="35"/>
      <c r="AY566" s="53"/>
      <c r="AZ566" s="35"/>
      <c r="BA566" s="35"/>
      <c r="BB566" s="51"/>
      <c r="BC566" s="36"/>
      <c r="BD566" s="35"/>
      <c r="BE566" s="53"/>
      <c r="BF566" s="35"/>
      <c r="BG566" s="35"/>
      <c r="BH566" s="35"/>
      <c r="BI566" s="35"/>
      <c r="BJ566" s="35"/>
      <c r="BK566" s="35"/>
      <c r="BL566" s="35"/>
      <c r="BM566" s="35"/>
      <c r="BN566" s="35"/>
      <c r="BO566" s="35"/>
      <c r="BP566" s="35"/>
      <c r="BQ566" s="35"/>
      <c r="BR566" s="35"/>
      <c r="BS566" s="35"/>
      <c r="BT566" s="35"/>
      <c r="BU566" s="35"/>
      <c r="BV566" s="35"/>
      <c r="BW566" s="35"/>
      <c r="BX566" s="35"/>
      <c r="BY566" s="35"/>
      <c r="BZ566" s="35"/>
      <c r="CA566" s="35"/>
      <c r="CB566" s="35"/>
      <c r="CC566" s="35"/>
      <c r="CD566" s="35"/>
      <c r="CE566" s="35"/>
      <c r="CF566" s="35"/>
      <c r="CG566" s="35"/>
      <c r="CH566" s="35"/>
      <c r="CI566" s="35"/>
      <c r="CJ566" s="35"/>
      <c r="CK566" s="35"/>
      <c r="CL566" s="35"/>
      <c r="CM566" s="35"/>
      <c r="CN566" s="35"/>
      <c r="CO566" s="35"/>
      <c r="CP566" s="35"/>
      <c r="CQ566" s="35"/>
      <c r="CR566" s="35"/>
      <c r="CS566" s="35"/>
      <c r="CT566" s="35"/>
      <c r="CU566" s="35"/>
      <c r="CV566" s="35"/>
      <c r="CW566" s="35"/>
      <c r="CX566" s="35"/>
      <c r="CY566" s="35"/>
      <c r="CZ566" s="35"/>
      <c r="DA566" s="35"/>
      <c r="DB566" s="35"/>
      <c r="DC566" s="35"/>
      <c r="DD566" s="35"/>
      <c r="DE566" s="35"/>
      <c r="DF566" s="35"/>
      <c r="DG566" s="35"/>
      <c r="DH566" s="35"/>
      <c r="DI566" s="35"/>
    </row>
    <row r="567" spans="1:113" x14ac:dyDescent="0.2">
      <c r="A567" s="36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50"/>
      <c r="AM567" s="36"/>
      <c r="AN567" s="36"/>
      <c r="AO567" s="35"/>
      <c r="AP567" s="35"/>
      <c r="AQ567" s="35"/>
      <c r="AR567" s="51"/>
      <c r="AS567" s="36"/>
      <c r="AT567" s="35"/>
      <c r="AU567" s="35"/>
      <c r="AV567" s="51"/>
      <c r="AW567" s="36"/>
      <c r="AX567" s="35"/>
      <c r="AY567" s="53"/>
      <c r="AZ567" s="35"/>
      <c r="BA567" s="35"/>
      <c r="BB567" s="51"/>
      <c r="BC567" s="36"/>
      <c r="BD567" s="35"/>
      <c r="BE567" s="53"/>
      <c r="BF567" s="35"/>
      <c r="BG567" s="35"/>
      <c r="BH567" s="35"/>
      <c r="BI567" s="35"/>
      <c r="BJ567" s="35"/>
      <c r="BK567" s="35"/>
      <c r="BL567" s="35"/>
      <c r="BM567" s="35"/>
      <c r="BN567" s="35"/>
      <c r="BO567" s="35"/>
      <c r="BP567" s="35"/>
      <c r="BQ567" s="35"/>
      <c r="BR567" s="35"/>
      <c r="BS567" s="35"/>
      <c r="BT567" s="35"/>
      <c r="BU567" s="35"/>
      <c r="BV567" s="35"/>
      <c r="BW567" s="35"/>
      <c r="BX567" s="35"/>
      <c r="BY567" s="35"/>
      <c r="BZ567" s="35"/>
      <c r="CA567" s="35"/>
      <c r="CB567" s="35"/>
      <c r="CC567" s="35"/>
      <c r="CD567" s="35"/>
      <c r="CE567" s="35"/>
      <c r="CF567" s="35"/>
      <c r="CG567" s="35"/>
      <c r="CH567" s="35"/>
      <c r="CI567" s="35"/>
      <c r="CJ567" s="35"/>
      <c r="CK567" s="35"/>
      <c r="CL567" s="35"/>
      <c r="CM567" s="35"/>
      <c r="CN567" s="35"/>
      <c r="CO567" s="35"/>
      <c r="CP567" s="35"/>
      <c r="CQ567" s="35"/>
      <c r="CR567" s="35"/>
      <c r="CS567" s="35"/>
      <c r="CT567" s="35"/>
      <c r="CU567" s="35"/>
      <c r="CV567" s="35"/>
      <c r="CW567" s="35"/>
      <c r="CX567" s="35"/>
      <c r="CY567" s="35"/>
      <c r="CZ567" s="35"/>
      <c r="DA567" s="35"/>
      <c r="DB567" s="35"/>
      <c r="DC567" s="35"/>
      <c r="DD567" s="35"/>
      <c r="DE567" s="35"/>
      <c r="DF567" s="35"/>
      <c r="DG567" s="35"/>
      <c r="DH567" s="35"/>
      <c r="DI567" s="35"/>
    </row>
    <row r="568" spans="1:113" x14ac:dyDescent="0.2">
      <c r="A568" s="36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50"/>
      <c r="AM568" s="36"/>
      <c r="AN568" s="36"/>
      <c r="AO568" s="35"/>
      <c r="AP568" s="35"/>
      <c r="AQ568" s="35"/>
      <c r="AR568" s="51"/>
      <c r="AS568" s="36"/>
      <c r="AT568" s="35"/>
      <c r="AU568" s="35"/>
      <c r="AV568" s="51"/>
      <c r="AW568" s="36"/>
      <c r="AX568" s="35"/>
      <c r="AY568" s="53"/>
      <c r="AZ568" s="35"/>
      <c r="BA568" s="35"/>
      <c r="BB568" s="51"/>
      <c r="BC568" s="36"/>
      <c r="BD568" s="35"/>
      <c r="BE568" s="53"/>
      <c r="BF568" s="35"/>
      <c r="BG568" s="35"/>
      <c r="BH568" s="35"/>
      <c r="BI568" s="35"/>
      <c r="BJ568" s="35"/>
      <c r="BK568" s="35"/>
      <c r="BL568" s="35"/>
      <c r="BM568" s="35"/>
      <c r="BN568" s="35"/>
      <c r="BO568" s="35"/>
      <c r="BP568" s="35"/>
      <c r="BQ568" s="35"/>
      <c r="BR568" s="35"/>
      <c r="BS568" s="35"/>
      <c r="BT568" s="35"/>
      <c r="BU568" s="35"/>
      <c r="BV568" s="35"/>
      <c r="BW568" s="35"/>
      <c r="BX568" s="35"/>
      <c r="BY568" s="35"/>
      <c r="BZ568" s="35"/>
      <c r="CA568" s="35"/>
      <c r="CB568" s="35"/>
      <c r="CC568" s="35"/>
      <c r="CD568" s="35"/>
      <c r="CE568" s="35"/>
      <c r="CF568" s="35"/>
      <c r="CG568" s="35"/>
      <c r="CH568" s="35"/>
      <c r="CI568" s="35"/>
      <c r="CJ568" s="35"/>
      <c r="CK568" s="35"/>
      <c r="CL568" s="35"/>
      <c r="CM568" s="35"/>
      <c r="CN568" s="35"/>
      <c r="CO568" s="35"/>
      <c r="CP568" s="35"/>
      <c r="CQ568" s="35"/>
      <c r="CR568" s="35"/>
      <c r="CS568" s="35"/>
      <c r="CT568" s="35"/>
      <c r="CU568" s="35"/>
      <c r="CV568" s="35"/>
      <c r="CW568" s="35"/>
      <c r="CX568" s="35"/>
      <c r="CY568" s="35"/>
      <c r="CZ568" s="35"/>
      <c r="DA568" s="35"/>
      <c r="DB568" s="35"/>
      <c r="DC568" s="35"/>
      <c r="DD568" s="35"/>
      <c r="DE568" s="35"/>
      <c r="DF568" s="35"/>
      <c r="DG568" s="35"/>
      <c r="DH568" s="35"/>
      <c r="DI568" s="35"/>
    </row>
    <row r="569" spans="1:113" x14ac:dyDescent="0.2">
      <c r="A569" s="36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50"/>
      <c r="AM569" s="36"/>
      <c r="AN569" s="36"/>
      <c r="AO569" s="35"/>
      <c r="AP569" s="35"/>
      <c r="AQ569" s="35"/>
      <c r="AR569" s="51"/>
      <c r="AS569" s="36"/>
      <c r="AT569" s="35"/>
      <c r="AU569" s="35"/>
      <c r="AV569" s="51"/>
      <c r="AW569" s="36"/>
      <c r="AX569" s="35"/>
      <c r="AY569" s="53"/>
      <c r="AZ569" s="35"/>
      <c r="BA569" s="35"/>
      <c r="BB569" s="51"/>
      <c r="BC569" s="36"/>
      <c r="BD569" s="35"/>
      <c r="BE569" s="53"/>
      <c r="BF569" s="35"/>
      <c r="BG569" s="35"/>
      <c r="BH569" s="35"/>
      <c r="BI569" s="35"/>
      <c r="BJ569" s="35"/>
      <c r="BK569" s="35"/>
      <c r="BL569" s="35"/>
      <c r="BM569" s="35"/>
      <c r="BN569" s="35"/>
      <c r="BO569" s="35"/>
      <c r="BP569" s="35"/>
      <c r="BQ569" s="35"/>
      <c r="BR569" s="35"/>
      <c r="BS569" s="35"/>
      <c r="BT569" s="35"/>
      <c r="BU569" s="35"/>
      <c r="BV569" s="35"/>
      <c r="BW569" s="35"/>
      <c r="BX569" s="35"/>
      <c r="BY569" s="35"/>
      <c r="BZ569" s="35"/>
      <c r="CA569" s="35"/>
      <c r="CB569" s="35"/>
      <c r="CC569" s="35"/>
      <c r="CD569" s="35"/>
      <c r="CE569" s="35"/>
      <c r="CF569" s="35"/>
      <c r="CG569" s="35"/>
      <c r="CH569" s="35"/>
      <c r="CI569" s="35"/>
      <c r="CJ569" s="35"/>
      <c r="CK569" s="35"/>
      <c r="CL569" s="35"/>
      <c r="CM569" s="35"/>
      <c r="CN569" s="35"/>
      <c r="CO569" s="35"/>
      <c r="CP569" s="35"/>
      <c r="CQ569" s="35"/>
      <c r="CR569" s="35"/>
      <c r="CS569" s="35"/>
      <c r="CT569" s="35"/>
      <c r="CU569" s="35"/>
      <c r="CV569" s="35"/>
      <c r="CW569" s="35"/>
      <c r="CX569" s="35"/>
      <c r="CY569" s="35"/>
      <c r="CZ569" s="35"/>
      <c r="DA569" s="35"/>
      <c r="DB569" s="35"/>
      <c r="DC569" s="35"/>
      <c r="DD569" s="35"/>
      <c r="DE569" s="35"/>
      <c r="DF569" s="35"/>
      <c r="DG569" s="35"/>
      <c r="DH569" s="35"/>
      <c r="DI569" s="35"/>
    </row>
    <row r="570" spans="1:113" x14ac:dyDescent="0.2">
      <c r="A570" s="36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36"/>
      <c r="AN570" s="36"/>
      <c r="AO570" s="35"/>
      <c r="AP570" s="35"/>
      <c r="AQ570" s="35"/>
      <c r="AR570" s="51"/>
      <c r="AS570" s="36"/>
      <c r="AT570" s="35"/>
      <c r="AU570" s="35"/>
      <c r="AV570" s="51"/>
      <c r="AW570" s="36"/>
      <c r="AX570" s="35"/>
      <c r="AY570" s="53"/>
      <c r="AZ570" s="35"/>
      <c r="BA570" s="35"/>
      <c r="BB570" s="51"/>
      <c r="BC570" s="36"/>
      <c r="BD570" s="35"/>
      <c r="BE570" s="53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  <c r="BR570" s="35"/>
      <c r="BS570" s="35"/>
      <c r="BT570" s="35"/>
      <c r="BU570" s="35"/>
      <c r="BV570" s="35"/>
      <c r="BW570" s="35"/>
      <c r="BX570" s="35"/>
      <c r="BY570" s="35"/>
      <c r="BZ570" s="35"/>
      <c r="CA570" s="35"/>
      <c r="CB570" s="35"/>
      <c r="CC570" s="35"/>
      <c r="CD570" s="35"/>
      <c r="CE570" s="35"/>
      <c r="CF570" s="35"/>
      <c r="CG570" s="35"/>
      <c r="CH570" s="35"/>
      <c r="CI570" s="35"/>
      <c r="CJ570" s="35"/>
      <c r="CK570" s="35"/>
      <c r="CL570" s="35"/>
      <c r="CM570" s="35"/>
      <c r="CN570" s="35"/>
      <c r="CO570" s="35"/>
      <c r="CP570" s="35"/>
      <c r="CQ570" s="35"/>
      <c r="CR570" s="35"/>
      <c r="CS570" s="35"/>
      <c r="CT570" s="35"/>
      <c r="CU570" s="35"/>
      <c r="CV570" s="35"/>
      <c r="CW570" s="35"/>
      <c r="CX570" s="35"/>
      <c r="CY570" s="35"/>
      <c r="CZ570" s="35"/>
      <c r="DA570" s="35"/>
      <c r="DB570" s="35"/>
      <c r="DC570" s="35"/>
      <c r="DD570" s="35"/>
      <c r="DE570" s="35"/>
      <c r="DF570" s="35"/>
      <c r="DG570" s="35"/>
      <c r="DH570" s="35"/>
      <c r="DI570" s="35"/>
    </row>
    <row r="571" spans="1:113" x14ac:dyDescent="0.2">
      <c r="A571" s="36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50"/>
      <c r="AM571" s="36"/>
      <c r="AN571" s="36"/>
      <c r="AO571" s="35"/>
      <c r="AP571" s="35"/>
      <c r="AQ571" s="35"/>
      <c r="AR571" s="51"/>
      <c r="AS571" s="36"/>
      <c r="AT571" s="35"/>
      <c r="AU571" s="35"/>
      <c r="AV571" s="51"/>
      <c r="AW571" s="36"/>
      <c r="AX571" s="35"/>
      <c r="AY571" s="53"/>
      <c r="AZ571" s="35"/>
      <c r="BA571" s="35"/>
      <c r="BB571" s="51"/>
      <c r="BC571" s="36"/>
      <c r="BD571" s="35"/>
      <c r="BE571" s="53"/>
      <c r="BF571" s="35"/>
      <c r="BG571" s="35"/>
      <c r="BH571" s="35"/>
      <c r="BI571" s="35"/>
      <c r="BJ571" s="35"/>
      <c r="BK571" s="35"/>
      <c r="BL571" s="35"/>
      <c r="BM571" s="35"/>
      <c r="BN571" s="35"/>
      <c r="BO571" s="35"/>
      <c r="BP571" s="35"/>
      <c r="BQ571" s="35"/>
      <c r="BR571" s="35"/>
      <c r="BS571" s="35"/>
      <c r="BT571" s="35"/>
      <c r="BU571" s="35"/>
      <c r="BV571" s="35"/>
      <c r="BW571" s="35"/>
      <c r="BX571" s="35"/>
      <c r="BY571" s="35"/>
      <c r="BZ571" s="35"/>
      <c r="CA571" s="35"/>
      <c r="CB571" s="35"/>
      <c r="CC571" s="35"/>
      <c r="CD571" s="35"/>
      <c r="CE571" s="35"/>
      <c r="CF571" s="35"/>
      <c r="CG571" s="35"/>
      <c r="CH571" s="35"/>
      <c r="CI571" s="35"/>
      <c r="CJ571" s="35"/>
      <c r="CK571" s="35"/>
      <c r="CL571" s="35"/>
      <c r="CM571" s="35"/>
      <c r="CN571" s="35"/>
      <c r="CO571" s="35"/>
      <c r="CP571" s="35"/>
      <c r="CQ571" s="35"/>
      <c r="CR571" s="35"/>
      <c r="CS571" s="35"/>
      <c r="CT571" s="35"/>
      <c r="CU571" s="35"/>
      <c r="CV571" s="35"/>
      <c r="CW571" s="35"/>
      <c r="CX571" s="35"/>
      <c r="CY571" s="35"/>
      <c r="CZ571" s="35"/>
      <c r="DA571" s="35"/>
      <c r="DB571" s="35"/>
      <c r="DC571" s="35"/>
      <c r="DD571" s="35"/>
      <c r="DE571" s="35"/>
      <c r="DF571" s="35"/>
      <c r="DG571" s="35"/>
      <c r="DH571" s="35"/>
      <c r="DI571" s="35"/>
    </row>
    <row r="572" spans="1:113" x14ac:dyDescent="0.2">
      <c r="A572" s="36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50"/>
      <c r="AM572" s="36"/>
      <c r="AN572" s="36"/>
      <c r="AO572" s="35"/>
      <c r="AP572" s="35"/>
      <c r="AQ572" s="35"/>
      <c r="AR572" s="51"/>
      <c r="AS572" s="36"/>
      <c r="AT572" s="35"/>
      <c r="AU572" s="35"/>
      <c r="AV572" s="51"/>
      <c r="AW572" s="36"/>
      <c r="AX572" s="35"/>
      <c r="AY572" s="53"/>
      <c r="AZ572" s="35"/>
      <c r="BA572" s="35"/>
      <c r="BB572" s="51"/>
      <c r="BC572" s="36"/>
      <c r="BD572" s="35"/>
      <c r="BE572" s="53"/>
      <c r="BF572" s="35"/>
      <c r="BG572" s="35"/>
      <c r="BH572" s="35"/>
      <c r="BI572" s="35"/>
      <c r="BJ572" s="35"/>
      <c r="BK572" s="35"/>
      <c r="BL572" s="35"/>
      <c r="BM572" s="35"/>
      <c r="BN572" s="35"/>
      <c r="BO572" s="35"/>
      <c r="BP572" s="35"/>
      <c r="BQ572" s="35"/>
      <c r="BR572" s="35"/>
      <c r="BS572" s="35"/>
      <c r="BT572" s="35"/>
      <c r="BU572" s="35"/>
      <c r="BV572" s="35"/>
      <c r="BW572" s="35"/>
      <c r="BX572" s="35"/>
      <c r="BY572" s="35"/>
      <c r="BZ572" s="35"/>
      <c r="CA572" s="35"/>
      <c r="CB572" s="35"/>
      <c r="CC572" s="35"/>
      <c r="CD572" s="35"/>
      <c r="CE572" s="35"/>
      <c r="CF572" s="35"/>
      <c r="CG572" s="35"/>
      <c r="CH572" s="35"/>
      <c r="CI572" s="35"/>
      <c r="CJ572" s="35"/>
      <c r="CK572" s="35"/>
      <c r="CL572" s="35"/>
      <c r="CM572" s="35"/>
      <c r="CN572" s="35"/>
      <c r="CO572" s="35"/>
      <c r="CP572" s="35"/>
      <c r="CQ572" s="35"/>
      <c r="CR572" s="35"/>
      <c r="CS572" s="35"/>
      <c r="CT572" s="35"/>
      <c r="CU572" s="35"/>
      <c r="CV572" s="35"/>
      <c r="CW572" s="35"/>
      <c r="CX572" s="35"/>
      <c r="CY572" s="35"/>
      <c r="CZ572" s="35"/>
      <c r="DA572" s="35"/>
      <c r="DB572" s="35"/>
      <c r="DC572" s="35"/>
      <c r="DD572" s="35"/>
      <c r="DE572" s="35"/>
      <c r="DF572" s="35"/>
      <c r="DG572" s="35"/>
      <c r="DH572" s="35"/>
      <c r="DI572" s="35"/>
    </row>
    <row r="573" spans="1:113" x14ac:dyDescent="0.2">
      <c r="A573" s="36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36"/>
      <c r="AN573" s="36"/>
      <c r="AO573" s="35"/>
      <c r="AP573" s="35"/>
      <c r="AQ573" s="35"/>
      <c r="AR573" s="51"/>
      <c r="AS573" s="36"/>
      <c r="AT573" s="35"/>
      <c r="AU573" s="35"/>
      <c r="AV573" s="51"/>
      <c r="AW573" s="36"/>
      <c r="AX573" s="35"/>
      <c r="AY573" s="53"/>
      <c r="AZ573" s="35"/>
      <c r="BA573" s="35"/>
      <c r="BB573" s="51"/>
      <c r="BC573" s="36"/>
      <c r="BD573" s="35"/>
      <c r="BE573" s="53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  <c r="BR573" s="35"/>
      <c r="BS573" s="35"/>
      <c r="BT573" s="35"/>
      <c r="BU573" s="35"/>
      <c r="BV573" s="35"/>
      <c r="BW573" s="35"/>
      <c r="BX573" s="35"/>
      <c r="BY573" s="35"/>
      <c r="BZ573" s="35"/>
      <c r="CA573" s="35"/>
      <c r="CB573" s="35"/>
      <c r="CC573" s="35"/>
      <c r="CD573" s="35"/>
      <c r="CE573" s="35"/>
      <c r="CF573" s="35"/>
      <c r="CG573" s="35"/>
      <c r="CH573" s="35"/>
      <c r="CI573" s="35"/>
      <c r="CJ573" s="35"/>
      <c r="CK573" s="35"/>
      <c r="CL573" s="35"/>
      <c r="CM573" s="35"/>
      <c r="CN573" s="35"/>
      <c r="CO573" s="35"/>
      <c r="CP573" s="35"/>
      <c r="CQ573" s="35"/>
      <c r="CR573" s="35"/>
      <c r="CS573" s="35"/>
      <c r="CT573" s="35"/>
      <c r="CU573" s="35"/>
      <c r="CV573" s="35"/>
      <c r="CW573" s="35"/>
      <c r="CX573" s="35"/>
      <c r="CY573" s="35"/>
      <c r="CZ573" s="35"/>
      <c r="DA573" s="35"/>
      <c r="DB573" s="35"/>
      <c r="DC573" s="35"/>
      <c r="DD573" s="35"/>
      <c r="DE573" s="35"/>
      <c r="DF573" s="35"/>
      <c r="DG573" s="35"/>
      <c r="DH573" s="35"/>
      <c r="DI573" s="35"/>
    </row>
    <row r="574" spans="1:113" x14ac:dyDescent="0.2">
      <c r="A574" s="36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50"/>
      <c r="AM574" s="36"/>
      <c r="AN574" s="36"/>
      <c r="AO574" s="35"/>
      <c r="AP574" s="35"/>
      <c r="AQ574" s="35"/>
      <c r="AR574" s="51"/>
      <c r="AS574" s="36"/>
      <c r="AT574" s="35"/>
      <c r="AU574" s="35"/>
      <c r="AV574" s="51"/>
      <c r="AW574" s="36"/>
      <c r="AX574" s="35"/>
      <c r="AY574" s="53"/>
      <c r="AZ574" s="35"/>
      <c r="BA574" s="35"/>
      <c r="BB574" s="51"/>
      <c r="BC574" s="36"/>
      <c r="BD574" s="35"/>
      <c r="BE574" s="53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  <c r="BR574" s="35"/>
      <c r="BS574" s="35"/>
      <c r="BT574" s="35"/>
      <c r="BU574" s="35"/>
      <c r="BV574" s="35"/>
      <c r="BW574" s="35"/>
      <c r="BX574" s="35"/>
      <c r="BY574" s="35"/>
      <c r="BZ574" s="35"/>
      <c r="CA574" s="35"/>
      <c r="CB574" s="35"/>
      <c r="CC574" s="35"/>
      <c r="CD574" s="35"/>
      <c r="CE574" s="35"/>
      <c r="CF574" s="35"/>
      <c r="CG574" s="35"/>
      <c r="CH574" s="35"/>
      <c r="CI574" s="35"/>
      <c r="CJ574" s="35"/>
      <c r="CK574" s="35"/>
      <c r="CL574" s="35"/>
      <c r="CM574" s="35"/>
      <c r="CN574" s="35"/>
      <c r="CO574" s="35"/>
      <c r="CP574" s="35"/>
      <c r="CQ574" s="35"/>
      <c r="CR574" s="35"/>
      <c r="CS574" s="35"/>
      <c r="CT574" s="35"/>
      <c r="CU574" s="35"/>
      <c r="CV574" s="35"/>
      <c r="CW574" s="35"/>
      <c r="CX574" s="35"/>
      <c r="CY574" s="35"/>
      <c r="CZ574" s="35"/>
      <c r="DA574" s="35"/>
      <c r="DB574" s="35"/>
      <c r="DC574" s="35"/>
      <c r="DD574" s="35"/>
      <c r="DE574" s="35"/>
      <c r="DF574" s="35"/>
      <c r="DG574" s="35"/>
      <c r="DH574" s="35"/>
      <c r="DI574" s="35"/>
    </row>
    <row r="575" spans="1:113" x14ac:dyDescent="0.2">
      <c r="A575" s="36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50"/>
      <c r="AM575" s="36"/>
      <c r="AN575" s="36"/>
      <c r="AO575" s="35"/>
      <c r="AP575" s="35"/>
      <c r="AQ575" s="35"/>
      <c r="AR575" s="51"/>
      <c r="AS575" s="36"/>
      <c r="AT575" s="35"/>
      <c r="AU575" s="35"/>
      <c r="AV575" s="51"/>
      <c r="AW575" s="36"/>
      <c r="AX575" s="35"/>
      <c r="AY575" s="53"/>
      <c r="AZ575" s="35"/>
      <c r="BA575" s="35"/>
      <c r="BB575" s="51"/>
      <c r="BC575" s="36"/>
      <c r="BD575" s="35"/>
      <c r="BE575" s="53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  <c r="BR575" s="35"/>
      <c r="BS575" s="35"/>
      <c r="BT575" s="35"/>
      <c r="BU575" s="35"/>
      <c r="BV575" s="35"/>
      <c r="BW575" s="35"/>
      <c r="BX575" s="35"/>
      <c r="BY575" s="35"/>
      <c r="BZ575" s="35"/>
      <c r="CA575" s="35"/>
      <c r="CB575" s="35"/>
      <c r="CC575" s="35"/>
      <c r="CD575" s="35"/>
      <c r="CE575" s="35"/>
      <c r="CF575" s="35"/>
      <c r="CG575" s="35"/>
      <c r="CH575" s="35"/>
      <c r="CI575" s="35"/>
      <c r="CJ575" s="35"/>
      <c r="CK575" s="35"/>
      <c r="CL575" s="35"/>
      <c r="CM575" s="35"/>
      <c r="CN575" s="35"/>
      <c r="CO575" s="35"/>
      <c r="CP575" s="35"/>
      <c r="CQ575" s="35"/>
      <c r="CR575" s="35"/>
      <c r="CS575" s="35"/>
      <c r="CT575" s="35"/>
      <c r="CU575" s="35"/>
      <c r="CV575" s="35"/>
      <c r="CW575" s="35"/>
      <c r="CX575" s="35"/>
      <c r="CY575" s="35"/>
      <c r="CZ575" s="35"/>
      <c r="DA575" s="35"/>
      <c r="DB575" s="35"/>
      <c r="DC575" s="35"/>
      <c r="DD575" s="35"/>
      <c r="DE575" s="35"/>
      <c r="DF575" s="35"/>
      <c r="DG575" s="35"/>
      <c r="DH575" s="35"/>
      <c r="DI575" s="35"/>
    </row>
    <row r="576" spans="1:113" x14ac:dyDescent="0.2">
      <c r="A576" s="36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36"/>
      <c r="AN576" s="36"/>
      <c r="AO576" s="35"/>
      <c r="AP576" s="35"/>
      <c r="AQ576" s="35"/>
      <c r="AR576" s="51"/>
      <c r="AS576" s="36"/>
      <c r="AT576" s="35"/>
      <c r="AU576" s="35"/>
      <c r="AV576" s="51"/>
      <c r="AW576" s="36"/>
      <c r="AX576" s="35"/>
      <c r="AY576" s="53"/>
      <c r="AZ576" s="35"/>
      <c r="BA576" s="35"/>
      <c r="BB576" s="51"/>
      <c r="BC576" s="36"/>
      <c r="BD576" s="35"/>
      <c r="BE576" s="53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  <c r="BR576" s="35"/>
      <c r="BS576" s="35"/>
      <c r="BT576" s="35"/>
      <c r="BU576" s="35"/>
      <c r="BV576" s="35"/>
      <c r="BW576" s="35"/>
      <c r="BX576" s="35"/>
      <c r="BY576" s="35"/>
      <c r="BZ576" s="35"/>
      <c r="CA576" s="35"/>
      <c r="CB576" s="35"/>
      <c r="CC576" s="35"/>
      <c r="CD576" s="35"/>
      <c r="CE576" s="35"/>
      <c r="CF576" s="35"/>
      <c r="CG576" s="35"/>
      <c r="CH576" s="35"/>
      <c r="CI576" s="35"/>
      <c r="CJ576" s="35"/>
      <c r="CK576" s="35"/>
      <c r="CL576" s="35"/>
      <c r="CM576" s="35"/>
      <c r="CN576" s="35"/>
      <c r="CO576" s="35"/>
      <c r="CP576" s="35"/>
      <c r="CQ576" s="35"/>
      <c r="CR576" s="35"/>
      <c r="CS576" s="35"/>
      <c r="CT576" s="35"/>
      <c r="CU576" s="35"/>
      <c r="CV576" s="35"/>
      <c r="CW576" s="35"/>
      <c r="CX576" s="35"/>
      <c r="CY576" s="35"/>
      <c r="CZ576" s="35"/>
      <c r="DA576" s="35"/>
      <c r="DB576" s="35"/>
      <c r="DC576" s="35"/>
      <c r="DD576" s="35"/>
      <c r="DE576" s="35"/>
      <c r="DF576" s="35"/>
      <c r="DG576" s="35"/>
      <c r="DH576" s="35"/>
      <c r="DI576" s="35"/>
    </row>
    <row r="577" spans="1:113" x14ac:dyDescent="0.2">
      <c r="A577" s="36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36"/>
      <c r="AN577" s="36"/>
      <c r="AO577" s="35"/>
      <c r="AP577" s="35"/>
      <c r="AQ577" s="35"/>
      <c r="AR577" s="51"/>
      <c r="AS577" s="36"/>
      <c r="AT577" s="35"/>
      <c r="AU577" s="35"/>
      <c r="AV577" s="51"/>
      <c r="AW577" s="36"/>
      <c r="AX577" s="35"/>
      <c r="AY577" s="53"/>
      <c r="AZ577" s="35"/>
      <c r="BA577" s="35"/>
      <c r="BB577" s="51"/>
      <c r="BC577" s="36"/>
      <c r="BD577" s="35"/>
      <c r="BE577" s="53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  <c r="BR577" s="35"/>
      <c r="BS577" s="35"/>
      <c r="BT577" s="35"/>
      <c r="BU577" s="35"/>
      <c r="BV577" s="35"/>
      <c r="BW577" s="35"/>
      <c r="BX577" s="35"/>
      <c r="BY577" s="35"/>
      <c r="BZ577" s="35"/>
      <c r="CA577" s="35"/>
      <c r="CB577" s="35"/>
      <c r="CC577" s="35"/>
      <c r="CD577" s="35"/>
      <c r="CE577" s="35"/>
      <c r="CF577" s="35"/>
      <c r="CG577" s="35"/>
      <c r="CH577" s="35"/>
      <c r="CI577" s="35"/>
      <c r="CJ577" s="35"/>
      <c r="CK577" s="35"/>
      <c r="CL577" s="35"/>
      <c r="CM577" s="35"/>
      <c r="CN577" s="35"/>
      <c r="CO577" s="35"/>
      <c r="CP577" s="35"/>
      <c r="CQ577" s="35"/>
      <c r="CR577" s="35"/>
      <c r="CS577" s="35"/>
      <c r="CT577" s="35"/>
      <c r="CU577" s="35"/>
      <c r="CV577" s="35"/>
      <c r="CW577" s="35"/>
      <c r="CX577" s="35"/>
      <c r="CY577" s="35"/>
      <c r="CZ577" s="35"/>
      <c r="DA577" s="35"/>
      <c r="DB577" s="35"/>
      <c r="DC577" s="35"/>
      <c r="DD577" s="35"/>
      <c r="DE577" s="35"/>
      <c r="DF577" s="35"/>
      <c r="DG577" s="35"/>
      <c r="DH577" s="35"/>
      <c r="DI577" s="35"/>
    </row>
    <row r="578" spans="1:113" x14ac:dyDescent="0.2">
      <c r="A578" s="36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50"/>
      <c r="AM578" s="36"/>
      <c r="AN578" s="36"/>
      <c r="AO578" s="35"/>
      <c r="AP578" s="35"/>
      <c r="AQ578" s="35"/>
      <c r="AR578" s="51"/>
      <c r="AS578" s="36"/>
      <c r="AT578" s="35"/>
      <c r="AU578" s="35"/>
      <c r="AV578" s="51"/>
      <c r="AW578" s="36"/>
      <c r="AX578" s="35"/>
      <c r="AY578" s="53"/>
      <c r="AZ578" s="35"/>
      <c r="BA578" s="35"/>
      <c r="BB578" s="51"/>
      <c r="BC578" s="36"/>
      <c r="BD578" s="35"/>
      <c r="BE578" s="53"/>
      <c r="BF578" s="35"/>
      <c r="BG578" s="35"/>
      <c r="BH578" s="35"/>
      <c r="BI578" s="35"/>
      <c r="BJ578" s="35"/>
      <c r="BK578" s="35"/>
      <c r="BL578" s="35"/>
      <c r="BM578" s="35"/>
      <c r="BN578" s="35"/>
      <c r="BO578" s="35"/>
      <c r="BP578" s="35"/>
      <c r="BQ578" s="35"/>
      <c r="BR578" s="35"/>
      <c r="BS578" s="35"/>
      <c r="BT578" s="35"/>
      <c r="BU578" s="35"/>
      <c r="BV578" s="35"/>
      <c r="BW578" s="35"/>
      <c r="BX578" s="35"/>
      <c r="BY578" s="35"/>
      <c r="BZ578" s="35"/>
      <c r="CA578" s="35"/>
      <c r="CB578" s="35"/>
      <c r="CC578" s="35"/>
      <c r="CD578" s="35"/>
      <c r="CE578" s="35"/>
      <c r="CF578" s="35"/>
      <c r="CG578" s="35"/>
      <c r="CH578" s="35"/>
      <c r="CI578" s="35"/>
      <c r="CJ578" s="35"/>
      <c r="CK578" s="35"/>
      <c r="CL578" s="35"/>
      <c r="CM578" s="35"/>
      <c r="CN578" s="35"/>
      <c r="CO578" s="35"/>
      <c r="CP578" s="35"/>
      <c r="CQ578" s="35"/>
      <c r="CR578" s="35"/>
      <c r="CS578" s="35"/>
      <c r="CT578" s="35"/>
      <c r="CU578" s="35"/>
      <c r="CV578" s="35"/>
      <c r="CW578" s="35"/>
      <c r="CX578" s="35"/>
      <c r="CY578" s="35"/>
      <c r="CZ578" s="35"/>
      <c r="DA578" s="35"/>
      <c r="DB578" s="35"/>
      <c r="DC578" s="35"/>
      <c r="DD578" s="35"/>
      <c r="DE578" s="35"/>
      <c r="DF578" s="35"/>
      <c r="DG578" s="35"/>
      <c r="DH578" s="35"/>
      <c r="DI578" s="35"/>
    </row>
    <row r="579" spans="1:113" x14ac:dyDescent="0.2">
      <c r="A579" s="36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50"/>
      <c r="AM579" s="36"/>
      <c r="AN579" s="36"/>
      <c r="AO579" s="35"/>
      <c r="AP579" s="35"/>
      <c r="AQ579" s="35"/>
      <c r="AR579" s="51"/>
      <c r="AS579" s="36"/>
      <c r="AT579" s="35"/>
      <c r="AU579" s="35"/>
      <c r="AV579" s="51"/>
      <c r="AW579" s="36"/>
      <c r="AX579" s="35"/>
      <c r="AY579" s="53"/>
      <c r="AZ579" s="35"/>
      <c r="BA579" s="35"/>
      <c r="BB579" s="51"/>
      <c r="BC579" s="36"/>
      <c r="BD579" s="35"/>
      <c r="BE579" s="53"/>
      <c r="BF579" s="35"/>
      <c r="BG579" s="35"/>
      <c r="BH579" s="35"/>
      <c r="BI579" s="35"/>
      <c r="BJ579" s="35"/>
      <c r="BK579" s="35"/>
      <c r="BL579" s="35"/>
      <c r="BM579" s="35"/>
      <c r="BN579" s="35"/>
      <c r="BO579" s="35"/>
      <c r="BP579" s="35"/>
      <c r="BQ579" s="35"/>
      <c r="BR579" s="35"/>
      <c r="BS579" s="35"/>
      <c r="BT579" s="35"/>
      <c r="BU579" s="35"/>
      <c r="BV579" s="35"/>
      <c r="BW579" s="35"/>
      <c r="BX579" s="35"/>
      <c r="BY579" s="35"/>
      <c r="BZ579" s="35"/>
      <c r="CA579" s="35"/>
      <c r="CB579" s="35"/>
      <c r="CC579" s="35"/>
      <c r="CD579" s="35"/>
      <c r="CE579" s="35"/>
      <c r="CF579" s="35"/>
      <c r="CG579" s="35"/>
      <c r="CH579" s="35"/>
      <c r="CI579" s="35"/>
      <c r="CJ579" s="35"/>
      <c r="CK579" s="35"/>
      <c r="CL579" s="35"/>
      <c r="CM579" s="35"/>
      <c r="CN579" s="35"/>
      <c r="CO579" s="35"/>
      <c r="CP579" s="35"/>
      <c r="CQ579" s="35"/>
      <c r="CR579" s="35"/>
      <c r="CS579" s="35"/>
      <c r="CT579" s="35"/>
      <c r="CU579" s="35"/>
      <c r="CV579" s="35"/>
      <c r="CW579" s="35"/>
      <c r="CX579" s="35"/>
      <c r="CY579" s="35"/>
      <c r="CZ579" s="35"/>
      <c r="DA579" s="35"/>
      <c r="DB579" s="35"/>
      <c r="DC579" s="35"/>
      <c r="DD579" s="35"/>
      <c r="DE579" s="35"/>
      <c r="DF579" s="35"/>
      <c r="DG579" s="35"/>
      <c r="DH579" s="35"/>
      <c r="DI579" s="35"/>
    </row>
    <row r="580" spans="1:113" x14ac:dyDescent="0.2">
      <c r="A580" s="36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36"/>
      <c r="AN580" s="36"/>
      <c r="AO580" s="35"/>
      <c r="AP580" s="35"/>
      <c r="AQ580" s="35"/>
      <c r="AR580" s="51"/>
      <c r="AS580" s="36"/>
      <c r="AT580" s="35"/>
      <c r="AU580" s="35"/>
      <c r="AV580" s="51"/>
      <c r="AW580" s="36"/>
      <c r="AX580" s="35"/>
      <c r="AY580" s="53"/>
      <c r="AZ580" s="35"/>
      <c r="BA580" s="35"/>
      <c r="BB580" s="51"/>
      <c r="BC580" s="36"/>
      <c r="BD580" s="35"/>
      <c r="BE580" s="53"/>
      <c r="BF580" s="35"/>
      <c r="BG580" s="35"/>
      <c r="BH580" s="35"/>
      <c r="BI580" s="35"/>
      <c r="BJ580" s="35"/>
      <c r="BK580" s="35"/>
      <c r="BL580" s="35"/>
      <c r="BM580" s="35"/>
      <c r="BN580" s="35"/>
      <c r="BO580" s="35"/>
      <c r="BP580" s="35"/>
      <c r="BQ580" s="35"/>
      <c r="BR580" s="35"/>
      <c r="BS580" s="35"/>
      <c r="BT580" s="35"/>
      <c r="BU580" s="35"/>
      <c r="BV580" s="35"/>
      <c r="BW580" s="35"/>
      <c r="BX580" s="35"/>
      <c r="BY580" s="35"/>
      <c r="BZ580" s="35"/>
      <c r="CA580" s="35"/>
      <c r="CB580" s="35"/>
      <c r="CC580" s="35"/>
      <c r="CD580" s="35"/>
      <c r="CE580" s="35"/>
      <c r="CF580" s="35"/>
      <c r="CG580" s="35"/>
      <c r="CH580" s="35"/>
      <c r="CI580" s="35"/>
      <c r="CJ580" s="35"/>
      <c r="CK580" s="35"/>
      <c r="CL580" s="35"/>
      <c r="CM580" s="35"/>
      <c r="CN580" s="35"/>
      <c r="CO580" s="35"/>
      <c r="CP580" s="35"/>
      <c r="CQ580" s="35"/>
      <c r="CR580" s="35"/>
      <c r="CS580" s="35"/>
      <c r="CT580" s="35"/>
      <c r="CU580" s="35"/>
      <c r="CV580" s="35"/>
      <c r="CW580" s="35"/>
      <c r="CX580" s="35"/>
      <c r="CY580" s="35"/>
      <c r="CZ580" s="35"/>
      <c r="DA580" s="35"/>
      <c r="DB580" s="35"/>
      <c r="DC580" s="35"/>
      <c r="DD580" s="35"/>
      <c r="DE580" s="35"/>
      <c r="DF580" s="35"/>
      <c r="DG580" s="35"/>
      <c r="DH580" s="35"/>
      <c r="DI580" s="35"/>
    </row>
    <row r="581" spans="1:113" x14ac:dyDescent="0.2">
      <c r="A581" s="36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36"/>
      <c r="AN581" s="36"/>
      <c r="AO581" s="35"/>
      <c r="AP581" s="35"/>
      <c r="AQ581" s="35"/>
      <c r="AR581" s="51"/>
      <c r="AS581" s="36"/>
      <c r="AT581" s="35"/>
      <c r="AU581" s="35"/>
      <c r="AV581" s="51"/>
      <c r="AW581" s="36"/>
      <c r="AX581" s="35"/>
      <c r="AY581" s="53"/>
      <c r="AZ581" s="35"/>
      <c r="BA581" s="35"/>
      <c r="BB581" s="51"/>
      <c r="BC581" s="36"/>
      <c r="BD581" s="35"/>
      <c r="BE581" s="53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  <c r="BR581" s="35"/>
      <c r="BS581" s="35"/>
      <c r="BT581" s="35"/>
      <c r="BU581" s="35"/>
      <c r="BV581" s="35"/>
      <c r="BW581" s="35"/>
      <c r="BX581" s="35"/>
      <c r="BY581" s="35"/>
      <c r="BZ581" s="35"/>
      <c r="CA581" s="35"/>
      <c r="CB581" s="35"/>
      <c r="CC581" s="35"/>
      <c r="CD581" s="35"/>
      <c r="CE581" s="35"/>
      <c r="CF581" s="35"/>
      <c r="CG581" s="35"/>
      <c r="CH581" s="35"/>
      <c r="CI581" s="35"/>
      <c r="CJ581" s="35"/>
      <c r="CK581" s="35"/>
      <c r="CL581" s="35"/>
      <c r="CM581" s="35"/>
      <c r="CN581" s="35"/>
      <c r="CO581" s="35"/>
      <c r="CP581" s="35"/>
      <c r="CQ581" s="35"/>
      <c r="CR581" s="35"/>
      <c r="CS581" s="35"/>
      <c r="CT581" s="35"/>
      <c r="CU581" s="35"/>
      <c r="CV581" s="35"/>
      <c r="CW581" s="35"/>
      <c r="CX581" s="35"/>
      <c r="CY581" s="35"/>
      <c r="CZ581" s="35"/>
      <c r="DA581" s="35"/>
      <c r="DB581" s="35"/>
      <c r="DC581" s="35"/>
      <c r="DD581" s="35"/>
      <c r="DE581" s="35"/>
      <c r="DF581" s="35"/>
      <c r="DG581" s="35"/>
      <c r="DH581" s="35"/>
      <c r="DI581" s="35"/>
    </row>
    <row r="582" spans="1:113" x14ac:dyDescent="0.2">
      <c r="A582" s="36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50"/>
      <c r="AM582" s="36"/>
      <c r="AN582" s="36"/>
      <c r="AO582" s="35"/>
      <c r="AP582" s="35"/>
      <c r="AQ582" s="35"/>
      <c r="AR582" s="51"/>
      <c r="AS582" s="36"/>
      <c r="AT582" s="35"/>
      <c r="AU582" s="35"/>
      <c r="AV582" s="51"/>
      <c r="AW582" s="36"/>
      <c r="AX582" s="35"/>
      <c r="AY582" s="53"/>
      <c r="AZ582" s="35"/>
      <c r="BA582" s="35"/>
      <c r="BB582" s="51"/>
      <c r="BC582" s="36"/>
      <c r="BD582" s="35"/>
      <c r="BE582" s="53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  <c r="BR582" s="35"/>
      <c r="BS582" s="35"/>
      <c r="BT582" s="35"/>
      <c r="BU582" s="35"/>
      <c r="BV582" s="35"/>
      <c r="BW582" s="35"/>
      <c r="BX582" s="35"/>
      <c r="BY582" s="35"/>
      <c r="BZ582" s="35"/>
      <c r="CA582" s="35"/>
      <c r="CB582" s="35"/>
      <c r="CC582" s="35"/>
      <c r="CD582" s="35"/>
      <c r="CE582" s="35"/>
      <c r="CF582" s="35"/>
      <c r="CG582" s="35"/>
      <c r="CH582" s="35"/>
      <c r="CI582" s="35"/>
      <c r="CJ582" s="35"/>
      <c r="CK582" s="35"/>
      <c r="CL582" s="35"/>
      <c r="CM582" s="35"/>
      <c r="CN582" s="35"/>
      <c r="CO582" s="35"/>
      <c r="CP582" s="35"/>
      <c r="CQ582" s="35"/>
      <c r="CR582" s="35"/>
      <c r="CS582" s="35"/>
      <c r="CT582" s="35"/>
      <c r="CU582" s="35"/>
      <c r="CV582" s="35"/>
      <c r="CW582" s="35"/>
      <c r="CX582" s="35"/>
      <c r="CY582" s="35"/>
      <c r="CZ582" s="35"/>
      <c r="DA582" s="35"/>
      <c r="DB582" s="35"/>
      <c r="DC582" s="35"/>
      <c r="DD582" s="35"/>
      <c r="DE582" s="35"/>
      <c r="DF582" s="35"/>
      <c r="DG582" s="35"/>
      <c r="DH582" s="35"/>
      <c r="DI582" s="35"/>
    </row>
    <row r="583" spans="1:113" x14ac:dyDescent="0.2">
      <c r="A583" s="36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50"/>
      <c r="AM583" s="36"/>
      <c r="AN583" s="36"/>
      <c r="AO583" s="35"/>
      <c r="AP583" s="35"/>
      <c r="AQ583" s="35"/>
      <c r="AR583" s="51"/>
      <c r="AS583" s="36"/>
      <c r="AT583" s="35"/>
      <c r="AU583" s="35"/>
      <c r="AV583" s="51"/>
      <c r="AW583" s="36"/>
      <c r="AX583" s="35"/>
      <c r="AY583" s="53"/>
      <c r="AZ583" s="35"/>
      <c r="BA583" s="35"/>
      <c r="BB583" s="51"/>
      <c r="BC583" s="36"/>
      <c r="BD583" s="35"/>
      <c r="BE583" s="53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  <c r="BR583" s="35"/>
      <c r="BS583" s="35"/>
      <c r="BT583" s="35"/>
      <c r="BU583" s="35"/>
      <c r="BV583" s="35"/>
      <c r="BW583" s="35"/>
      <c r="BX583" s="35"/>
      <c r="BY583" s="35"/>
      <c r="BZ583" s="35"/>
      <c r="CA583" s="35"/>
      <c r="CB583" s="35"/>
      <c r="CC583" s="35"/>
      <c r="CD583" s="35"/>
      <c r="CE583" s="35"/>
      <c r="CF583" s="35"/>
      <c r="CG583" s="35"/>
      <c r="CH583" s="35"/>
      <c r="CI583" s="35"/>
      <c r="CJ583" s="35"/>
      <c r="CK583" s="35"/>
      <c r="CL583" s="35"/>
      <c r="CM583" s="35"/>
      <c r="CN583" s="35"/>
      <c r="CO583" s="35"/>
      <c r="CP583" s="35"/>
      <c r="CQ583" s="35"/>
      <c r="CR583" s="35"/>
      <c r="CS583" s="35"/>
      <c r="CT583" s="35"/>
      <c r="CU583" s="35"/>
      <c r="CV583" s="35"/>
      <c r="CW583" s="35"/>
      <c r="CX583" s="35"/>
      <c r="CY583" s="35"/>
      <c r="CZ583" s="35"/>
      <c r="DA583" s="35"/>
      <c r="DB583" s="35"/>
      <c r="DC583" s="35"/>
      <c r="DD583" s="35"/>
      <c r="DE583" s="35"/>
      <c r="DF583" s="35"/>
      <c r="DG583" s="35"/>
      <c r="DH583" s="35"/>
      <c r="DI583" s="35"/>
    </row>
    <row r="584" spans="1:113" x14ac:dyDescent="0.2">
      <c r="A584" s="36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50"/>
      <c r="AM584" s="36"/>
      <c r="AN584" s="36"/>
      <c r="AO584" s="35"/>
      <c r="AP584" s="35"/>
      <c r="AQ584" s="35"/>
      <c r="AR584" s="51"/>
      <c r="AS584" s="36"/>
      <c r="AT584" s="35"/>
      <c r="AU584" s="35"/>
      <c r="AV584" s="51"/>
      <c r="AW584" s="36"/>
      <c r="AX584" s="35"/>
      <c r="AY584" s="53"/>
      <c r="AZ584" s="35"/>
      <c r="BA584" s="35"/>
      <c r="BB584" s="51"/>
      <c r="BC584" s="36"/>
      <c r="BD584" s="35"/>
      <c r="BE584" s="53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  <c r="BR584" s="35"/>
      <c r="BS584" s="35"/>
      <c r="BT584" s="35"/>
      <c r="BU584" s="35"/>
      <c r="BV584" s="35"/>
      <c r="BW584" s="35"/>
      <c r="BX584" s="35"/>
      <c r="BY584" s="35"/>
      <c r="BZ584" s="35"/>
      <c r="CA584" s="35"/>
      <c r="CB584" s="35"/>
      <c r="CC584" s="35"/>
      <c r="CD584" s="35"/>
      <c r="CE584" s="35"/>
      <c r="CF584" s="35"/>
      <c r="CG584" s="35"/>
      <c r="CH584" s="35"/>
      <c r="CI584" s="35"/>
      <c r="CJ584" s="35"/>
      <c r="CK584" s="35"/>
      <c r="CL584" s="35"/>
      <c r="CM584" s="35"/>
      <c r="CN584" s="35"/>
      <c r="CO584" s="35"/>
      <c r="CP584" s="35"/>
      <c r="CQ584" s="35"/>
      <c r="CR584" s="35"/>
      <c r="CS584" s="35"/>
      <c r="CT584" s="35"/>
      <c r="CU584" s="35"/>
      <c r="CV584" s="35"/>
      <c r="CW584" s="35"/>
      <c r="CX584" s="35"/>
      <c r="CY584" s="35"/>
      <c r="CZ584" s="35"/>
      <c r="DA584" s="35"/>
      <c r="DB584" s="35"/>
      <c r="DC584" s="35"/>
      <c r="DD584" s="35"/>
      <c r="DE584" s="35"/>
      <c r="DF584" s="35"/>
      <c r="DG584" s="35"/>
      <c r="DH584" s="35"/>
      <c r="DI584" s="35"/>
    </row>
    <row r="585" spans="1:113" x14ac:dyDescent="0.2">
      <c r="A585" s="36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50"/>
      <c r="AM585" s="36"/>
      <c r="AN585" s="36"/>
      <c r="AO585" s="35"/>
      <c r="AP585" s="35"/>
      <c r="AQ585" s="35"/>
      <c r="AR585" s="51"/>
      <c r="AS585" s="36"/>
      <c r="AT585" s="35"/>
      <c r="AU585" s="35"/>
      <c r="AV585" s="51"/>
      <c r="AW585" s="36"/>
      <c r="AX585" s="35"/>
      <c r="AY585" s="53"/>
      <c r="AZ585" s="35"/>
      <c r="BA585" s="35"/>
      <c r="BB585" s="51"/>
      <c r="BC585" s="36"/>
      <c r="BD585" s="35"/>
      <c r="BE585" s="53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  <c r="BR585" s="35"/>
      <c r="BS585" s="35"/>
      <c r="BT585" s="35"/>
      <c r="BU585" s="35"/>
      <c r="BV585" s="35"/>
      <c r="BW585" s="35"/>
      <c r="BX585" s="35"/>
      <c r="BY585" s="35"/>
      <c r="BZ585" s="35"/>
      <c r="CA585" s="35"/>
      <c r="CB585" s="35"/>
      <c r="CC585" s="35"/>
      <c r="CD585" s="35"/>
      <c r="CE585" s="35"/>
      <c r="CF585" s="35"/>
      <c r="CG585" s="35"/>
      <c r="CH585" s="35"/>
      <c r="CI585" s="35"/>
      <c r="CJ585" s="35"/>
      <c r="CK585" s="35"/>
      <c r="CL585" s="35"/>
      <c r="CM585" s="35"/>
      <c r="CN585" s="35"/>
      <c r="CO585" s="35"/>
      <c r="CP585" s="35"/>
      <c r="CQ585" s="35"/>
      <c r="CR585" s="35"/>
      <c r="CS585" s="35"/>
      <c r="CT585" s="35"/>
      <c r="CU585" s="35"/>
      <c r="CV585" s="35"/>
      <c r="CW585" s="35"/>
      <c r="CX585" s="35"/>
      <c r="CY585" s="35"/>
      <c r="CZ585" s="35"/>
      <c r="DA585" s="35"/>
      <c r="DB585" s="35"/>
      <c r="DC585" s="35"/>
      <c r="DD585" s="35"/>
      <c r="DE585" s="35"/>
      <c r="DF585" s="35"/>
      <c r="DG585" s="35"/>
      <c r="DH585" s="35"/>
      <c r="DI585" s="35"/>
    </row>
    <row r="586" spans="1:113" x14ac:dyDescent="0.2">
      <c r="A586" s="36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50"/>
      <c r="AM586" s="36"/>
      <c r="AN586" s="36"/>
      <c r="AO586" s="35"/>
      <c r="AP586" s="35"/>
      <c r="AQ586" s="35"/>
      <c r="AR586" s="51"/>
      <c r="AS586" s="36"/>
      <c r="AT586" s="35"/>
      <c r="AU586" s="35"/>
      <c r="AV586" s="51"/>
      <c r="AW586" s="36"/>
      <c r="AX586" s="35"/>
      <c r="AY586" s="53"/>
      <c r="AZ586" s="35"/>
      <c r="BA586" s="35"/>
      <c r="BB586" s="51"/>
      <c r="BC586" s="36"/>
      <c r="BD586" s="35"/>
      <c r="BE586" s="53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  <c r="BR586" s="35"/>
      <c r="BS586" s="35"/>
      <c r="BT586" s="35"/>
      <c r="BU586" s="35"/>
      <c r="BV586" s="35"/>
      <c r="BW586" s="35"/>
      <c r="BX586" s="35"/>
      <c r="BY586" s="35"/>
      <c r="BZ586" s="35"/>
      <c r="CA586" s="35"/>
      <c r="CB586" s="35"/>
      <c r="CC586" s="35"/>
      <c r="CD586" s="35"/>
      <c r="CE586" s="35"/>
      <c r="CF586" s="35"/>
      <c r="CG586" s="35"/>
      <c r="CH586" s="35"/>
      <c r="CI586" s="35"/>
      <c r="CJ586" s="35"/>
      <c r="CK586" s="35"/>
      <c r="CL586" s="35"/>
      <c r="CM586" s="35"/>
      <c r="CN586" s="35"/>
      <c r="CO586" s="35"/>
      <c r="CP586" s="35"/>
      <c r="CQ586" s="35"/>
      <c r="CR586" s="35"/>
      <c r="CS586" s="35"/>
      <c r="CT586" s="35"/>
      <c r="CU586" s="35"/>
      <c r="CV586" s="35"/>
      <c r="CW586" s="35"/>
      <c r="CX586" s="35"/>
      <c r="CY586" s="35"/>
      <c r="CZ586" s="35"/>
      <c r="DA586" s="35"/>
      <c r="DB586" s="35"/>
      <c r="DC586" s="35"/>
      <c r="DD586" s="35"/>
      <c r="DE586" s="35"/>
      <c r="DF586" s="35"/>
      <c r="DG586" s="35"/>
      <c r="DH586" s="35"/>
      <c r="DI586" s="35"/>
    </row>
    <row r="587" spans="1:113" x14ac:dyDescent="0.2">
      <c r="A587" s="36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50"/>
      <c r="AM587" s="36"/>
      <c r="AN587" s="36"/>
      <c r="AO587" s="35"/>
      <c r="AP587" s="35"/>
      <c r="AQ587" s="35"/>
      <c r="AR587" s="51"/>
      <c r="AS587" s="36"/>
      <c r="AT587" s="35"/>
      <c r="AU587" s="35"/>
      <c r="AV587" s="51"/>
      <c r="AW587" s="36"/>
      <c r="AX587" s="35"/>
      <c r="AY587" s="53"/>
      <c r="AZ587" s="35"/>
      <c r="BA587" s="35"/>
      <c r="BB587" s="51"/>
      <c r="BC587" s="36"/>
      <c r="BD587" s="35"/>
      <c r="BE587" s="53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  <c r="BR587" s="35"/>
      <c r="BS587" s="35"/>
      <c r="BT587" s="35"/>
      <c r="BU587" s="35"/>
      <c r="BV587" s="35"/>
      <c r="BW587" s="35"/>
      <c r="BX587" s="35"/>
      <c r="BY587" s="35"/>
      <c r="BZ587" s="35"/>
      <c r="CA587" s="35"/>
      <c r="CB587" s="35"/>
      <c r="CC587" s="35"/>
      <c r="CD587" s="35"/>
      <c r="CE587" s="35"/>
      <c r="CF587" s="35"/>
      <c r="CG587" s="35"/>
      <c r="CH587" s="35"/>
      <c r="CI587" s="35"/>
      <c r="CJ587" s="35"/>
      <c r="CK587" s="35"/>
      <c r="CL587" s="35"/>
      <c r="CM587" s="35"/>
      <c r="CN587" s="35"/>
      <c r="CO587" s="35"/>
      <c r="CP587" s="35"/>
      <c r="CQ587" s="35"/>
      <c r="CR587" s="35"/>
      <c r="CS587" s="35"/>
      <c r="CT587" s="35"/>
      <c r="CU587" s="35"/>
      <c r="CV587" s="35"/>
      <c r="CW587" s="35"/>
      <c r="CX587" s="35"/>
      <c r="CY587" s="35"/>
      <c r="CZ587" s="35"/>
      <c r="DA587" s="35"/>
      <c r="DB587" s="35"/>
      <c r="DC587" s="35"/>
      <c r="DD587" s="35"/>
      <c r="DE587" s="35"/>
      <c r="DF587" s="35"/>
      <c r="DG587" s="35"/>
      <c r="DH587" s="35"/>
      <c r="DI587" s="35"/>
    </row>
    <row r="588" spans="1:113" x14ac:dyDescent="0.2">
      <c r="A588" s="36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50"/>
      <c r="AM588" s="36"/>
      <c r="AN588" s="36"/>
      <c r="AO588" s="35"/>
      <c r="AP588" s="35"/>
      <c r="AQ588" s="35"/>
      <c r="AR588" s="51"/>
      <c r="AS588" s="36"/>
      <c r="AT588" s="35"/>
      <c r="AU588" s="35"/>
      <c r="AV588" s="51"/>
      <c r="AW588" s="36"/>
      <c r="AX588" s="35"/>
      <c r="AY588" s="53"/>
      <c r="AZ588" s="35"/>
      <c r="BA588" s="35"/>
      <c r="BB588" s="51"/>
      <c r="BC588" s="36"/>
      <c r="BD588" s="35"/>
      <c r="BE588" s="53"/>
      <c r="BF588" s="35"/>
      <c r="BG588" s="35"/>
      <c r="BH588" s="35"/>
      <c r="BI588" s="35"/>
      <c r="BJ588" s="35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35"/>
      <c r="BX588" s="35"/>
      <c r="BY588" s="35"/>
      <c r="BZ588" s="35"/>
      <c r="CA588" s="35"/>
      <c r="CB588" s="35"/>
      <c r="CC588" s="35"/>
      <c r="CD588" s="35"/>
      <c r="CE588" s="35"/>
      <c r="CF588" s="35"/>
      <c r="CG588" s="35"/>
      <c r="CH588" s="35"/>
      <c r="CI588" s="35"/>
      <c r="CJ588" s="35"/>
      <c r="CK588" s="35"/>
      <c r="CL588" s="35"/>
      <c r="CM588" s="35"/>
      <c r="CN588" s="35"/>
      <c r="CO588" s="35"/>
      <c r="CP588" s="35"/>
      <c r="CQ588" s="35"/>
      <c r="CR588" s="35"/>
      <c r="CS588" s="35"/>
      <c r="CT588" s="35"/>
      <c r="CU588" s="35"/>
      <c r="CV588" s="35"/>
      <c r="CW588" s="35"/>
      <c r="CX588" s="35"/>
      <c r="CY588" s="35"/>
      <c r="CZ588" s="35"/>
      <c r="DA588" s="35"/>
      <c r="DB588" s="35"/>
      <c r="DC588" s="35"/>
      <c r="DD588" s="35"/>
      <c r="DE588" s="35"/>
      <c r="DF588" s="35"/>
      <c r="DG588" s="35"/>
      <c r="DH588" s="35"/>
      <c r="DI588" s="35"/>
    </row>
    <row r="589" spans="1:113" x14ac:dyDescent="0.2">
      <c r="A589" s="36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36"/>
      <c r="AN589" s="36"/>
      <c r="AO589" s="35"/>
      <c r="AP589" s="35"/>
      <c r="AQ589" s="35"/>
      <c r="AR589" s="51"/>
      <c r="AS589" s="36"/>
      <c r="AT589" s="35"/>
      <c r="AU589" s="35"/>
      <c r="AV589" s="51"/>
      <c r="AW589" s="36"/>
      <c r="AX589" s="35"/>
      <c r="AY589" s="53"/>
      <c r="AZ589" s="35"/>
      <c r="BA589" s="35"/>
      <c r="BB589" s="51"/>
      <c r="BC589" s="36"/>
      <c r="BD589" s="35"/>
      <c r="BE589" s="53"/>
      <c r="BF589" s="35"/>
      <c r="BG589" s="35"/>
      <c r="BH589" s="35"/>
      <c r="BI589" s="35"/>
      <c r="BJ589" s="35"/>
      <c r="BK589" s="35"/>
      <c r="BL589" s="35"/>
      <c r="BM589" s="35"/>
      <c r="BN589" s="35"/>
      <c r="BO589" s="35"/>
      <c r="BP589" s="35"/>
      <c r="BQ589" s="35"/>
      <c r="BR589" s="35"/>
      <c r="BS589" s="35"/>
      <c r="BT589" s="35"/>
      <c r="BU589" s="35"/>
      <c r="BV589" s="35"/>
      <c r="BW589" s="35"/>
      <c r="BX589" s="35"/>
      <c r="BY589" s="35"/>
      <c r="BZ589" s="35"/>
      <c r="CA589" s="35"/>
      <c r="CB589" s="35"/>
      <c r="CC589" s="35"/>
      <c r="CD589" s="35"/>
      <c r="CE589" s="35"/>
      <c r="CF589" s="35"/>
      <c r="CG589" s="35"/>
      <c r="CH589" s="35"/>
      <c r="CI589" s="35"/>
      <c r="CJ589" s="35"/>
      <c r="CK589" s="35"/>
      <c r="CL589" s="35"/>
      <c r="CM589" s="35"/>
      <c r="CN589" s="35"/>
      <c r="CO589" s="35"/>
      <c r="CP589" s="35"/>
      <c r="CQ589" s="35"/>
      <c r="CR589" s="35"/>
      <c r="CS589" s="35"/>
      <c r="CT589" s="35"/>
      <c r="CU589" s="35"/>
      <c r="CV589" s="35"/>
      <c r="CW589" s="35"/>
      <c r="CX589" s="35"/>
      <c r="CY589" s="35"/>
      <c r="CZ589" s="35"/>
      <c r="DA589" s="35"/>
      <c r="DB589" s="35"/>
      <c r="DC589" s="35"/>
      <c r="DD589" s="35"/>
      <c r="DE589" s="35"/>
      <c r="DF589" s="35"/>
      <c r="DG589" s="35"/>
      <c r="DH589" s="35"/>
      <c r="DI589" s="35"/>
    </row>
    <row r="590" spans="1:113" x14ac:dyDescent="0.2">
      <c r="A590" s="36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36"/>
      <c r="AN590" s="36"/>
      <c r="AO590" s="35"/>
      <c r="AP590" s="35"/>
      <c r="AQ590" s="35"/>
      <c r="AR590" s="51"/>
      <c r="AS590" s="36"/>
      <c r="AT590" s="35"/>
      <c r="AU590" s="35"/>
      <c r="AV590" s="51"/>
      <c r="AW590" s="36"/>
      <c r="AX590" s="35"/>
      <c r="AY590" s="53"/>
      <c r="AZ590" s="35"/>
      <c r="BA590" s="35"/>
      <c r="BB590" s="51"/>
      <c r="BC590" s="36"/>
      <c r="BD590" s="35"/>
      <c r="BE590" s="53"/>
      <c r="BF590" s="35"/>
      <c r="BG590" s="35"/>
      <c r="BH590" s="35"/>
      <c r="BI590" s="35"/>
      <c r="BJ590" s="35"/>
      <c r="BK590" s="35"/>
      <c r="BL590" s="35"/>
      <c r="BM590" s="35"/>
      <c r="BN590" s="35"/>
      <c r="BO590" s="35"/>
      <c r="BP590" s="35"/>
      <c r="BQ590" s="35"/>
      <c r="BR590" s="35"/>
      <c r="BS590" s="35"/>
      <c r="BT590" s="35"/>
      <c r="BU590" s="35"/>
      <c r="BV590" s="35"/>
      <c r="BW590" s="35"/>
      <c r="BX590" s="35"/>
      <c r="BY590" s="35"/>
      <c r="BZ590" s="35"/>
      <c r="CA590" s="35"/>
      <c r="CB590" s="35"/>
      <c r="CC590" s="35"/>
      <c r="CD590" s="35"/>
      <c r="CE590" s="35"/>
      <c r="CF590" s="35"/>
      <c r="CG590" s="35"/>
      <c r="CH590" s="35"/>
      <c r="CI590" s="35"/>
      <c r="CJ590" s="35"/>
      <c r="CK590" s="35"/>
      <c r="CL590" s="35"/>
      <c r="CM590" s="35"/>
      <c r="CN590" s="35"/>
      <c r="CO590" s="35"/>
      <c r="CP590" s="35"/>
      <c r="CQ590" s="35"/>
      <c r="CR590" s="35"/>
      <c r="CS590" s="35"/>
      <c r="CT590" s="35"/>
      <c r="CU590" s="35"/>
      <c r="CV590" s="35"/>
      <c r="CW590" s="35"/>
      <c r="CX590" s="35"/>
      <c r="CY590" s="35"/>
      <c r="CZ590" s="35"/>
      <c r="DA590" s="35"/>
      <c r="DB590" s="35"/>
      <c r="DC590" s="35"/>
      <c r="DD590" s="35"/>
      <c r="DE590" s="35"/>
      <c r="DF590" s="35"/>
      <c r="DG590" s="35"/>
      <c r="DH590" s="35"/>
      <c r="DI590" s="35"/>
    </row>
    <row r="591" spans="1:113" x14ac:dyDescent="0.2">
      <c r="A591" s="36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50"/>
      <c r="AM591" s="36"/>
      <c r="AN591" s="36"/>
      <c r="AO591" s="35"/>
      <c r="AP591" s="35"/>
      <c r="AQ591" s="35"/>
      <c r="AR591" s="51"/>
      <c r="AS591" s="36"/>
      <c r="AT591" s="35"/>
      <c r="AU591" s="35"/>
      <c r="AV591" s="51"/>
      <c r="AW591" s="36"/>
      <c r="AX591" s="35"/>
      <c r="AY591" s="53"/>
      <c r="AZ591" s="35"/>
      <c r="BA591" s="35"/>
      <c r="BB591" s="51"/>
      <c r="BC591" s="36"/>
      <c r="BD591" s="35"/>
      <c r="BE591" s="53"/>
      <c r="BF591" s="35"/>
      <c r="BG591" s="35"/>
      <c r="BH591" s="35"/>
      <c r="BI591" s="35"/>
      <c r="BJ591" s="35"/>
      <c r="BK591" s="35"/>
      <c r="BL591" s="35"/>
      <c r="BM591" s="35"/>
      <c r="BN591" s="35"/>
      <c r="BO591" s="35"/>
      <c r="BP591" s="35"/>
      <c r="BQ591" s="35"/>
      <c r="BR591" s="35"/>
      <c r="BS591" s="35"/>
      <c r="BT591" s="35"/>
      <c r="BU591" s="35"/>
      <c r="BV591" s="35"/>
      <c r="BW591" s="35"/>
      <c r="BX591" s="35"/>
      <c r="BY591" s="35"/>
      <c r="BZ591" s="35"/>
      <c r="CA591" s="35"/>
      <c r="CB591" s="35"/>
      <c r="CC591" s="35"/>
      <c r="CD591" s="35"/>
      <c r="CE591" s="35"/>
      <c r="CF591" s="35"/>
      <c r="CG591" s="35"/>
      <c r="CH591" s="35"/>
      <c r="CI591" s="35"/>
      <c r="CJ591" s="35"/>
      <c r="CK591" s="35"/>
      <c r="CL591" s="35"/>
      <c r="CM591" s="35"/>
      <c r="CN591" s="35"/>
      <c r="CO591" s="35"/>
      <c r="CP591" s="35"/>
      <c r="CQ591" s="35"/>
      <c r="CR591" s="35"/>
      <c r="CS591" s="35"/>
      <c r="CT591" s="35"/>
      <c r="CU591" s="35"/>
      <c r="CV591" s="35"/>
      <c r="CW591" s="35"/>
      <c r="CX591" s="35"/>
      <c r="CY591" s="35"/>
      <c r="CZ591" s="35"/>
      <c r="DA591" s="35"/>
      <c r="DB591" s="35"/>
      <c r="DC591" s="35"/>
      <c r="DD591" s="35"/>
      <c r="DE591" s="35"/>
      <c r="DF591" s="35"/>
      <c r="DG591" s="35"/>
      <c r="DH591" s="35"/>
      <c r="DI591" s="35"/>
    </row>
    <row r="592" spans="1:113" x14ac:dyDescent="0.2">
      <c r="A592" s="36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50"/>
      <c r="AM592" s="36"/>
      <c r="AN592" s="36"/>
      <c r="AO592" s="35"/>
      <c r="AP592" s="35"/>
      <c r="AQ592" s="35"/>
      <c r="AR592" s="51"/>
      <c r="AS592" s="36"/>
      <c r="AT592" s="35"/>
      <c r="AU592" s="35"/>
      <c r="AV592" s="51"/>
      <c r="AW592" s="36"/>
      <c r="AX592" s="35"/>
      <c r="AY592" s="53"/>
      <c r="AZ592" s="35"/>
      <c r="BA592" s="35"/>
      <c r="BB592" s="51"/>
      <c r="BC592" s="36"/>
      <c r="BD592" s="35"/>
      <c r="BE592" s="53"/>
      <c r="BF592" s="35"/>
      <c r="BG592" s="35"/>
      <c r="BH592" s="35"/>
      <c r="BI592" s="35"/>
      <c r="BJ592" s="35"/>
      <c r="BK592" s="35"/>
      <c r="BL592" s="35"/>
      <c r="BM592" s="35"/>
      <c r="BN592" s="35"/>
      <c r="BO592" s="35"/>
      <c r="BP592" s="35"/>
      <c r="BQ592" s="35"/>
      <c r="BR592" s="35"/>
      <c r="BS592" s="35"/>
      <c r="BT592" s="35"/>
      <c r="BU592" s="35"/>
      <c r="BV592" s="35"/>
      <c r="BW592" s="35"/>
      <c r="BX592" s="35"/>
      <c r="BY592" s="35"/>
      <c r="BZ592" s="35"/>
      <c r="CA592" s="35"/>
      <c r="CB592" s="35"/>
      <c r="CC592" s="35"/>
      <c r="CD592" s="35"/>
      <c r="CE592" s="35"/>
      <c r="CF592" s="35"/>
      <c r="CG592" s="35"/>
      <c r="CH592" s="35"/>
      <c r="CI592" s="35"/>
      <c r="CJ592" s="35"/>
      <c r="CK592" s="35"/>
      <c r="CL592" s="35"/>
      <c r="CM592" s="35"/>
      <c r="CN592" s="35"/>
      <c r="CO592" s="35"/>
      <c r="CP592" s="35"/>
      <c r="CQ592" s="35"/>
      <c r="CR592" s="35"/>
      <c r="CS592" s="35"/>
      <c r="CT592" s="35"/>
      <c r="CU592" s="35"/>
      <c r="CV592" s="35"/>
      <c r="CW592" s="35"/>
      <c r="CX592" s="35"/>
      <c r="CY592" s="35"/>
      <c r="CZ592" s="35"/>
      <c r="DA592" s="35"/>
      <c r="DB592" s="35"/>
      <c r="DC592" s="35"/>
      <c r="DD592" s="35"/>
      <c r="DE592" s="35"/>
      <c r="DF592" s="35"/>
      <c r="DG592" s="35"/>
      <c r="DH592" s="35"/>
      <c r="DI592" s="35"/>
    </row>
    <row r="593" spans="1:113" x14ac:dyDescent="0.2">
      <c r="A593" s="36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50"/>
      <c r="AM593" s="36"/>
      <c r="AN593" s="36"/>
      <c r="AO593" s="35"/>
      <c r="AP593" s="35"/>
      <c r="AQ593" s="35"/>
      <c r="AR593" s="51"/>
      <c r="AS593" s="36"/>
      <c r="AT593" s="35"/>
      <c r="AU593" s="35"/>
      <c r="AV593" s="51"/>
      <c r="AW593" s="36"/>
      <c r="AX593" s="35"/>
      <c r="AY593" s="53"/>
      <c r="AZ593" s="35"/>
      <c r="BA593" s="35"/>
      <c r="BB593" s="51"/>
      <c r="BC593" s="36"/>
      <c r="BD593" s="35"/>
      <c r="BE593" s="53"/>
      <c r="BF593" s="35"/>
      <c r="BG593" s="35"/>
      <c r="BH593" s="35"/>
      <c r="BI593" s="35"/>
      <c r="BJ593" s="35"/>
      <c r="BK593" s="35"/>
      <c r="BL593" s="35"/>
      <c r="BM593" s="35"/>
      <c r="BN593" s="35"/>
      <c r="BO593" s="35"/>
      <c r="BP593" s="35"/>
      <c r="BQ593" s="35"/>
      <c r="BR593" s="35"/>
      <c r="BS593" s="35"/>
      <c r="BT593" s="35"/>
      <c r="BU593" s="35"/>
      <c r="BV593" s="35"/>
      <c r="BW593" s="35"/>
      <c r="BX593" s="35"/>
      <c r="BY593" s="35"/>
      <c r="BZ593" s="35"/>
      <c r="CA593" s="35"/>
      <c r="CB593" s="35"/>
      <c r="CC593" s="35"/>
      <c r="CD593" s="35"/>
      <c r="CE593" s="35"/>
      <c r="CF593" s="35"/>
      <c r="CG593" s="35"/>
      <c r="CH593" s="35"/>
      <c r="CI593" s="35"/>
      <c r="CJ593" s="35"/>
      <c r="CK593" s="35"/>
      <c r="CL593" s="35"/>
      <c r="CM593" s="35"/>
      <c r="CN593" s="35"/>
      <c r="CO593" s="35"/>
      <c r="CP593" s="35"/>
      <c r="CQ593" s="35"/>
      <c r="CR593" s="35"/>
      <c r="CS593" s="35"/>
      <c r="CT593" s="35"/>
      <c r="CU593" s="35"/>
      <c r="CV593" s="35"/>
      <c r="CW593" s="35"/>
      <c r="CX593" s="35"/>
      <c r="CY593" s="35"/>
      <c r="CZ593" s="35"/>
      <c r="DA593" s="35"/>
      <c r="DB593" s="35"/>
      <c r="DC593" s="35"/>
      <c r="DD593" s="35"/>
      <c r="DE593" s="35"/>
      <c r="DF593" s="35"/>
      <c r="DG593" s="35"/>
      <c r="DH593" s="35"/>
      <c r="DI593" s="35"/>
    </row>
    <row r="594" spans="1:113" x14ac:dyDescent="0.2">
      <c r="A594" s="36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36"/>
      <c r="AN594" s="36"/>
      <c r="AO594" s="35"/>
      <c r="AP594" s="35"/>
      <c r="AQ594" s="35"/>
      <c r="AR594" s="51"/>
      <c r="AS594" s="36"/>
      <c r="AT594" s="35"/>
      <c r="AU594" s="35"/>
      <c r="AV594" s="51"/>
      <c r="AW594" s="36"/>
      <c r="AX594" s="35"/>
      <c r="AY594" s="53"/>
      <c r="AZ594" s="35"/>
      <c r="BA594" s="35"/>
      <c r="BB594" s="51"/>
      <c r="BC594" s="36"/>
      <c r="BD594" s="35"/>
      <c r="BE594" s="53"/>
      <c r="BF594" s="35"/>
      <c r="BG594" s="35"/>
      <c r="BH594" s="35"/>
      <c r="BI594" s="35"/>
      <c r="BJ594" s="35"/>
      <c r="BK594" s="35"/>
      <c r="BL594" s="35"/>
      <c r="BM594" s="35"/>
      <c r="BN594" s="35"/>
      <c r="BO594" s="35"/>
      <c r="BP594" s="35"/>
      <c r="BQ594" s="35"/>
      <c r="BR594" s="35"/>
      <c r="BS594" s="35"/>
      <c r="BT594" s="35"/>
      <c r="BU594" s="35"/>
      <c r="BV594" s="35"/>
      <c r="BW594" s="35"/>
      <c r="BX594" s="35"/>
      <c r="BY594" s="35"/>
      <c r="BZ594" s="35"/>
      <c r="CA594" s="35"/>
      <c r="CB594" s="35"/>
      <c r="CC594" s="35"/>
      <c r="CD594" s="35"/>
      <c r="CE594" s="35"/>
      <c r="CF594" s="35"/>
      <c r="CG594" s="35"/>
      <c r="CH594" s="35"/>
      <c r="CI594" s="35"/>
      <c r="CJ594" s="35"/>
      <c r="CK594" s="35"/>
      <c r="CL594" s="35"/>
      <c r="CM594" s="35"/>
      <c r="CN594" s="35"/>
      <c r="CO594" s="35"/>
      <c r="CP594" s="35"/>
      <c r="CQ594" s="35"/>
      <c r="CR594" s="35"/>
      <c r="CS594" s="35"/>
      <c r="CT594" s="35"/>
      <c r="CU594" s="35"/>
      <c r="CV594" s="35"/>
      <c r="CW594" s="35"/>
      <c r="CX594" s="35"/>
      <c r="CY594" s="35"/>
      <c r="CZ594" s="35"/>
      <c r="DA594" s="35"/>
      <c r="DB594" s="35"/>
      <c r="DC594" s="35"/>
      <c r="DD594" s="35"/>
      <c r="DE594" s="35"/>
      <c r="DF594" s="35"/>
      <c r="DG594" s="35"/>
      <c r="DH594" s="35"/>
      <c r="DI594" s="35"/>
    </row>
    <row r="595" spans="1:113" x14ac:dyDescent="0.2">
      <c r="A595" s="36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50"/>
      <c r="AM595" s="36"/>
      <c r="AN595" s="36"/>
      <c r="AO595" s="35"/>
      <c r="AP595" s="35"/>
      <c r="AQ595" s="35"/>
      <c r="AR595" s="51"/>
      <c r="AS595" s="36"/>
      <c r="AT595" s="35"/>
      <c r="AU595" s="35"/>
      <c r="AV595" s="51"/>
      <c r="AW595" s="36"/>
      <c r="AX595" s="35"/>
      <c r="AY595" s="53"/>
      <c r="AZ595" s="35"/>
      <c r="BA595" s="35"/>
      <c r="BB595" s="51"/>
      <c r="BC595" s="36"/>
      <c r="BD595" s="35"/>
      <c r="BE595" s="53"/>
      <c r="BF595" s="35"/>
      <c r="BG595" s="35"/>
      <c r="BH595" s="35"/>
      <c r="BI595" s="35"/>
      <c r="BJ595" s="35"/>
      <c r="BK595" s="35"/>
      <c r="BL595" s="35"/>
      <c r="BM595" s="35"/>
      <c r="BN595" s="35"/>
      <c r="BO595" s="35"/>
      <c r="BP595" s="35"/>
      <c r="BQ595" s="35"/>
      <c r="BR595" s="35"/>
      <c r="BS595" s="35"/>
      <c r="BT595" s="35"/>
      <c r="BU595" s="35"/>
      <c r="BV595" s="35"/>
      <c r="BW595" s="35"/>
      <c r="BX595" s="35"/>
      <c r="BY595" s="35"/>
      <c r="BZ595" s="35"/>
      <c r="CA595" s="35"/>
      <c r="CB595" s="35"/>
      <c r="CC595" s="35"/>
      <c r="CD595" s="35"/>
      <c r="CE595" s="35"/>
      <c r="CF595" s="35"/>
      <c r="CG595" s="35"/>
      <c r="CH595" s="35"/>
      <c r="CI595" s="35"/>
      <c r="CJ595" s="35"/>
      <c r="CK595" s="35"/>
      <c r="CL595" s="35"/>
      <c r="CM595" s="35"/>
      <c r="CN595" s="35"/>
      <c r="CO595" s="35"/>
      <c r="CP595" s="35"/>
      <c r="CQ595" s="35"/>
      <c r="CR595" s="35"/>
      <c r="CS595" s="35"/>
      <c r="CT595" s="35"/>
      <c r="CU595" s="35"/>
      <c r="CV595" s="35"/>
      <c r="CW595" s="35"/>
      <c r="CX595" s="35"/>
      <c r="CY595" s="35"/>
      <c r="CZ595" s="35"/>
      <c r="DA595" s="35"/>
      <c r="DB595" s="35"/>
      <c r="DC595" s="35"/>
      <c r="DD595" s="35"/>
      <c r="DE595" s="35"/>
      <c r="DF595" s="35"/>
      <c r="DG595" s="35"/>
      <c r="DH595" s="35"/>
      <c r="DI595" s="35"/>
    </row>
    <row r="596" spans="1:113" x14ac:dyDescent="0.2">
      <c r="A596" s="36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50"/>
      <c r="AM596" s="36"/>
      <c r="AN596" s="36"/>
      <c r="AO596" s="35"/>
      <c r="AP596" s="35"/>
      <c r="AQ596" s="35"/>
      <c r="AR596" s="51"/>
      <c r="AS596" s="36"/>
      <c r="AT596" s="35"/>
      <c r="AU596" s="35"/>
      <c r="AV596" s="51"/>
      <c r="AW596" s="36"/>
      <c r="AX596" s="35"/>
      <c r="AY596" s="53"/>
      <c r="AZ596" s="35"/>
      <c r="BA596" s="35"/>
      <c r="BB596" s="51"/>
      <c r="BC596" s="36"/>
      <c r="BD596" s="35"/>
      <c r="BE596" s="53"/>
      <c r="BF596" s="35"/>
      <c r="BG596" s="35"/>
      <c r="BH596" s="35"/>
      <c r="BI596" s="35"/>
      <c r="BJ596" s="35"/>
      <c r="BK596" s="35"/>
      <c r="BL596" s="35"/>
      <c r="BM596" s="35"/>
      <c r="BN596" s="35"/>
      <c r="BO596" s="35"/>
      <c r="BP596" s="35"/>
      <c r="BQ596" s="35"/>
      <c r="BR596" s="35"/>
      <c r="BS596" s="35"/>
      <c r="BT596" s="35"/>
      <c r="BU596" s="35"/>
      <c r="BV596" s="35"/>
      <c r="BW596" s="35"/>
      <c r="BX596" s="35"/>
      <c r="BY596" s="35"/>
      <c r="BZ596" s="35"/>
      <c r="CA596" s="35"/>
      <c r="CB596" s="35"/>
      <c r="CC596" s="35"/>
      <c r="CD596" s="35"/>
      <c r="CE596" s="35"/>
      <c r="CF596" s="35"/>
      <c r="CG596" s="35"/>
      <c r="CH596" s="35"/>
      <c r="CI596" s="35"/>
      <c r="CJ596" s="35"/>
      <c r="CK596" s="35"/>
      <c r="CL596" s="35"/>
      <c r="CM596" s="35"/>
      <c r="CN596" s="35"/>
      <c r="CO596" s="35"/>
      <c r="CP596" s="35"/>
      <c r="CQ596" s="35"/>
      <c r="CR596" s="35"/>
      <c r="CS596" s="35"/>
      <c r="CT596" s="35"/>
      <c r="CU596" s="35"/>
      <c r="CV596" s="35"/>
      <c r="CW596" s="35"/>
      <c r="CX596" s="35"/>
      <c r="CY596" s="35"/>
      <c r="CZ596" s="35"/>
      <c r="DA596" s="35"/>
      <c r="DB596" s="35"/>
      <c r="DC596" s="35"/>
      <c r="DD596" s="35"/>
      <c r="DE596" s="35"/>
      <c r="DF596" s="35"/>
      <c r="DG596" s="35"/>
      <c r="DH596" s="35"/>
      <c r="DI596" s="35"/>
    </row>
    <row r="597" spans="1:113" x14ac:dyDescent="0.2">
      <c r="A597" s="36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36"/>
      <c r="AN597" s="36"/>
      <c r="AO597" s="35"/>
      <c r="AP597" s="35"/>
      <c r="AQ597" s="35"/>
      <c r="AR597" s="51"/>
      <c r="AS597" s="36"/>
      <c r="AT597" s="35"/>
      <c r="AU597" s="35"/>
      <c r="AV597" s="51"/>
      <c r="AW597" s="36"/>
      <c r="AX597" s="35"/>
      <c r="AY597" s="53"/>
      <c r="AZ597" s="35"/>
      <c r="BA597" s="35"/>
      <c r="BB597" s="51"/>
      <c r="BC597" s="36"/>
      <c r="BD597" s="35"/>
      <c r="BE597" s="53"/>
      <c r="BF597" s="35"/>
      <c r="BG597" s="35"/>
      <c r="BH597" s="35"/>
      <c r="BI597" s="35"/>
      <c r="BJ597" s="35"/>
      <c r="BK597" s="35"/>
      <c r="BL597" s="35"/>
      <c r="BM597" s="35"/>
      <c r="BN597" s="35"/>
      <c r="BO597" s="35"/>
      <c r="BP597" s="35"/>
      <c r="BQ597" s="35"/>
      <c r="BR597" s="35"/>
      <c r="BS597" s="35"/>
      <c r="BT597" s="35"/>
      <c r="BU597" s="35"/>
      <c r="BV597" s="35"/>
      <c r="BW597" s="35"/>
      <c r="BX597" s="35"/>
      <c r="BY597" s="35"/>
      <c r="BZ597" s="35"/>
      <c r="CA597" s="35"/>
      <c r="CB597" s="35"/>
      <c r="CC597" s="35"/>
      <c r="CD597" s="35"/>
      <c r="CE597" s="35"/>
      <c r="CF597" s="35"/>
      <c r="CG597" s="35"/>
      <c r="CH597" s="35"/>
      <c r="CI597" s="35"/>
      <c r="CJ597" s="35"/>
      <c r="CK597" s="35"/>
      <c r="CL597" s="35"/>
      <c r="CM597" s="35"/>
      <c r="CN597" s="35"/>
      <c r="CO597" s="35"/>
      <c r="CP597" s="35"/>
      <c r="CQ597" s="35"/>
      <c r="CR597" s="35"/>
      <c r="CS597" s="35"/>
      <c r="CT597" s="35"/>
      <c r="CU597" s="35"/>
      <c r="CV597" s="35"/>
      <c r="CW597" s="35"/>
      <c r="CX597" s="35"/>
      <c r="CY597" s="35"/>
      <c r="CZ597" s="35"/>
      <c r="DA597" s="35"/>
      <c r="DB597" s="35"/>
      <c r="DC597" s="35"/>
      <c r="DD597" s="35"/>
      <c r="DE597" s="35"/>
      <c r="DF597" s="35"/>
      <c r="DG597" s="35"/>
      <c r="DH597" s="35"/>
      <c r="DI597" s="35"/>
    </row>
    <row r="598" spans="1:113" x14ac:dyDescent="0.2">
      <c r="A598" s="36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50"/>
      <c r="AM598" s="36"/>
      <c r="AN598" s="36"/>
      <c r="AO598" s="35"/>
      <c r="AP598" s="35"/>
      <c r="AQ598" s="35"/>
      <c r="AR598" s="51"/>
      <c r="AS598" s="36"/>
      <c r="AT598" s="35"/>
      <c r="AU598" s="35"/>
      <c r="AV598" s="51"/>
      <c r="AW598" s="36"/>
      <c r="AX598" s="35"/>
      <c r="AY598" s="53"/>
      <c r="AZ598" s="35"/>
      <c r="BA598" s="35"/>
      <c r="BB598" s="51"/>
      <c r="BC598" s="36"/>
      <c r="BD598" s="35"/>
      <c r="BE598" s="53"/>
      <c r="BF598" s="35"/>
      <c r="BG598" s="35"/>
      <c r="BH598" s="35"/>
      <c r="BI598" s="35"/>
      <c r="BJ598" s="35"/>
      <c r="BK598" s="35"/>
      <c r="BL598" s="35"/>
      <c r="BM598" s="35"/>
      <c r="BN598" s="35"/>
      <c r="BO598" s="35"/>
      <c r="BP598" s="35"/>
      <c r="BQ598" s="35"/>
      <c r="BR598" s="35"/>
      <c r="BS598" s="35"/>
      <c r="BT598" s="35"/>
      <c r="BU598" s="35"/>
      <c r="BV598" s="35"/>
      <c r="BW598" s="35"/>
      <c r="BX598" s="35"/>
      <c r="BY598" s="35"/>
      <c r="BZ598" s="35"/>
      <c r="CA598" s="35"/>
      <c r="CB598" s="35"/>
      <c r="CC598" s="35"/>
      <c r="CD598" s="35"/>
      <c r="CE598" s="35"/>
      <c r="CF598" s="35"/>
      <c r="CG598" s="35"/>
      <c r="CH598" s="35"/>
      <c r="CI598" s="35"/>
      <c r="CJ598" s="35"/>
      <c r="CK598" s="35"/>
      <c r="CL598" s="35"/>
      <c r="CM598" s="35"/>
      <c r="CN598" s="35"/>
      <c r="CO598" s="35"/>
      <c r="CP598" s="35"/>
      <c r="CQ598" s="35"/>
      <c r="CR598" s="35"/>
      <c r="CS598" s="35"/>
      <c r="CT598" s="35"/>
      <c r="CU598" s="35"/>
      <c r="CV598" s="35"/>
      <c r="CW598" s="35"/>
      <c r="CX598" s="35"/>
      <c r="CY598" s="35"/>
      <c r="CZ598" s="35"/>
      <c r="DA598" s="35"/>
      <c r="DB598" s="35"/>
      <c r="DC598" s="35"/>
      <c r="DD598" s="35"/>
      <c r="DE598" s="35"/>
      <c r="DF598" s="35"/>
      <c r="DG598" s="35"/>
      <c r="DH598" s="35"/>
      <c r="DI598" s="35"/>
    </row>
    <row r="599" spans="1:113" x14ac:dyDescent="0.2">
      <c r="A599" s="36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50"/>
      <c r="AM599" s="36"/>
      <c r="AN599" s="36"/>
      <c r="AO599" s="35"/>
      <c r="AP599" s="35"/>
      <c r="AQ599" s="35"/>
      <c r="AR599" s="51"/>
      <c r="AS599" s="36"/>
      <c r="AT599" s="35"/>
      <c r="AU599" s="35"/>
      <c r="AV599" s="51"/>
      <c r="AW599" s="36"/>
      <c r="AX599" s="35"/>
      <c r="AY599" s="53"/>
      <c r="AZ599" s="35"/>
      <c r="BA599" s="35"/>
      <c r="BB599" s="51"/>
      <c r="BC599" s="36"/>
      <c r="BD599" s="35"/>
      <c r="BE599" s="53"/>
      <c r="BF599" s="35"/>
      <c r="BG599" s="35"/>
      <c r="BH599" s="35"/>
      <c r="BI599" s="35"/>
      <c r="BJ599" s="35"/>
      <c r="BK599" s="35"/>
      <c r="BL599" s="35"/>
      <c r="BM599" s="35"/>
      <c r="BN599" s="35"/>
      <c r="BO599" s="35"/>
      <c r="BP599" s="35"/>
      <c r="BQ599" s="35"/>
      <c r="BR599" s="35"/>
      <c r="BS599" s="35"/>
      <c r="BT599" s="35"/>
      <c r="BU599" s="35"/>
      <c r="BV599" s="35"/>
      <c r="BW599" s="35"/>
      <c r="BX599" s="35"/>
      <c r="BY599" s="35"/>
      <c r="BZ599" s="35"/>
      <c r="CA599" s="35"/>
      <c r="CB599" s="35"/>
      <c r="CC599" s="35"/>
      <c r="CD599" s="35"/>
      <c r="CE599" s="35"/>
      <c r="CF599" s="35"/>
      <c r="CG599" s="35"/>
      <c r="CH599" s="35"/>
      <c r="CI599" s="35"/>
      <c r="CJ599" s="35"/>
      <c r="CK599" s="35"/>
      <c r="CL599" s="35"/>
      <c r="CM599" s="35"/>
      <c r="CN599" s="35"/>
      <c r="CO599" s="35"/>
      <c r="CP599" s="35"/>
      <c r="CQ599" s="35"/>
      <c r="CR599" s="35"/>
      <c r="CS599" s="35"/>
      <c r="CT599" s="35"/>
      <c r="CU599" s="35"/>
      <c r="CV599" s="35"/>
      <c r="CW599" s="35"/>
      <c r="CX599" s="35"/>
      <c r="CY599" s="35"/>
      <c r="CZ599" s="35"/>
      <c r="DA599" s="35"/>
      <c r="DB599" s="35"/>
      <c r="DC599" s="35"/>
      <c r="DD599" s="35"/>
      <c r="DE599" s="35"/>
      <c r="DF599" s="35"/>
      <c r="DG599" s="35"/>
      <c r="DH599" s="35"/>
      <c r="DI599" s="35"/>
    </row>
    <row r="600" spans="1:113" x14ac:dyDescent="0.2">
      <c r="A600" s="36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36"/>
      <c r="AN600" s="36"/>
      <c r="AO600" s="35"/>
      <c r="AP600" s="35"/>
      <c r="AQ600" s="35"/>
      <c r="AR600" s="51"/>
      <c r="AS600" s="36"/>
      <c r="AT600" s="35"/>
      <c r="AU600" s="35"/>
      <c r="AV600" s="51"/>
      <c r="AW600" s="36"/>
      <c r="AX600" s="35"/>
      <c r="AY600" s="53"/>
      <c r="AZ600" s="35"/>
      <c r="BA600" s="35"/>
      <c r="BB600" s="51"/>
      <c r="BC600" s="36"/>
      <c r="BD600" s="35"/>
      <c r="BE600" s="53"/>
      <c r="BF600" s="35"/>
      <c r="BG600" s="35"/>
      <c r="BH600" s="35"/>
      <c r="BI600" s="35"/>
      <c r="BJ600" s="35"/>
      <c r="BK600" s="35"/>
      <c r="BL600" s="35"/>
      <c r="BM600" s="35"/>
      <c r="BN600" s="35"/>
      <c r="BO600" s="35"/>
      <c r="BP600" s="35"/>
      <c r="BQ600" s="35"/>
      <c r="BR600" s="35"/>
      <c r="BS600" s="35"/>
      <c r="BT600" s="35"/>
      <c r="BU600" s="35"/>
      <c r="BV600" s="35"/>
      <c r="BW600" s="35"/>
      <c r="BX600" s="35"/>
      <c r="BY600" s="35"/>
      <c r="BZ600" s="35"/>
      <c r="CA600" s="35"/>
      <c r="CB600" s="35"/>
      <c r="CC600" s="35"/>
      <c r="CD600" s="35"/>
      <c r="CE600" s="35"/>
      <c r="CF600" s="35"/>
      <c r="CG600" s="35"/>
      <c r="CH600" s="35"/>
      <c r="CI600" s="35"/>
      <c r="CJ600" s="35"/>
      <c r="CK600" s="35"/>
      <c r="CL600" s="35"/>
      <c r="CM600" s="35"/>
      <c r="CN600" s="35"/>
      <c r="CO600" s="35"/>
      <c r="CP600" s="35"/>
      <c r="CQ600" s="35"/>
      <c r="CR600" s="35"/>
      <c r="CS600" s="35"/>
      <c r="CT600" s="35"/>
      <c r="CU600" s="35"/>
      <c r="CV600" s="35"/>
      <c r="CW600" s="35"/>
      <c r="CX600" s="35"/>
      <c r="CY600" s="35"/>
      <c r="CZ600" s="35"/>
      <c r="DA600" s="35"/>
      <c r="DB600" s="35"/>
      <c r="DC600" s="35"/>
      <c r="DD600" s="35"/>
      <c r="DE600" s="35"/>
      <c r="DF600" s="35"/>
      <c r="DG600" s="35"/>
      <c r="DH600" s="35"/>
      <c r="DI600" s="35"/>
    </row>
    <row r="601" spans="1:113" x14ac:dyDescent="0.2">
      <c r="A601" s="36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50"/>
      <c r="AM601" s="36"/>
      <c r="AN601" s="36"/>
      <c r="AO601" s="35"/>
      <c r="AP601" s="35"/>
      <c r="AQ601" s="35"/>
      <c r="AR601" s="51"/>
      <c r="AS601" s="36"/>
      <c r="AT601" s="35"/>
      <c r="AU601" s="35"/>
      <c r="AV601" s="51"/>
      <c r="AW601" s="36"/>
      <c r="AX601" s="35"/>
      <c r="AY601" s="53"/>
      <c r="AZ601" s="35"/>
      <c r="BA601" s="35"/>
      <c r="BB601" s="51"/>
      <c r="BC601" s="36"/>
      <c r="BD601" s="35"/>
      <c r="BE601" s="53"/>
      <c r="BF601" s="35"/>
      <c r="BG601" s="35"/>
      <c r="BH601" s="35"/>
      <c r="BI601" s="35"/>
      <c r="BJ601" s="35"/>
      <c r="BK601" s="35"/>
      <c r="BL601" s="35"/>
      <c r="BM601" s="35"/>
      <c r="BN601" s="35"/>
      <c r="BO601" s="35"/>
      <c r="BP601" s="35"/>
      <c r="BQ601" s="35"/>
      <c r="BR601" s="35"/>
      <c r="BS601" s="35"/>
      <c r="BT601" s="35"/>
      <c r="BU601" s="35"/>
      <c r="BV601" s="35"/>
      <c r="BW601" s="35"/>
      <c r="BX601" s="35"/>
      <c r="BY601" s="35"/>
      <c r="BZ601" s="35"/>
      <c r="CA601" s="35"/>
      <c r="CB601" s="35"/>
      <c r="CC601" s="35"/>
      <c r="CD601" s="35"/>
      <c r="CE601" s="35"/>
      <c r="CF601" s="35"/>
      <c r="CG601" s="35"/>
      <c r="CH601" s="35"/>
      <c r="CI601" s="35"/>
      <c r="CJ601" s="35"/>
      <c r="CK601" s="35"/>
      <c r="CL601" s="35"/>
      <c r="CM601" s="35"/>
      <c r="CN601" s="35"/>
      <c r="CO601" s="35"/>
      <c r="CP601" s="35"/>
      <c r="CQ601" s="35"/>
      <c r="CR601" s="35"/>
      <c r="CS601" s="35"/>
      <c r="CT601" s="35"/>
      <c r="CU601" s="35"/>
      <c r="CV601" s="35"/>
      <c r="CW601" s="35"/>
      <c r="CX601" s="35"/>
      <c r="CY601" s="35"/>
      <c r="CZ601" s="35"/>
      <c r="DA601" s="35"/>
      <c r="DB601" s="35"/>
      <c r="DC601" s="35"/>
      <c r="DD601" s="35"/>
      <c r="DE601" s="35"/>
      <c r="DF601" s="35"/>
      <c r="DG601" s="35"/>
      <c r="DH601" s="35"/>
      <c r="DI601" s="35"/>
    </row>
    <row r="602" spans="1:113" x14ac:dyDescent="0.2">
      <c r="A602" s="36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36"/>
      <c r="AN602" s="36"/>
      <c r="AO602" s="35"/>
      <c r="AP602" s="35"/>
      <c r="AQ602" s="35"/>
      <c r="AR602" s="51"/>
      <c r="AS602" s="36"/>
      <c r="AT602" s="35"/>
      <c r="AU602" s="35"/>
      <c r="AV602" s="51"/>
      <c r="AW602" s="36"/>
      <c r="AX602" s="35"/>
      <c r="AY602" s="53"/>
      <c r="AZ602" s="35"/>
      <c r="BA602" s="35"/>
      <c r="BB602" s="51"/>
      <c r="BC602" s="36"/>
      <c r="BD602" s="35"/>
      <c r="BE602" s="53"/>
      <c r="BF602" s="35"/>
      <c r="BG602" s="35"/>
      <c r="BH602" s="35"/>
      <c r="BI602" s="35"/>
      <c r="BJ602" s="35"/>
      <c r="BK602" s="35"/>
      <c r="BL602" s="35"/>
      <c r="BM602" s="35"/>
      <c r="BN602" s="35"/>
      <c r="BO602" s="35"/>
      <c r="BP602" s="35"/>
      <c r="BQ602" s="35"/>
      <c r="BR602" s="35"/>
      <c r="BS602" s="35"/>
      <c r="BT602" s="35"/>
      <c r="BU602" s="35"/>
      <c r="BV602" s="35"/>
      <c r="BW602" s="35"/>
      <c r="BX602" s="35"/>
      <c r="BY602" s="35"/>
      <c r="BZ602" s="35"/>
      <c r="CA602" s="35"/>
      <c r="CB602" s="35"/>
      <c r="CC602" s="35"/>
      <c r="CD602" s="35"/>
      <c r="CE602" s="35"/>
      <c r="CF602" s="35"/>
      <c r="CG602" s="35"/>
      <c r="CH602" s="35"/>
      <c r="CI602" s="35"/>
      <c r="CJ602" s="35"/>
      <c r="CK602" s="35"/>
      <c r="CL602" s="35"/>
      <c r="CM602" s="35"/>
      <c r="CN602" s="35"/>
      <c r="CO602" s="35"/>
      <c r="CP602" s="35"/>
      <c r="CQ602" s="35"/>
      <c r="CR602" s="35"/>
      <c r="CS602" s="35"/>
      <c r="CT602" s="35"/>
      <c r="CU602" s="35"/>
      <c r="CV602" s="35"/>
      <c r="CW602" s="35"/>
      <c r="CX602" s="35"/>
      <c r="CY602" s="35"/>
      <c r="CZ602" s="35"/>
      <c r="DA602" s="35"/>
      <c r="DB602" s="35"/>
      <c r="DC602" s="35"/>
      <c r="DD602" s="35"/>
      <c r="DE602" s="35"/>
      <c r="DF602" s="35"/>
      <c r="DG602" s="35"/>
      <c r="DH602" s="35"/>
      <c r="DI602" s="35"/>
    </row>
    <row r="603" spans="1:113" x14ac:dyDescent="0.2">
      <c r="A603" s="36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36"/>
      <c r="AN603" s="36"/>
      <c r="AO603" s="35"/>
      <c r="AP603" s="35"/>
      <c r="AQ603" s="35"/>
      <c r="AR603" s="51"/>
      <c r="AS603" s="36"/>
      <c r="AT603" s="35"/>
      <c r="AU603" s="35"/>
      <c r="AV603" s="51"/>
      <c r="AW603" s="36"/>
      <c r="AX603" s="35"/>
      <c r="AY603" s="53"/>
      <c r="AZ603" s="35"/>
      <c r="BA603" s="35"/>
      <c r="BB603" s="51"/>
      <c r="BC603" s="36"/>
      <c r="BD603" s="35"/>
      <c r="BE603" s="53"/>
      <c r="BF603" s="35"/>
      <c r="BG603" s="35"/>
      <c r="BH603" s="35"/>
      <c r="BI603" s="35"/>
      <c r="BJ603" s="35"/>
      <c r="BK603" s="35"/>
      <c r="BL603" s="35"/>
      <c r="BM603" s="35"/>
      <c r="BN603" s="35"/>
      <c r="BO603" s="35"/>
      <c r="BP603" s="35"/>
      <c r="BQ603" s="35"/>
      <c r="BR603" s="35"/>
      <c r="BS603" s="35"/>
      <c r="BT603" s="35"/>
      <c r="BU603" s="35"/>
      <c r="BV603" s="35"/>
      <c r="BW603" s="35"/>
      <c r="BX603" s="35"/>
      <c r="BY603" s="35"/>
      <c r="BZ603" s="35"/>
      <c r="CA603" s="35"/>
      <c r="CB603" s="35"/>
      <c r="CC603" s="35"/>
      <c r="CD603" s="35"/>
      <c r="CE603" s="35"/>
      <c r="CF603" s="35"/>
      <c r="CG603" s="35"/>
      <c r="CH603" s="35"/>
      <c r="CI603" s="35"/>
      <c r="CJ603" s="35"/>
      <c r="CK603" s="35"/>
      <c r="CL603" s="35"/>
      <c r="CM603" s="35"/>
      <c r="CN603" s="35"/>
      <c r="CO603" s="35"/>
      <c r="CP603" s="35"/>
      <c r="CQ603" s="35"/>
      <c r="CR603" s="35"/>
      <c r="CS603" s="35"/>
      <c r="CT603" s="35"/>
      <c r="CU603" s="35"/>
      <c r="CV603" s="35"/>
      <c r="CW603" s="35"/>
      <c r="CX603" s="35"/>
      <c r="CY603" s="35"/>
      <c r="CZ603" s="35"/>
      <c r="DA603" s="35"/>
      <c r="DB603" s="35"/>
      <c r="DC603" s="35"/>
      <c r="DD603" s="35"/>
      <c r="DE603" s="35"/>
      <c r="DF603" s="35"/>
      <c r="DG603" s="35"/>
      <c r="DH603" s="35"/>
      <c r="DI603" s="35"/>
    </row>
    <row r="604" spans="1:113" x14ac:dyDescent="0.2">
      <c r="A604" s="36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50"/>
      <c r="AM604" s="36"/>
      <c r="AN604" s="36"/>
      <c r="AO604" s="35"/>
      <c r="AP604" s="35"/>
      <c r="AQ604" s="35"/>
      <c r="AR604" s="51"/>
      <c r="AS604" s="36"/>
      <c r="AT604" s="35"/>
      <c r="AU604" s="35"/>
      <c r="AV604" s="51"/>
      <c r="AW604" s="36"/>
      <c r="AX604" s="35"/>
      <c r="AY604" s="53"/>
      <c r="AZ604" s="35"/>
      <c r="BA604" s="35"/>
      <c r="BB604" s="51"/>
      <c r="BC604" s="36"/>
      <c r="BD604" s="35"/>
      <c r="BE604" s="53"/>
      <c r="BF604" s="35"/>
      <c r="BG604" s="35"/>
      <c r="BH604" s="35"/>
      <c r="BI604" s="35"/>
      <c r="BJ604" s="35"/>
      <c r="BK604" s="35"/>
      <c r="BL604" s="35"/>
      <c r="BM604" s="35"/>
      <c r="BN604" s="35"/>
      <c r="BO604" s="35"/>
      <c r="BP604" s="35"/>
      <c r="BQ604" s="35"/>
      <c r="BR604" s="35"/>
      <c r="BS604" s="35"/>
      <c r="BT604" s="35"/>
      <c r="BU604" s="35"/>
      <c r="BV604" s="35"/>
      <c r="BW604" s="35"/>
      <c r="BX604" s="35"/>
      <c r="BY604" s="35"/>
      <c r="BZ604" s="35"/>
      <c r="CA604" s="35"/>
      <c r="CB604" s="35"/>
      <c r="CC604" s="35"/>
      <c r="CD604" s="35"/>
      <c r="CE604" s="35"/>
      <c r="CF604" s="35"/>
      <c r="CG604" s="35"/>
      <c r="CH604" s="35"/>
      <c r="CI604" s="35"/>
      <c r="CJ604" s="35"/>
      <c r="CK604" s="35"/>
      <c r="CL604" s="35"/>
      <c r="CM604" s="35"/>
      <c r="CN604" s="35"/>
      <c r="CO604" s="35"/>
      <c r="CP604" s="35"/>
      <c r="CQ604" s="35"/>
      <c r="CR604" s="35"/>
      <c r="CS604" s="35"/>
      <c r="CT604" s="35"/>
      <c r="CU604" s="35"/>
      <c r="CV604" s="35"/>
      <c r="CW604" s="35"/>
      <c r="CX604" s="35"/>
      <c r="CY604" s="35"/>
      <c r="CZ604" s="35"/>
      <c r="DA604" s="35"/>
      <c r="DB604" s="35"/>
      <c r="DC604" s="35"/>
      <c r="DD604" s="35"/>
      <c r="DE604" s="35"/>
      <c r="DF604" s="35"/>
      <c r="DG604" s="35"/>
      <c r="DH604" s="35"/>
      <c r="DI604" s="35"/>
    </row>
    <row r="605" spans="1:113" x14ac:dyDescent="0.2">
      <c r="A605" s="36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36"/>
      <c r="AN605" s="36"/>
      <c r="AO605" s="35"/>
      <c r="AP605" s="35"/>
      <c r="AQ605" s="35"/>
      <c r="AR605" s="51"/>
      <c r="AS605" s="36"/>
      <c r="AT605" s="35"/>
      <c r="AU605" s="35"/>
      <c r="AV605" s="51"/>
      <c r="AW605" s="36"/>
      <c r="AX605" s="35"/>
      <c r="AY605" s="53"/>
      <c r="AZ605" s="35"/>
      <c r="BA605" s="35"/>
      <c r="BB605" s="51"/>
      <c r="BC605" s="36"/>
      <c r="BD605" s="35"/>
      <c r="BE605" s="53"/>
      <c r="BF605" s="35"/>
      <c r="BG605" s="35"/>
      <c r="BH605" s="35"/>
      <c r="BI605" s="35"/>
      <c r="BJ605" s="35"/>
      <c r="BK605" s="35"/>
      <c r="BL605" s="35"/>
      <c r="BM605" s="35"/>
      <c r="BN605" s="35"/>
      <c r="BO605" s="35"/>
      <c r="BP605" s="35"/>
      <c r="BQ605" s="35"/>
      <c r="BR605" s="35"/>
      <c r="BS605" s="35"/>
      <c r="BT605" s="35"/>
      <c r="BU605" s="35"/>
      <c r="BV605" s="35"/>
      <c r="BW605" s="35"/>
      <c r="BX605" s="35"/>
      <c r="BY605" s="35"/>
      <c r="BZ605" s="35"/>
      <c r="CA605" s="35"/>
      <c r="CB605" s="35"/>
      <c r="CC605" s="35"/>
      <c r="CD605" s="35"/>
      <c r="CE605" s="35"/>
      <c r="CF605" s="35"/>
      <c r="CG605" s="35"/>
      <c r="CH605" s="35"/>
      <c r="CI605" s="35"/>
      <c r="CJ605" s="35"/>
      <c r="CK605" s="35"/>
      <c r="CL605" s="35"/>
      <c r="CM605" s="35"/>
      <c r="CN605" s="35"/>
      <c r="CO605" s="35"/>
      <c r="CP605" s="35"/>
      <c r="CQ605" s="35"/>
      <c r="CR605" s="35"/>
      <c r="CS605" s="35"/>
      <c r="CT605" s="35"/>
      <c r="CU605" s="35"/>
      <c r="CV605" s="35"/>
      <c r="CW605" s="35"/>
      <c r="CX605" s="35"/>
      <c r="CY605" s="35"/>
      <c r="CZ605" s="35"/>
      <c r="DA605" s="35"/>
      <c r="DB605" s="35"/>
      <c r="DC605" s="35"/>
      <c r="DD605" s="35"/>
      <c r="DE605" s="35"/>
      <c r="DF605" s="35"/>
      <c r="DG605" s="35"/>
      <c r="DH605" s="35"/>
      <c r="DI605" s="35"/>
    </row>
    <row r="606" spans="1:113" x14ac:dyDescent="0.2">
      <c r="A606" s="36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50"/>
      <c r="AM606" s="36"/>
      <c r="AN606" s="36"/>
      <c r="AO606" s="35"/>
      <c r="AP606" s="35"/>
      <c r="AQ606" s="35"/>
      <c r="AR606" s="51"/>
      <c r="AS606" s="36"/>
      <c r="AT606" s="35"/>
      <c r="AU606" s="35"/>
      <c r="AV606" s="51"/>
      <c r="AW606" s="36"/>
      <c r="AX606" s="35"/>
      <c r="AY606" s="53"/>
      <c r="AZ606" s="35"/>
      <c r="BA606" s="35"/>
      <c r="BB606" s="51"/>
      <c r="BC606" s="36"/>
      <c r="BD606" s="35"/>
      <c r="BE606" s="53"/>
      <c r="BF606" s="35"/>
      <c r="BG606" s="35"/>
      <c r="BH606" s="35"/>
      <c r="BI606" s="35"/>
      <c r="BJ606" s="35"/>
      <c r="BK606" s="35"/>
      <c r="BL606" s="35"/>
      <c r="BM606" s="35"/>
      <c r="BN606" s="35"/>
      <c r="BO606" s="35"/>
      <c r="BP606" s="35"/>
      <c r="BQ606" s="35"/>
      <c r="BR606" s="35"/>
      <c r="BS606" s="35"/>
      <c r="BT606" s="35"/>
      <c r="BU606" s="35"/>
      <c r="BV606" s="35"/>
      <c r="BW606" s="35"/>
      <c r="BX606" s="35"/>
      <c r="BY606" s="35"/>
      <c r="BZ606" s="35"/>
      <c r="CA606" s="35"/>
      <c r="CB606" s="35"/>
      <c r="CC606" s="35"/>
      <c r="CD606" s="35"/>
      <c r="CE606" s="35"/>
      <c r="CF606" s="35"/>
      <c r="CG606" s="35"/>
      <c r="CH606" s="35"/>
      <c r="CI606" s="35"/>
      <c r="CJ606" s="35"/>
      <c r="CK606" s="35"/>
      <c r="CL606" s="35"/>
      <c r="CM606" s="35"/>
      <c r="CN606" s="35"/>
      <c r="CO606" s="35"/>
      <c r="CP606" s="35"/>
      <c r="CQ606" s="35"/>
      <c r="CR606" s="35"/>
      <c r="CS606" s="35"/>
      <c r="CT606" s="35"/>
      <c r="CU606" s="35"/>
      <c r="CV606" s="35"/>
      <c r="CW606" s="35"/>
      <c r="CX606" s="35"/>
      <c r="CY606" s="35"/>
      <c r="CZ606" s="35"/>
      <c r="DA606" s="35"/>
      <c r="DB606" s="35"/>
      <c r="DC606" s="35"/>
      <c r="DD606" s="35"/>
      <c r="DE606" s="35"/>
      <c r="DF606" s="35"/>
      <c r="DG606" s="35"/>
      <c r="DH606" s="35"/>
      <c r="DI606" s="35"/>
    </row>
    <row r="607" spans="1:113" x14ac:dyDescent="0.2">
      <c r="A607" s="36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50"/>
      <c r="AM607" s="36"/>
      <c r="AN607" s="36"/>
      <c r="AO607" s="35"/>
      <c r="AP607" s="35"/>
      <c r="AQ607" s="35"/>
      <c r="AR607" s="51"/>
      <c r="AS607" s="36"/>
      <c r="AT607" s="35"/>
      <c r="AU607" s="35"/>
      <c r="AV607" s="51"/>
      <c r="AW607" s="36"/>
      <c r="AX607" s="35"/>
      <c r="AY607" s="53"/>
      <c r="AZ607" s="35"/>
      <c r="BA607" s="35"/>
      <c r="BB607" s="51"/>
      <c r="BC607" s="36"/>
      <c r="BD607" s="35"/>
      <c r="BE607" s="53"/>
      <c r="BF607" s="35"/>
      <c r="BG607" s="35"/>
      <c r="BH607" s="35"/>
      <c r="BI607" s="35"/>
      <c r="BJ607" s="35"/>
      <c r="BK607" s="35"/>
      <c r="BL607" s="35"/>
      <c r="BM607" s="35"/>
      <c r="BN607" s="35"/>
      <c r="BO607" s="35"/>
      <c r="BP607" s="35"/>
      <c r="BQ607" s="35"/>
      <c r="BR607" s="35"/>
      <c r="BS607" s="35"/>
      <c r="BT607" s="35"/>
      <c r="BU607" s="35"/>
      <c r="BV607" s="35"/>
      <c r="BW607" s="35"/>
      <c r="BX607" s="35"/>
      <c r="BY607" s="35"/>
      <c r="BZ607" s="35"/>
      <c r="CA607" s="35"/>
      <c r="CB607" s="35"/>
      <c r="CC607" s="35"/>
      <c r="CD607" s="35"/>
      <c r="CE607" s="35"/>
      <c r="CF607" s="35"/>
      <c r="CG607" s="35"/>
      <c r="CH607" s="35"/>
      <c r="CI607" s="35"/>
      <c r="CJ607" s="35"/>
      <c r="CK607" s="35"/>
      <c r="CL607" s="35"/>
      <c r="CM607" s="35"/>
      <c r="CN607" s="35"/>
      <c r="CO607" s="35"/>
      <c r="CP607" s="35"/>
      <c r="CQ607" s="35"/>
      <c r="CR607" s="35"/>
      <c r="CS607" s="35"/>
      <c r="CT607" s="35"/>
      <c r="CU607" s="35"/>
      <c r="CV607" s="35"/>
      <c r="CW607" s="35"/>
      <c r="CX607" s="35"/>
      <c r="CY607" s="35"/>
      <c r="CZ607" s="35"/>
      <c r="DA607" s="35"/>
      <c r="DB607" s="35"/>
      <c r="DC607" s="35"/>
      <c r="DD607" s="35"/>
      <c r="DE607" s="35"/>
      <c r="DF607" s="35"/>
      <c r="DG607" s="35"/>
      <c r="DH607" s="35"/>
      <c r="DI607" s="35"/>
    </row>
    <row r="608" spans="1:113" x14ac:dyDescent="0.2">
      <c r="A608" s="36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50"/>
      <c r="AM608" s="36"/>
      <c r="AN608" s="36"/>
      <c r="AO608" s="35"/>
      <c r="AP608" s="35"/>
      <c r="AQ608" s="35"/>
      <c r="AR608" s="51"/>
      <c r="AS608" s="36"/>
      <c r="AT608" s="35"/>
      <c r="AU608" s="35"/>
      <c r="AV608" s="51"/>
      <c r="AW608" s="36"/>
      <c r="AX608" s="35"/>
      <c r="AY608" s="53"/>
      <c r="AZ608" s="35"/>
      <c r="BA608" s="35"/>
      <c r="BB608" s="51"/>
      <c r="BC608" s="36"/>
      <c r="BD608" s="35"/>
      <c r="BE608" s="53"/>
      <c r="BF608" s="35"/>
      <c r="BG608" s="35"/>
      <c r="BH608" s="35"/>
      <c r="BI608" s="35"/>
      <c r="BJ608" s="35"/>
      <c r="BK608" s="35"/>
      <c r="BL608" s="35"/>
      <c r="BM608" s="35"/>
      <c r="BN608" s="35"/>
      <c r="BO608" s="35"/>
      <c r="BP608" s="35"/>
      <c r="BQ608" s="35"/>
      <c r="BR608" s="35"/>
      <c r="BS608" s="35"/>
      <c r="BT608" s="35"/>
      <c r="BU608" s="35"/>
      <c r="BV608" s="35"/>
      <c r="BW608" s="35"/>
      <c r="BX608" s="35"/>
      <c r="BY608" s="35"/>
      <c r="BZ608" s="35"/>
      <c r="CA608" s="35"/>
      <c r="CB608" s="35"/>
      <c r="CC608" s="35"/>
      <c r="CD608" s="35"/>
      <c r="CE608" s="35"/>
      <c r="CF608" s="35"/>
      <c r="CG608" s="35"/>
      <c r="CH608" s="35"/>
      <c r="CI608" s="35"/>
      <c r="CJ608" s="35"/>
      <c r="CK608" s="35"/>
      <c r="CL608" s="35"/>
      <c r="CM608" s="35"/>
      <c r="CN608" s="35"/>
      <c r="CO608" s="35"/>
      <c r="CP608" s="35"/>
      <c r="CQ608" s="35"/>
      <c r="CR608" s="35"/>
      <c r="CS608" s="35"/>
      <c r="CT608" s="35"/>
      <c r="CU608" s="35"/>
      <c r="CV608" s="35"/>
      <c r="CW608" s="35"/>
      <c r="CX608" s="35"/>
      <c r="CY608" s="35"/>
      <c r="CZ608" s="35"/>
      <c r="DA608" s="35"/>
      <c r="DB608" s="35"/>
      <c r="DC608" s="35"/>
      <c r="DD608" s="35"/>
      <c r="DE608" s="35"/>
      <c r="DF608" s="35"/>
      <c r="DG608" s="35"/>
      <c r="DH608" s="35"/>
      <c r="DI608" s="35"/>
    </row>
    <row r="609" spans="1:113" x14ac:dyDescent="0.2">
      <c r="A609" s="36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50"/>
      <c r="AM609" s="36"/>
      <c r="AN609" s="36"/>
      <c r="AO609" s="35"/>
      <c r="AP609" s="35"/>
      <c r="AQ609" s="35"/>
      <c r="AR609" s="51"/>
      <c r="AS609" s="36"/>
      <c r="AT609" s="35"/>
      <c r="AU609" s="35"/>
      <c r="AV609" s="51"/>
      <c r="AW609" s="36"/>
      <c r="AX609" s="35"/>
      <c r="AY609" s="53"/>
      <c r="AZ609" s="35"/>
      <c r="BA609" s="35"/>
      <c r="BB609" s="51"/>
      <c r="BC609" s="36"/>
      <c r="BD609" s="35"/>
      <c r="BE609" s="53"/>
      <c r="BF609" s="35"/>
      <c r="BG609" s="35"/>
      <c r="BH609" s="35"/>
      <c r="BI609" s="35"/>
      <c r="BJ609" s="35"/>
      <c r="BK609" s="35"/>
      <c r="BL609" s="35"/>
      <c r="BM609" s="35"/>
      <c r="BN609" s="35"/>
      <c r="BO609" s="35"/>
      <c r="BP609" s="35"/>
      <c r="BQ609" s="35"/>
      <c r="BR609" s="35"/>
      <c r="BS609" s="35"/>
      <c r="BT609" s="35"/>
      <c r="BU609" s="35"/>
      <c r="BV609" s="35"/>
      <c r="BW609" s="35"/>
      <c r="BX609" s="35"/>
      <c r="BY609" s="35"/>
      <c r="BZ609" s="35"/>
      <c r="CA609" s="35"/>
      <c r="CB609" s="35"/>
      <c r="CC609" s="35"/>
      <c r="CD609" s="35"/>
      <c r="CE609" s="35"/>
      <c r="CF609" s="35"/>
      <c r="CG609" s="35"/>
      <c r="CH609" s="35"/>
      <c r="CI609" s="35"/>
      <c r="CJ609" s="35"/>
      <c r="CK609" s="35"/>
      <c r="CL609" s="35"/>
      <c r="CM609" s="35"/>
      <c r="CN609" s="35"/>
      <c r="CO609" s="35"/>
      <c r="CP609" s="35"/>
      <c r="CQ609" s="35"/>
      <c r="CR609" s="35"/>
      <c r="CS609" s="35"/>
      <c r="CT609" s="35"/>
      <c r="CU609" s="35"/>
      <c r="CV609" s="35"/>
      <c r="CW609" s="35"/>
      <c r="CX609" s="35"/>
      <c r="CY609" s="35"/>
      <c r="CZ609" s="35"/>
      <c r="DA609" s="35"/>
      <c r="DB609" s="35"/>
      <c r="DC609" s="35"/>
      <c r="DD609" s="35"/>
      <c r="DE609" s="35"/>
      <c r="DF609" s="35"/>
      <c r="DG609" s="35"/>
      <c r="DH609" s="35"/>
      <c r="DI609" s="35"/>
    </row>
    <row r="610" spans="1:113" x14ac:dyDescent="0.2">
      <c r="A610" s="36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36"/>
      <c r="AN610" s="36"/>
      <c r="AO610" s="35"/>
      <c r="AP610" s="35"/>
      <c r="AQ610" s="35"/>
      <c r="AR610" s="51"/>
      <c r="AS610" s="36"/>
      <c r="AT610" s="35"/>
      <c r="AU610" s="35"/>
      <c r="AV610" s="51"/>
      <c r="AW610" s="36"/>
      <c r="AX610" s="35"/>
      <c r="AY610" s="53"/>
      <c r="AZ610" s="35"/>
      <c r="BA610" s="35"/>
      <c r="BB610" s="51"/>
      <c r="BC610" s="36"/>
      <c r="BD610" s="35"/>
      <c r="BE610" s="53"/>
      <c r="BF610" s="35"/>
      <c r="BG610" s="35"/>
      <c r="BH610" s="35"/>
      <c r="BI610" s="35"/>
      <c r="BJ610" s="35"/>
      <c r="BK610" s="35"/>
      <c r="BL610" s="35"/>
      <c r="BM610" s="35"/>
      <c r="BN610" s="35"/>
      <c r="BO610" s="35"/>
      <c r="BP610" s="35"/>
      <c r="BQ610" s="35"/>
      <c r="BR610" s="35"/>
      <c r="BS610" s="35"/>
      <c r="BT610" s="35"/>
      <c r="BU610" s="35"/>
      <c r="BV610" s="35"/>
      <c r="BW610" s="35"/>
      <c r="BX610" s="35"/>
      <c r="BY610" s="35"/>
      <c r="BZ610" s="35"/>
      <c r="CA610" s="35"/>
      <c r="CB610" s="35"/>
      <c r="CC610" s="35"/>
      <c r="CD610" s="35"/>
      <c r="CE610" s="35"/>
      <c r="CF610" s="35"/>
      <c r="CG610" s="35"/>
      <c r="CH610" s="35"/>
      <c r="CI610" s="35"/>
      <c r="CJ610" s="35"/>
      <c r="CK610" s="35"/>
      <c r="CL610" s="35"/>
      <c r="CM610" s="35"/>
      <c r="CN610" s="35"/>
      <c r="CO610" s="35"/>
      <c r="CP610" s="35"/>
      <c r="CQ610" s="35"/>
      <c r="CR610" s="35"/>
      <c r="CS610" s="35"/>
      <c r="CT610" s="35"/>
      <c r="CU610" s="35"/>
      <c r="CV610" s="35"/>
      <c r="CW610" s="35"/>
      <c r="CX610" s="35"/>
      <c r="CY610" s="35"/>
      <c r="CZ610" s="35"/>
      <c r="DA610" s="35"/>
      <c r="DB610" s="35"/>
      <c r="DC610" s="35"/>
      <c r="DD610" s="35"/>
      <c r="DE610" s="35"/>
      <c r="DF610" s="35"/>
      <c r="DG610" s="35"/>
      <c r="DH610" s="35"/>
      <c r="DI610" s="35"/>
    </row>
    <row r="611" spans="1:113" x14ac:dyDescent="0.2">
      <c r="A611" s="36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50"/>
      <c r="AM611" s="36"/>
      <c r="AN611" s="36"/>
      <c r="AO611" s="35"/>
      <c r="AP611" s="35"/>
      <c r="AQ611" s="35"/>
      <c r="AR611" s="51"/>
      <c r="AS611" s="36"/>
      <c r="AT611" s="35"/>
      <c r="AU611" s="35"/>
      <c r="AV611" s="51"/>
      <c r="AW611" s="36"/>
      <c r="AX611" s="35"/>
      <c r="AY611" s="53"/>
      <c r="AZ611" s="35"/>
      <c r="BA611" s="35"/>
      <c r="BB611" s="51"/>
      <c r="BC611" s="36"/>
      <c r="BD611" s="35"/>
      <c r="BE611" s="53"/>
      <c r="BF611" s="35"/>
      <c r="BG611" s="35"/>
      <c r="BH611" s="35"/>
      <c r="BI611" s="35"/>
      <c r="BJ611" s="35"/>
      <c r="BK611" s="35"/>
      <c r="BL611" s="35"/>
      <c r="BM611" s="35"/>
      <c r="BN611" s="35"/>
      <c r="BO611" s="35"/>
      <c r="BP611" s="35"/>
      <c r="BQ611" s="35"/>
      <c r="BR611" s="35"/>
      <c r="BS611" s="35"/>
      <c r="BT611" s="35"/>
      <c r="BU611" s="35"/>
      <c r="BV611" s="35"/>
      <c r="BW611" s="35"/>
      <c r="BX611" s="35"/>
      <c r="BY611" s="35"/>
      <c r="BZ611" s="35"/>
      <c r="CA611" s="35"/>
      <c r="CB611" s="35"/>
      <c r="CC611" s="35"/>
      <c r="CD611" s="35"/>
      <c r="CE611" s="35"/>
      <c r="CF611" s="35"/>
      <c r="CG611" s="35"/>
      <c r="CH611" s="35"/>
      <c r="CI611" s="35"/>
      <c r="CJ611" s="35"/>
      <c r="CK611" s="35"/>
      <c r="CL611" s="35"/>
      <c r="CM611" s="35"/>
      <c r="CN611" s="35"/>
      <c r="CO611" s="35"/>
      <c r="CP611" s="35"/>
      <c r="CQ611" s="35"/>
      <c r="CR611" s="35"/>
      <c r="CS611" s="35"/>
      <c r="CT611" s="35"/>
      <c r="CU611" s="35"/>
      <c r="CV611" s="35"/>
      <c r="CW611" s="35"/>
      <c r="CX611" s="35"/>
      <c r="CY611" s="35"/>
      <c r="CZ611" s="35"/>
      <c r="DA611" s="35"/>
      <c r="DB611" s="35"/>
      <c r="DC611" s="35"/>
      <c r="DD611" s="35"/>
      <c r="DE611" s="35"/>
      <c r="DF611" s="35"/>
      <c r="DG611" s="35"/>
      <c r="DH611" s="35"/>
      <c r="DI611" s="35"/>
    </row>
    <row r="612" spans="1:113" x14ac:dyDescent="0.2">
      <c r="A612" s="36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50"/>
      <c r="AM612" s="36"/>
      <c r="AN612" s="36"/>
      <c r="AO612" s="35"/>
      <c r="AP612" s="35"/>
      <c r="AQ612" s="35"/>
      <c r="AR612" s="51"/>
      <c r="AS612" s="36"/>
      <c r="AT612" s="35"/>
      <c r="AU612" s="35"/>
      <c r="AV612" s="51"/>
      <c r="AW612" s="36"/>
      <c r="AX612" s="35"/>
      <c r="AY612" s="53"/>
      <c r="AZ612" s="35"/>
      <c r="BA612" s="35"/>
      <c r="BB612" s="51"/>
      <c r="BC612" s="36"/>
      <c r="BD612" s="35"/>
      <c r="BE612" s="53"/>
      <c r="BF612" s="35"/>
      <c r="BG612" s="35"/>
      <c r="BH612" s="35"/>
      <c r="BI612" s="35"/>
      <c r="BJ612" s="35"/>
      <c r="BK612" s="35"/>
      <c r="BL612" s="35"/>
      <c r="BM612" s="35"/>
      <c r="BN612" s="35"/>
      <c r="BO612" s="35"/>
      <c r="BP612" s="35"/>
      <c r="BQ612" s="35"/>
      <c r="BR612" s="35"/>
      <c r="BS612" s="35"/>
      <c r="BT612" s="35"/>
      <c r="BU612" s="35"/>
      <c r="BV612" s="35"/>
      <c r="BW612" s="35"/>
      <c r="BX612" s="35"/>
      <c r="BY612" s="35"/>
      <c r="BZ612" s="35"/>
      <c r="CA612" s="35"/>
      <c r="CB612" s="35"/>
      <c r="CC612" s="35"/>
      <c r="CD612" s="35"/>
      <c r="CE612" s="35"/>
      <c r="CF612" s="35"/>
      <c r="CG612" s="35"/>
      <c r="CH612" s="35"/>
      <c r="CI612" s="35"/>
      <c r="CJ612" s="35"/>
      <c r="CK612" s="35"/>
      <c r="CL612" s="35"/>
      <c r="CM612" s="35"/>
      <c r="CN612" s="35"/>
      <c r="CO612" s="35"/>
      <c r="CP612" s="35"/>
      <c r="CQ612" s="35"/>
      <c r="CR612" s="35"/>
      <c r="CS612" s="35"/>
      <c r="CT612" s="35"/>
      <c r="CU612" s="35"/>
      <c r="CV612" s="35"/>
      <c r="CW612" s="35"/>
      <c r="CX612" s="35"/>
      <c r="CY612" s="35"/>
      <c r="CZ612" s="35"/>
      <c r="DA612" s="35"/>
      <c r="DB612" s="35"/>
      <c r="DC612" s="35"/>
      <c r="DD612" s="35"/>
      <c r="DE612" s="35"/>
      <c r="DF612" s="35"/>
      <c r="DG612" s="35"/>
      <c r="DH612" s="35"/>
      <c r="DI612" s="35"/>
    </row>
    <row r="613" spans="1:113" x14ac:dyDescent="0.2">
      <c r="A613" s="36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36"/>
      <c r="AN613" s="36"/>
      <c r="AO613" s="35"/>
      <c r="AP613" s="35"/>
      <c r="AQ613" s="35"/>
      <c r="AR613" s="51"/>
      <c r="AS613" s="36"/>
      <c r="AT613" s="35"/>
      <c r="AU613" s="35"/>
      <c r="AV613" s="51"/>
      <c r="AW613" s="36"/>
      <c r="AX613" s="35"/>
      <c r="AY613" s="53"/>
      <c r="AZ613" s="35"/>
      <c r="BA613" s="35"/>
      <c r="BB613" s="51"/>
      <c r="BC613" s="36"/>
      <c r="BD613" s="35"/>
      <c r="BE613" s="53"/>
      <c r="BF613" s="35"/>
      <c r="BG613" s="35"/>
      <c r="BH613" s="35"/>
      <c r="BI613" s="35"/>
      <c r="BJ613" s="35"/>
      <c r="BK613" s="35"/>
      <c r="BL613" s="35"/>
      <c r="BM613" s="35"/>
      <c r="BN613" s="35"/>
      <c r="BO613" s="35"/>
      <c r="BP613" s="35"/>
      <c r="BQ613" s="35"/>
      <c r="BR613" s="35"/>
      <c r="BS613" s="35"/>
      <c r="BT613" s="35"/>
      <c r="BU613" s="35"/>
      <c r="BV613" s="35"/>
      <c r="BW613" s="35"/>
      <c r="BX613" s="35"/>
      <c r="BY613" s="35"/>
      <c r="BZ613" s="35"/>
      <c r="CA613" s="35"/>
      <c r="CB613" s="35"/>
      <c r="CC613" s="35"/>
      <c r="CD613" s="35"/>
      <c r="CE613" s="35"/>
      <c r="CF613" s="35"/>
      <c r="CG613" s="35"/>
      <c r="CH613" s="35"/>
      <c r="CI613" s="35"/>
      <c r="CJ613" s="35"/>
      <c r="CK613" s="35"/>
      <c r="CL613" s="35"/>
      <c r="CM613" s="35"/>
      <c r="CN613" s="35"/>
      <c r="CO613" s="35"/>
      <c r="CP613" s="35"/>
      <c r="CQ613" s="35"/>
      <c r="CR613" s="35"/>
      <c r="CS613" s="35"/>
      <c r="CT613" s="35"/>
      <c r="CU613" s="35"/>
      <c r="CV613" s="35"/>
      <c r="CW613" s="35"/>
      <c r="CX613" s="35"/>
      <c r="CY613" s="35"/>
      <c r="CZ613" s="35"/>
      <c r="DA613" s="35"/>
      <c r="DB613" s="35"/>
      <c r="DC613" s="35"/>
      <c r="DD613" s="35"/>
      <c r="DE613" s="35"/>
      <c r="DF613" s="35"/>
      <c r="DG613" s="35"/>
      <c r="DH613" s="35"/>
      <c r="DI613" s="35"/>
    </row>
    <row r="614" spans="1:113" x14ac:dyDescent="0.2">
      <c r="A614" s="36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50"/>
      <c r="AM614" s="36"/>
      <c r="AN614" s="36"/>
      <c r="AO614" s="35"/>
      <c r="AP614" s="35"/>
      <c r="AQ614" s="35"/>
      <c r="AR614" s="51"/>
      <c r="AS614" s="36"/>
      <c r="AT614" s="35"/>
      <c r="AU614" s="35"/>
      <c r="AV614" s="51"/>
      <c r="AW614" s="36"/>
      <c r="AX614" s="35"/>
      <c r="AY614" s="53"/>
      <c r="AZ614" s="35"/>
      <c r="BA614" s="35"/>
      <c r="BB614" s="51"/>
      <c r="BC614" s="36"/>
      <c r="BD614" s="35"/>
      <c r="BE614" s="53"/>
      <c r="BF614" s="35"/>
      <c r="BG614" s="35"/>
      <c r="BH614" s="35"/>
      <c r="BI614" s="35"/>
      <c r="BJ614" s="35"/>
      <c r="BK614" s="35"/>
      <c r="BL614" s="35"/>
      <c r="BM614" s="35"/>
      <c r="BN614" s="35"/>
      <c r="BO614" s="35"/>
      <c r="BP614" s="35"/>
      <c r="BQ614" s="35"/>
      <c r="BR614" s="35"/>
      <c r="BS614" s="35"/>
      <c r="BT614" s="35"/>
      <c r="BU614" s="35"/>
      <c r="BV614" s="35"/>
      <c r="BW614" s="35"/>
      <c r="BX614" s="35"/>
      <c r="BY614" s="35"/>
      <c r="BZ614" s="35"/>
      <c r="CA614" s="35"/>
      <c r="CB614" s="35"/>
      <c r="CC614" s="35"/>
      <c r="CD614" s="35"/>
      <c r="CE614" s="35"/>
      <c r="CF614" s="35"/>
      <c r="CG614" s="35"/>
      <c r="CH614" s="35"/>
      <c r="CI614" s="35"/>
      <c r="CJ614" s="35"/>
      <c r="CK614" s="35"/>
      <c r="CL614" s="35"/>
      <c r="CM614" s="35"/>
      <c r="CN614" s="35"/>
      <c r="CO614" s="35"/>
      <c r="CP614" s="35"/>
      <c r="CQ614" s="35"/>
      <c r="CR614" s="35"/>
      <c r="CS614" s="35"/>
      <c r="CT614" s="35"/>
      <c r="CU614" s="35"/>
      <c r="CV614" s="35"/>
      <c r="CW614" s="35"/>
      <c r="CX614" s="35"/>
      <c r="CY614" s="35"/>
      <c r="CZ614" s="35"/>
      <c r="DA614" s="35"/>
      <c r="DB614" s="35"/>
      <c r="DC614" s="35"/>
      <c r="DD614" s="35"/>
      <c r="DE614" s="35"/>
      <c r="DF614" s="35"/>
      <c r="DG614" s="35"/>
      <c r="DH614" s="35"/>
      <c r="DI614" s="35"/>
    </row>
    <row r="615" spans="1:113" x14ac:dyDescent="0.2">
      <c r="A615" s="36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50"/>
      <c r="AM615" s="36"/>
      <c r="AN615" s="36"/>
      <c r="AO615" s="35"/>
      <c r="AP615" s="35"/>
      <c r="AQ615" s="35"/>
      <c r="AR615" s="51"/>
      <c r="AS615" s="36"/>
      <c r="AT615" s="35"/>
      <c r="AU615" s="35"/>
      <c r="AV615" s="51"/>
      <c r="AW615" s="36"/>
      <c r="AX615" s="35"/>
      <c r="AY615" s="53"/>
      <c r="AZ615" s="35"/>
      <c r="BA615" s="35"/>
      <c r="BB615" s="51"/>
      <c r="BC615" s="36"/>
      <c r="BD615" s="35"/>
      <c r="BE615" s="53"/>
      <c r="BF615" s="35"/>
      <c r="BG615" s="35"/>
      <c r="BH615" s="35"/>
      <c r="BI615" s="35"/>
      <c r="BJ615" s="35"/>
      <c r="BK615" s="35"/>
      <c r="BL615" s="35"/>
      <c r="BM615" s="35"/>
      <c r="BN615" s="35"/>
      <c r="BO615" s="35"/>
      <c r="BP615" s="35"/>
      <c r="BQ615" s="35"/>
      <c r="BR615" s="35"/>
      <c r="BS615" s="35"/>
      <c r="BT615" s="35"/>
      <c r="BU615" s="35"/>
      <c r="BV615" s="35"/>
      <c r="BW615" s="35"/>
      <c r="BX615" s="35"/>
      <c r="BY615" s="35"/>
      <c r="BZ615" s="35"/>
      <c r="CA615" s="35"/>
      <c r="CB615" s="35"/>
      <c r="CC615" s="35"/>
      <c r="CD615" s="35"/>
      <c r="CE615" s="35"/>
      <c r="CF615" s="35"/>
      <c r="CG615" s="35"/>
      <c r="CH615" s="35"/>
      <c r="CI615" s="35"/>
      <c r="CJ615" s="35"/>
      <c r="CK615" s="35"/>
      <c r="CL615" s="35"/>
      <c r="CM615" s="35"/>
      <c r="CN615" s="35"/>
      <c r="CO615" s="35"/>
      <c r="CP615" s="35"/>
      <c r="CQ615" s="35"/>
      <c r="CR615" s="35"/>
      <c r="CS615" s="35"/>
      <c r="CT615" s="35"/>
      <c r="CU615" s="35"/>
      <c r="CV615" s="35"/>
      <c r="CW615" s="35"/>
      <c r="CX615" s="35"/>
      <c r="CY615" s="35"/>
      <c r="CZ615" s="35"/>
      <c r="DA615" s="35"/>
      <c r="DB615" s="35"/>
      <c r="DC615" s="35"/>
      <c r="DD615" s="35"/>
      <c r="DE615" s="35"/>
      <c r="DF615" s="35"/>
      <c r="DG615" s="35"/>
      <c r="DH615" s="35"/>
      <c r="DI615" s="35"/>
    </row>
    <row r="616" spans="1:113" x14ac:dyDescent="0.2">
      <c r="A616" s="36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50"/>
      <c r="AM616" s="36"/>
      <c r="AN616" s="36"/>
      <c r="AO616" s="35"/>
      <c r="AP616" s="35"/>
      <c r="AQ616" s="35"/>
      <c r="AR616" s="51"/>
      <c r="AS616" s="36"/>
      <c r="AT616" s="35"/>
      <c r="AU616" s="35"/>
      <c r="AV616" s="51"/>
      <c r="AW616" s="36"/>
      <c r="AX616" s="35"/>
      <c r="AY616" s="53"/>
      <c r="AZ616" s="35"/>
      <c r="BA616" s="35"/>
      <c r="BB616" s="51"/>
      <c r="BC616" s="36"/>
      <c r="BD616" s="35"/>
      <c r="BE616" s="53"/>
      <c r="BF616" s="35"/>
      <c r="BG616" s="35"/>
      <c r="BH616" s="35"/>
      <c r="BI616" s="35"/>
      <c r="BJ616" s="35"/>
      <c r="BK616" s="35"/>
      <c r="BL616" s="35"/>
      <c r="BM616" s="35"/>
      <c r="BN616" s="35"/>
      <c r="BO616" s="35"/>
      <c r="BP616" s="35"/>
      <c r="BQ616" s="35"/>
      <c r="BR616" s="35"/>
      <c r="BS616" s="35"/>
      <c r="BT616" s="35"/>
      <c r="BU616" s="35"/>
      <c r="BV616" s="35"/>
      <c r="BW616" s="35"/>
      <c r="BX616" s="35"/>
      <c r="BY616" s="35"/>
      <c r="BZ616" s="35"/>
      <c r="CA616" s="35"/>
      <c r="CB616" s="35"/>
      <c r="CC616" s="35"/>
      <c r="CD616" s="35"/>
      <c r="CE616" s="35"/>
      <c r="CF616" s="35"/>
      <c r="CG616" s="35"/>
      <c r="CH616" s="35"/>
      <c r="CI616" s="35"/>
      <c r="CJ616" s="35"/>
      <c r="CK616" s="35"/>
      <c r="CL616" s="35"/>
      <c r="CM616" s="35"/>
      <c r="CN616" s="35"/>
      <c r="CO616" s="35"/>
      <c r="CP616" s="35"/>
      <c r="CQ616" s="35"/>
      <c r="CR616" s="35"/>
      <c r="CS616" s="35"/>
      <c r="CT616" s="35"/>
      <c r="CU616" s="35"/>
      <c r="CV616" s="35"/>
      <c r="CW616" s="35"/>
      <c r="CX616" s="35"/>
      <c r="CY616" s="35"/>
      <c r="CZ616" s="35"/>
      <c r="DA616" s="35"/>
      <c r="DB616" s="35"/>
      <c r="DC616" s="35"/>
      <c r="DD616" s="35"/>
      <c r="DE616" s="35"/>
      <c r="DF616" s="35"/>
      <c r="DG616" s="35"/>
      <c r="DH616" s="35"/>
      <c r="DI616" s="35"/>
    </row>
    <row r="617" spans="1:113" x14ac:dyDescent="0.2">
      <c r="A617" s="36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50"/>
      <c r="AM617" s="36"/>
      <c r="AN617" s="36"/>
      <c r="AO617" s="35"/>
      <c r="AP617" s="35"/>
      <c r="AQ617" s="35"/>
      <c r="AR617" s="51"/>
      <c r="AS617" s="36"/>
      <c r="AT617" s="35"/>
      <c r="AU617" s="35"/>
      <c r="AV617" s="51"/>
      <c r="AW617" s="36"/>
      <c r="AX617" s="35"/>
      <c r="AY617" s="53"/>
      <c r="AZ617" s="35"/>
      <c r="BA617" s="35"/>
      <c r="BB617" s="51"/>
      <c r="BC617" s="36"/>
      <c r="BD617" s="35"/>
      <c r="BE617" s="53"/>
      <c r="BF617" s="35"/>
      <c r="BG617" s="35"/>
      <c r="BH617" s="35"/>
      <c r="BI617" s="35"/>
      <c r="BJ617" s="35"/>
      <c r="BK617" s="35"/>
      <c r="BL617" s="35"/>
      <c r="BM617" s="35"/>
      <c r="BN617" s="35"/>
      <c r="BO617" s="35"/>
      <c r="BP617" s="35"/>
      <c r="BQ617" s="35"/>
      <c r="BR617" s="35"/>
      <c r="BS617" s="35"/>
      <c r="BT617" s="35"/>
      <c r="BU617" s="35"/>
      <c r="BV617" s="35"/>
      <c r="BW617" s="35"/>
      <c r="BX617" s="35"/>
      <c r="BY617" s="35"/>
      <c r="BZ617" s="35"/>
      <c r="CA617" s="35"/>
      <c r="CB617" s="35"/>
      <c r="CC617" s="35"/>
      <c r="CD617" s="35"/>
      <c r="CE617" s="35"/>
      <c r="CF617" s="35"/>
      <c r="CG617" s="35"/>
      <c r="CH617" s="35"/>
      <c r="CI617" s="35"/>
      <c r="CJ617" s="35"/>
      <c r="CK617" s="35"/>
      <c r="CL617" s="35"/>
      <c r="CM617" s="35"/>
      <c r="CN617" s="35"/>
      <c r="CO617" s="35"/>
      <c r="CP617" s="35"/>
      <c r="CQ617" s="35"/>
      <c r="CR617" s="35"/>
      <c r="CS617" s="35"/>
      <c r="CT617" s="35"/>
      <c r="CU617" s="35"/>
      <c r="CV617" s="35"/>
      <c r="CW617" s="35"/>
      <c r="CX617" s="35"/>
      <c r="CY617" s="35"/>
      <c r="CZ617" s="35"/>
      <c r="DA617" s="35"/>
      <c r="DB617" s="35"/>
      <c r="DC617" s="35"/>
      <c r="DD617" s="35"/>
      <c r="DE617" s="35"/>
      <c r="DF617" s="35"/>
      <c r="DG617" s="35"/>
      <c r="DH617" s="35"/>
      <c r="DI617" s="35"/>
    </row>
    <row r="618" spans="1:113" x14ac:dyDescent="0.2">
      <c r="A618" s="36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50"/>
      <c r="AM618" s="36"/>
      <c r="AN618" s="36"/>
      <c r="AO618" s="35"/>
      <c r="AP618" s="35"/>
      <c r="AQ618" s="35"/>
      <c r="AR618" s="51"/>
      <c r="AS618" s="36"/>
      <c r="AT618" s="35"/>
      <c r="AU618" s="35"/>
      <c r="AV618" s="51"/>
      <c r="AW618" s="36"/>
      <c r="AX618" s="35"/>
      <c r="AY618" s="53"/>
      <c r="AZ618" s="35"/>
      <c r="BA618" s="35"/>
      <c r="BB618" s="51"/>
      <c r="BC618" s="36"/>
      <c r="BD618" s="35"/>
      <c r="BE618" s="53"/>
      <c r="BF618" s="35"/>
      <c r="BG618" s="35"/>
      <c r="BH618" s="35"/>
      <c r="BI618" s="35"/>
      <c r="BJ618" s="35"/>
      <c r="BK618" s="35"/>
      <c r="BL618" s="35"/>
      <c r="BM618" s="35"/>
      <c r="BN618" s="35"/>
      <c r="BO618" s="35"/>
      <c r="BP618" s="35"/>
      <c r="BQ618" s="35"/>
      <c r="BR618" s="35"/>
      <c r="BS618" s="35"/>
      <c r="BT618" s="35"/>
      <c r="BU618" s="35"/>
      <c r="BV618" s="35"/>
      <c r="BW618" s="35"/>
      <c r="BX618" s="35"/>
      <c r="BY618" s="35"/>
      <c r="BZ618" s="35"/>
      <c r="CA618" s="35"/>
      <c r="CB618" s="35"/>
      <c r="CC618" s="35"/>
      <c r="CD618" s="35"/>
      <c r="CE618" s="35"/>
      <c r="CF618" s="35"/>
      <c r="CG618" s="35"/>
      <c r="CH618" s="35"/>
      <c r="CI618" s="35"/>
      <c r="CJ618" s="35"/>
      <c r="CK618" s="35"/>
      <c r="CL618" s="35"/>
      <c r="CM618" s="35"/>
      <c r="CN618" s="35"/>
      <c r="CO618" s="35"/>
      <c r="CP618" s="35"/>
      <c r="CQ618" s="35"/>
      <c r="CR618" s="35"/>
      <c r="CS618" s="35"/>
      <c r="CT618" s="35"/>
      <c r="CU618" s="35"/>
      <c r="CV618" s="35"/>
      <c r="CW618" s="35"/>
      <c r="CX618" s="35"/>
      <c r="CY618" s="35"/>
      <c r="CZ618" s="35"/>
      <c r="DA618" s="35"/>
      <c r="DB618" s="35"/>
      <c r="DC618" s="35"/>
      <c r="DD618" s="35"/>
      <c r="DE618" s="35"/>
      <c r="DF618" s="35"/>
      <c r="DG618" s="35"/>
      <c r="DH618" s="35"/>
      <c r="DI618" s="35"/>
    </row>
    <row r="619" spans="1:113" x14ac:dyDescent="0.2">
      <c r="A619" s="36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50"/>
      <c r="AM619" s="36"/>
      <c r="AN619" s="36"/>
      <c r="AO619" s="35"/>
      <c r="AP619" s="35"/>
      <c r="AQ619" s="35"/>
      <c r="AR619" s="51"/>
      <c r="AS619" s="36"/>
      <c r="AT619" s="35"/>
      <c r="AU619" s="35"/>
      <c r="AV619" s="51"/>
      <c r="AW619" s="36"/>
      <c r="AX619" s="35"/>
      <c r="AY619" s="53"/>
      <c r="AZ619" s="35"/>
      <c r="BA619" s="35"/>
      <c r="BB619" s="51"/>
      <c r="BC619" s="36"/>
      <c r="BD619" s="35"/>
      <c r="BE619" s="53"/>
      <c r="BF619" s="35"/>
      <c r="BG619" s="35"/>
      <c r="BH619" s="35"/>
      <c r="BI619" s="35"/>
      <c r="BJ619" s="35"/>
      <c r="BK619" s="35"/>
      <c r="BL619" s="35"/>
      <c r="BM619" s="35"/>
      <c r="BN619" s="35"/>
      <c r="BO619" s="35"/>
      <c r="BP619" s="35"/>
      <c r="BQ619" s="35"/>
      <c r="BR619" s="35"/>
      <c r="BS619" s="35"/>
      <c r="BT619" s="35"/>
      <c r="BU619" s="35"/>
      <c r="BV619" s="35"/>
      <c r="BW619" s="35"/>
      <c r="BX619" s="35"/>
      <c r="BY619" s="35"/>
      <c r="BZ619" s="35"/>
      <c r="CA619" s="35"/>
      <c r="CB619" s="35"/>
      <c r="CC619" s="35"/>
      <c r="CD619" s="35"/>
      <c r="CE619" s="35"/>
      <c r="CF619" s="35"/>
      <c r="CG619" s="35"/>
      <c r="CH619" s="35"/>
      <c r="CI619" s="35"/>
      <c r="CJ619" s="35"/>
      <c r="CK619" s="35"/>
      <c r="CL619" s="35"/>
      <c r="CM619" s="35"/>
      <c r="CN619" s="35"/>
      <c r="CO619" s="35"/>
      <c r="CP619" s="35"/>
      <c r="CQ619" s="35"/>
      <c r="CR619" s="35"/>
      <c r="CS619" s="35"/>
      <c r="CT619" s="35"/>
      <c r="CU619" s="35"/>
      <c r="CV619" s="35"/>
      <c r="CW619" s="35"/>
      <c r="CX619" s="35"/>
      <c r="CY619" s="35"/>
      <c r="CZ619" s="35"/>
      <c r="DA619" s="35"/>
      <c r="DB619" s="35"/>
      <c r="DC619" s="35"/>
      <c r="DD619" s="35"/>
      <c r="DE619" s="35"/>
      <c r="DF619" s="35"/>
      <c r="DG619" s="35"/>
      <c r="DH619" s="35"/>
      <c r="DI619" s="35"/>
    </row>
    <row r="620" spans="1:113" x14ac:dyDescent="0.2">
      <c r="A620" s="36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36"/>
      <c r="AN620" s="36"/>
      <c r="AO620" s="35"/>
      <c r="AP620" s="35"/>
      <c r="AQ620" s="35"/>
      <c r="AR620" s="51"/>
      <c r="AS620" s="36"/>
      <c r="AT620" s="35"/>
      <c r="AU620" s="35"/>
      <c r="AV620" s="51"/>
      <c r="AW620" s="36"/>
      <c r="AX620" s="35"/>
      <c r="AY620" s="53"/>
      <c r="AZ620" s="35"/>
      <c r="BA620" s="35"/>
      <c r="BB620" s="51"/>
      <c r="BC620" s="36"/>
      <c r="BD620" s="35"/>
      <c r="BE620" s="53"/>
      <c r="BF620" s="35"/>
      <c r="BG620" s="35"/>
      <c r="BH620" s="35"/>
      <c r="BI620" s="35"/>
      <c r="BJ620" s="35"/>
      <c r="BK620" s="35"/>
      <c r="BL620" s="35"/>
      <c r="BM620" s="35"/>
      <c r="BN620" s="35"/>
      <c r="BO620" s="35"/>
      <c r="BP620" s="35"/>
      <c r="BQ620" s="35"/>
      <c r="BR620" s="35"/>
      <c r="BS620" s="35"/>
      <c r="BT620" s="35"/>
      <c r="BU620" s="35"/>
      <c r="BV620" s="35"/>
      <c r="BW620" s="35"/>
      <c r="BX620" s="35"/>
      <c r="BY620" s="35"/>
      <c r="BZ620" s="35"/>
      <c r="CA620" s="35"/>
      <c r="CB620" s="35"/>
      <c r="CC620" s="35"/>
      <c r="CD620" s="35"/>
      <c r="CE620" s="35"/>
      <c r="CF620" s="35"/>
      <c r="CG620" s="35"/>
      <c r="CH620" s="35"/>
      <c r="CI620" s="35"/>
      <c r="CJ620" s="35"/>
      <c r="CK620" s="35"/>
      <c r="CL620" s="35"/>
      <c r="CM620" s="35"/>
      <c r="CN620" s="35"/>
      <c r="CO620" s="35"/>
      <c r="CP620" s="35"/>
      <c r="CQ620" s="35"/>
      <c r="CR620" s="35"/>
      <c r="CS620" s="35"/>
      <c r="CT620" s="35"/>
      <c r="CU620" s="35"/>
      <c r="CV620" s="35"/>
      <c r="CW620" s="35"/>
      <c r="CX620" s="35"/>
      <c r="CY620" s="35"/>
      <c r="CZ620" s="35"/>
      <c r="DA620" s="35"/>
      <c r="DB620" s="35"/>
      <c r="DC620" s="35"/>
      <c r="DD620" s="35"/>
      <c r="DE620" s="35"/>
      <c r="DF620" s="35"/>
      <c r="DG620" s="35"/>
      <c r="DH620" s="35"/>
      <c r="DI620" s="35"/>
    </row>
    <row r="621" spans="1:113" x14ac:dyDescent="0.2">
      <c r="A621" s="36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36"/>
      <c r="AN621" s="36"/>
      <c r="AO621" s="35"/>
      <c r="AP621" s="35"/>
      <c r="AQ621" s="35"/>
      <c r="AR621" s="51"/>
      <c r="AS621" s="36"/>
      <c r="AT621" s="35"/>
      <c r="AU621" s="35"/>
      <c r="AV621" s="51"/>
      <c r="AW621" s="36"/>
      <c r="AX621" s="35"/>
      <c r="AY621" s="53"/>
      <c r="AZ621" s="35"/>
      <c r="BA621" s="35"/>
      <c r="BB621" s="51"/>
      <c r="BC621" s="36"/>
      <c r="BD621" s="35"/>
      <c r="BE621" s="53"/>
      <c r="BF621" s="35"/>
      <c r="BG621" s="35"/>
      <c r="BH621" s="35"/>
      <c r="BI621" s="35"/>
      <c r="BJ621" s="35"/>
      <c r="BK621" s="35"/>
      <c r="BL621" s="35"/>
      <c r="BM621" s="35"/>
      <c r="BN621" s="35"/>
      <c r="BO621" s="35"/>
      <c r="BP621" s="35"/>
      <c r="BQ621" s="35"/>
      <c r="BR621" s="35"/>
      <c r="BS621" s="35"/>
      <c r="BT621" s="35"/>
      <c r="BU621" s="35"/>
      <c r="BV621" s="35"/>
      <c r="BW621" s="35"/>
      <c r="BX621" s="35"/>
      <c r="BY621" s="35"/>
      <c r="BZ621" s="35"/>
      <c r="CA621" s="35"/>
      <c r="CB621" s="35"/>
      <c r="CC621" s="35"/>
      <c r="CD621" s="35"/>
      <c r="CE621" s="35"/>
      <c r="CF621" s="35"/>
      <c r="CG621" s="35"/>
      <c r="CH621" s="35"/>
      <c r="CI621" s="35"/>
      <c r="CJ621" s="35"/>
      <c r="CK621" s="35"/>
      <c r="CL621" s="35"/>
      <c r="CM621" s="35"/>
      <c r="CN621" s="35"/>
      <c r="CO621" s="35"/>
      <c r="CP621" s="35"/>
      <c r="CQ621" s="35"/>
      <c r="CR621" s="35"/>
      <c r="CS621" s="35"/>
      <c r="CT621" s="35"/>
      <c r="CU621" s="35"/>
      <c r="CV621" s="35"/>
      <c r="CW621" s="35"/>
      <c r="CX621" s="35"/>
      <c r="CY621" s="35"/>
      <c r="CZ621" s="35"/>
      <c r="DA621" s="35"/>
      <c r="DB621" s="35"/>
      <c r="DC621" s="35"/>
      <c r="DD621" s="35"/>
      <c r="DE621" s="35"/>
      <c r="DF621" s="35"/>
      <c r="DG621" s="35"/>
      <c r="DH621" s="35"/>
      <c r="DI621" s="35"/>
    </row>
    <row r="622" spans="1:113" x14ac:dyDescent="0.2">
      <c r="A622" s="36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50"/>
      <c r="AM622" s="36"/>
      <c r="AN622" s="36"/>
      <c r="AO622" s="35"/>
      <c r="AP622" s="35"/>
      <c r="AQ622" s="35"/>
      <c r="AR622" s="51"/>
      <c r="AS622" s="36"/>
      <c r="AT622" s="35"/>
      <c r="AU622" s="35"/>
      <c r="AV622" s="51"/>
      <c r="AW622" s="36"/>
      <c r="AX622" s="35"/>
      <c r="AY622" s="53"/>
      <c r="AZ622" s="35"/>
      <c r="BA622" s="35"/>
      <c r="BB622" s="51"/>
      <c r="BC622" s="36"/>
      <c r="BD622" s="35"/>
      <c r="BE622" s="53"/>
      <c r="BF622" s="35"/>
      <c r="BG622" s="35"/>
      <c r="BH622" s="35"/>
      <c r="BI622" s="35"/>
      <c r="BJ622" s="35"/>
      <c r="BK622" s="35"/>
      <c r="BL622" s="35"/>
      <c r="BM622" s="35"/>
      <c r="BN622" s="35"/>
      <c r="BO622" s="35"/>
      <c r="BP622" s="35"/>
      <c r="BQ622" s="35"/>
      <c r="BR622" s="35"/>
      <c r="BS622" s="35"/>
      <c r="BT622" s="35"/>
      <c r="BU622" s="35"/>
      <c r="BV622" s="35"/>
      <c r="BW622" s="35"/>
      <c r="BX622" s="35"/>
      <c r="BY622" s="35"/>
      <c r="BZ622" s="35"/>
      <c r="CA622" s="35"/>
      <c r="CB622" s="35"/>
      <c r="CC622" s="35"/>
      <c r="CD622" s="35"/>
      <c r="CE622" s="35"/>
      <c r="CF622" s="35"/>
      <c r="CG622" s="35"/>
      <c r="CH622" s="35"/>
      <c r="CI622" s="35"/>
      <c r="CJ622" s="35"/>
      <c r="CK622" s="35"/>
      <c r="CL622" s="35"/>
      <c r="CM622" s="35"/>
      <c r="CN622" s="35"/>
      <c r="CO622" s="35"/>
      <c r="CP622" s="35"/>
      <c r="CQ622" s="35"/>
      <c r="CR622" s="35"/>
      <c r="CS622" s="35"/>
      <c r="CT622" s="35"/>
      <c r="CU622" s="35"/>
      <c r="CV622" s="35"/>
      <c r="CW622" s="35"/>
      <c r="CX622" s="35"/>
      <c r="CY622" s="35"/>
      <c r="CZ622" s="35"/>
      <c r="DA622" s="35"/>
      <c r="DB622" s="35"/>
      <c r="DC622" s="35"/>
      <c r="DD622" s="35"/>
      <c r="DE622" s="35"/>
      <c r="DF622" s="35"/>
      <c r="DG622" s="35"/>
      <c r="DH622" s="35"/>
      <c r="DI622" s="35"/>
    </row>
    <row r="623" spans="1:113" x14ac:dyDescent="0.2">
      <c r="A623" s="36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50"/>
      <c r="AM623" s="36"/>
      <c r="AN623" s="36"/>
      <c r="AO623" s="35"/>
      <c r="AP623" s="35"/>
      <c r="AQ623" s="35"/>
      <c r="AR623" s="51"/>
      <c r="AS623" s="36"/>
      <c r="AT623" s="35"/>
      <c r="AU623" s="35"/>
      <c r="AV623" s="51"/>
      <c r="AW623" s="36"/>
      <c r="AX623" s="35"/>
      <c r="AY623" s="53"/>
      <c r="AZ623" s="35"/>
      <c r="BA623" s="35"/>
      <c r="BB623" s="51"/>
      <c r="BC623" s="36"/>
      <c r="BD623" s="35"/>
      <c r="BE623" s="53"/>
      <c r="BF623" s="35"/>
      <c r="BG623" s="35"/>
      <c r="BH623" s="35"/>
      <c r="BI623" s="35"/>
      <c r="BJ623" s="35"/>
      <c r="BK623" s="35"/>
      <c r="BL623" s="35"/>
      <c r="BM623" s="35"/>
      <c r="BN623" s="35"/>
      <c r="BO623" s="35"/>
      <c r="BP623" s="35"/>
      <c r="BQ623" s="35"/>
      <c r="BR623" s="35"/>
      <c r="BS623" s="35"/>
      <c r="BT623" s="35"/>
      <c r="BU623" s="35"/>
      <c r="BV623" s="35"/>
      <c r="BW623" s="35"/>
      <c r="BX623" s="35"/>
      <c r="BY623" s="35"/>
      <c r="BZ623" s="35"/>
      <c r="CA623" s="35"/>
      <c r="CB623" s="35"/>
      <c r="CC623" s="35"/>
      <c r="CD623" s="35"/>
      <c r="CE623" s="35"/>
      <c r="CF623" s="35"/>
      <c r="CG623" s="35"/>
      <c r="CH623" s="35"/>
      <c r="CI623" s="35"/>
      <c r="CJ623" s="35"/>
      <c r="CK623" s="35"/>
      <c r="CL623" s="35"/>
      <c r="CM623" s="35"/>
      <c r="CN623" s="35"/>
      <c r="CO623" s="35"/>
      <c r="CP623" s="35"/>
      <c r="CQ623" s="35"/>
      <c r="CR623" s="35"/>
      <c r="CS623" s="35"/>
      <c r="CT623" s="35"/>
      <c r="CU623" s="35"/>
      <c r="CV623" s="35"/>
      <c r="CW623" s="35"/>
      <c r="CX623" s="35"/>
      <c r="CY623" s="35"/>
      <c r="CZ623" s="35"/>
      <c r="DA623" s="35"/>
      <c r="DB623" s="35"/>
      <c r="DC623" s="35"/>
      <c r="DD623" s="35"/>
      <c r="DE623" s="35"/>
      <c r="DF623" s="35"/>
      <c r="DG623" s="35"/>
      <c r="DH623" s="35"/>
      <c r="DI623" s="35"/>
    </row>
    <row r="624" spans="1:113" x14ac:dyDescent="0.2">
      <c r="A624" s="36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50"/>
      <c r="AM624" s="36"/>
      <c r="AN624" s="36"/>
      <c r="AO624" s="35"/>
      <c r="AP624" s="35"/>
      <c r="AQ624" s="35"/>
      <c r="AR624" s="51"/>
      <c r="AS624" s="36"/>
      <c r="AT624" s="35"/>
      <c r="AU624" s="35"/>
      <c r="AV624" s="51"/>
      <c r="AW624" s="36"/>
      <c r="AX624" s="35"/>
      <c r="AY624" s="53"/>
      <c r="AZ624" s="35"/>
      <c r="BA624" s="35"/>
      <c r="BB624" s="51"/>
      <c r="BC624" s="36"/>
      <c r="BD624" s="35"/>
      <c r="BE624" s="53"/>
      <c r="BF624" s="35"/>
      <c r="BG624" s="35"/>
      <c r="BH624" s="35"/>
      <c r="BI624" s="35"/>
      <c r="BJ624" s="35"/>
      <c r="BK624" s="35"/>
      <c r="BL624" s="35"/>
      <c r="BM624" s="35"/>
      <c r="BN624" s="35"/>
      <c r="BO624" s="35"/>
      <c r="BP624" s="35"/>
      <c r="BQ624" s="35"/>
      <c r="BR624" s="35"/>
      <c r="BS624" s="35"/>
      <c r="BT624" s="35"/>
      <c r="BU624" s="35"/>
      <c r="BV624" s="35"/>
      <c r="BW624" s="35"/>
      <c r="BX624" s="35"/>
      <c r="BY624" s="35"/>
      <c r="BZ624" s="35"/>
      <c r="CA624" s="35"/>
      <c r="CB624" s="35"/>
      <c r="CC624" s="35"/>
      <c r="CD624" s="35"/>
      <c r="CE624" s="35"/>
      <c r="CF624" s="35"/>
      <c r="CG624" s="35"/>
      <c r="CH624" s="35"/>
      <c r="CI624" s="35"/>
      <c r="CJ624" s="35"/>
      <c r="CK624" s="35"/>
      <c r="CL624" s="35"/>
      <c r="CM624" s="35"/>
      <c r="CN624" s="35"/>
      <c r="CO624" s="35"/>
      <c r="CP624" s="35"/>
      <c r="CQ624" s="35"/>
      <c r="CR624" s="35"/>
      <c r="CS624" s="35"/>
      <c r="CT624" s="35"/>
      <c r="CU624" s="35"/>
      <c r="CV624" s="35"/>
      <c r="CW624" s="35"/>
      <c r="CX624" s="35"/>
      <c r="CY624" s="35"/>
      <c r="CZ624" s="35"/>
      <c r="DA624" s="35"/>
      <c r="DB624" s="35"/>
      <c r="DC624" s="35"/>
      <c r="DD624" s="35"/>
      <c r="DE624" s="35"/>
      <c r="DF624" s="35"/>
      <c r="DG624" s="35"/>
      <c r="DH624" s="35"/>
      <c r="DI624" s="35"/>
    </row>
    <row r="625" spans="1:113" x14ac:dyDescent="0.2">
      <c r="A625" s="36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50"/>
      <c r="AM625" s="36"/>
      <c r="AN625" s="36"/>
      <c r="AO625" s="35"/>
      <c r="AP625" s="35"/>
      <c r="AQ625" s="35"/>
      <c r="AR625" s="51"/>
      <c r="AS625" s="36"/>
      <c r="AT625" s="35"/>
      <c r="AU625" s="35"/>
      <c r="AV625" s="51"/>
      <c r="AW625" s="36"/>
      <c r="AX625" s="35"/>
      <c r="AY625" s="53"/>
      <c r="AZ625" s="35"/>
      <c r="BA625" s="35"/>
      <c r="BB625" s="51"/>
      <c r="BC625" s="36"/>
      <c r="BD625" s="35"/>
      <c r="BE625" s="53"/>
      <c r="BF625" s="35"/>
      <c r="BG625" s="35"/>
      <c r="BH625" s="35"/>
      <c r="BI625" s="35"/>
      <c r="BJ625" s="35"/>
      <c r="BK625" s="35"/>
      <c r="BL625" s="35"/>
      <c r="BM625" s="35"/>
      <c r="BN625" s="35"/>
      <c r="BO625" s="35"/>
      <c r="BP625" s="35"/>
      <c r="BQ625" s="35"/>
      <c r="BR625" s="35"/>
      <c r="BS625" s="35"/>
      <c r="BT625" s="35"/>
      <c r="BU625" s="35"/>
      <c r="BV625" s="35"/>
      <c r="BW625" s="35"/>
      <c r="BX625" s="35"/>
      <c r="BY625" s="35"/>
      <c r="BZ625" s="35"/>
      <c r="CA625" s="35"/>
      <c r="CB625" s="35"/>
      <c r="CC625" s="35"/>
      <c r="CD625" s="35"/>
      <c r="CE625" s="35"/>
      <c r="CF625" s="35"/>
      <c r="CG625" s="35"/>
      <c r="CH625" s="35"/>
      <c r="CI625" s="35"/>
      <c r="CJ625" s="35"/>
      <c r="CK625" s="35"/>
      <c r="CL625" s="35"/>
      <c r="CM625" s="35"/>
      <c r="CN625" s="35"/>
      <c r="CO625" s="35"/>
      <c r="CP625" s="35"/>
      <c r="CQ625" s="35"/>
      <c r="CR625" s="35"/>
      <c r="CS625" s="35"/>
      <c r="CT625" s="35"/>
      <c r="CU625" s="35"/>
      <c r="CV625" s="35"/>
      <c r="CW625" s="35"/>
      <c r="CX625" s="35"/>
      <c r="CY625" s="35"/>
      <c r="CZ625" s="35"/>
      <c r="DA625" s="35"/>
      <c r="DB625" s="35"/>
      <c r="DC625" s="35"/>
      <c r="DD625" s="35"/>
      <c r="DE625" s="35"/>
      <c r="DF625" s="35"/>
      <c r="DG625" s="35"/>
      <c r="DH625" s="35"/>
      <c r="DI625" s="35"/>
    </row>
    <row r="626" spans="1:113" x14ac:dyDescent="0.2">
      <c r="A626" s="36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50"/>
      <c r="AM626" s="36"/>
      <c r="AN626" s="36"/>
      <c r="AO626" s="35"/>
      <c r="AP626" s="35"/>
      <c r="AQ626" s="35"/>
      <c r="AR626" s="51"/>
      <c r="AS626" s="36"/>
      <c r="AT626" s="35"/>
      <c r="AU626" s="35"/>
      <c r="AV626" s="51"/>
      <c r="AW626" s="36"/>
      <c r="AX626" s="35"/>
      <c r="AY626" s="53"/>
      <c r="AZ626" s="35"/>
      <c r="BA626" s="35"/>
      <c r="BB626" s="51"/>
      <c r="BC626" s="36"/>
      <c r="BD626" s="35"/>
      <c r="BE626" s="53"/>
      <c r="BF626" s="35"/>
      <c r="BG626" s="35"/>
      <c r="BH626" s="35"/>
      <c r="BI626" s="35"/>
      <c r="BJ626" s="35"/>
      <c r="BK626" s="35"/>
      <c r="BL626" s="35"/>
      <c r="BM626" s="35"/>
      <c r="BN626" s="35"/>
      <c r="BO626" s="35"/>
      <c r="BP626" s="35"/>
      <c r="BQ626" s="35"/>
      <c r="BR626" s="35"/>
      <c r="BS626" s="35"/>
      <c r="BT626" s="35"/>
      <c r="BU626" s="35"/>
      <c r="BV626" s="35"/>
      <c r="BW626" s="35"/>
      <c r="BX626" s="35"/>
      <c r="BY626" s="35"/>
      <c r="BZ626" s="35"/>
      <c r="CA626" s="35"/>
      <c r="CB626" s="35"/>
      <c r="CC626" s="35"/>
      <c r="CD626" s="35"/>
      <c r="CE626" s="35"/>
      <c r="CF626" s="35"/>
      <c r="CG626" s="35"/>
      <c r="CH626" s="35"/>
      <c r="CI626" s="35"/>
      <c r="CJ626" s="35"/>
      <c r="CK626" s="35"/>
      <c r="CL626" s="35"/>
      <c r="CM626" s="35"/>
      <c r="CN626" s="35"/>
      <c r="CO626" s="35"/>
      <c r="CP626" s="35"/>
      <c r="CQ626" s="35"/>
      <c r="CR626" s="35"/>
      <c r="CS626" s="35"/>
      <c r="CT626" s="35"/>
      <c r="CU626" s="35"/>
      <c r="CV626" s="35"/>
      <c r="CW626" s="35"/>
      <c r="CX626" s="35"/>
      <c r="CY626" s="35"/>
      <c r="CZ626" s="35"/>
      <c r="DA626" s="35"/>
      <c r="DB626" s="35"/>
      <c r="DC626" s="35"/>
      <c r="DD626" s="35"/>
      <c r="DE626" s="35"/>
      <c r="DF626" s="35"/>
      <c r="DG626" s="35"/>
      <c r="DH626" s="35"/>
      <c r="DI626" s="35"/>
    </row>
    <row r="627" spans="1:113" x14ac:dyDescent="0.2">
      <c r="A627" s="36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50"/>
      <c r="AM627" s="36"/>
      <c r="AN627" s="36"/>
      <c r="AO627" s="35"/>
      <c r="AP627" s="35"/>
      <c r="AQ627" s="35"/>
      <c r="AR627" s="51"/>
      <c r="AS627" s="36"/>
      <c r="AT627" s="35"/>
      <c r="AU627" s="35"/>
      <c r="AV627" s="51"/>
      <c r="AW627" s="36"/>
      <c r="AX627" s="35"/>
      <c r="AY627" s="53"/>
      <c r="AZ627" s="35"/>
      <c r="BA627" s="35"/>
      <c r="BB627" s="51"/>
      <c r="BC627" s="36"/>
      <c r="BD627" s="35"/>
      <c r="BE627" s="53"/>
      <c r="BF627" s="35"/>
      <c r="BG627" s="35"/>
      <c r="BH627" s="35"/>
      <c r="BI627" s="35"/>
      <c r="BJ627" s="35"/>
      <c r="BK627" s="35"/>
      <c r="BL627" s="35"/>
      <c r="BM627" s="35"/>
      <c r="BN627" s="35"/>
      <c r="BO627" s="35"/>
      <c r="BP627" s="35"/>
      <c r="BQ627" s="35"/>
      <c r="BR627" s="35"/>
      <c r="BS627" s="35"/>
      <c r="BT627" s="35"/>
      <c r="BU627" s="35"/>
      <c r="BV627" s="35"/>
      <c r="BW627" s="35"/>
      <c r="BX627" s="35"/>
      <c r="BY627" s="35"/>
      <c r="BZ627" s="35"/>
      <c r="CA627" s="35"/>
      <c r="CB627" s="35"/>
      <c r="CC627" s="35"/>
      <c r="CD627" s="35"/>
      <c r="CE627" s="35"/>
      <c r="CF627" s="35"/>
      <c r="CG627" s="35"/>
      <c r="CH627" s="35"/>
      <c r="CI627" s="35"/>
      <c r="CJ627" s="35"/>
      <c r="CK627" s="35"/>
      <c r="CL627" s="35"/>
      <c r="CM627" s="35"/>
      <c r="CN627" s="35"/>
      <c r="CO627" s="35"/>
      <c r="CP627" s="35"/>
      <c r="CQ627" s="35"/>
      <c r="CR627" s="35"/>
      <c r="CS627" s="35"/>
      <c r="CT627" s="35"/>
      <c r="CU627" s="35"/>
      <c r="CV627" s="35"/>
      <c r="CW627" s="35"/>
      <c r="CX627" s="35"/>
      <c r="CY627" s="35"/>
      <c r="CZ627" s="35"/>
      <c r="DA627" s="35"/>
      <c r="DB627" s="35"/>
      <c r="DC627" s="35"/>
      <c r="DD627" s="35"/>
      <c r="DE627" s="35"/>
      <c r="DF627" s="35"/>
      <c r="DG627" s="35"/>
      <c r="DH627" s="35"/>
      <c r="DI627" s="35"/>
    </row>
    <row r="628" spans="1:113" x14ac:dyDescent="0.2">
      <c r="A628" s="36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50"/>
      <c r="AM628" s="36"/>
      <c r="AN628" s="36"/>
      <c r="AO628" s="35"/>
      <c r="AP628" s="35"/>
      <c r="AQ628" s="35"/>
      <c r="AR628" s="51"/>
      <c r="AS628" s="36"/>
      <c r="AT628" s="35"/>
      <c r="AU628" s="35"/>
      <c r="AV628" s="51"/>
      <c r="AW628" s="36"/>
      <c r="AX628" s="35"/>
      <c r="AY628" s="53"/>
      <c r="AZ628" s="35"/>
      <c r="BA628" s="35"/>
      <c r="BB628" s="51"/>
      <c r="BC628" s="36"/>
      <c r="BD628" s="35"/>
      <c r="BE628" s="53"/>
      <c r="BF628" s="35"/>
      <c r="BG628" s="35"/>
      <c r="BH628" s="35"/>
      <c r="BI628" s="35"/>
      <c r="BJ628" s="35"/>
      <c r="BK628" s="35"/>
      <c r="BL628" s="35"/>
      <c r="BM628" s="35"/>
      <c r="BN628" s="35"/>
      <c r="BO628" s="35"/>
      <c r="BP628" s="35"/>
      <c r="BQ628" s="35"/>
      <c r="BR628" s="35"/>
      <c r="BS628" s="35"/>
      <c r="BT628" s="35"/>
      <c r="BU628" s="35"/>
      <c r="BV628" s="35"/>
      <c r="BW628" s="35"/>
      <c r="BX628" s="35"/>
      <c r="BY628" s="35"/>
      <c r="BZ628" s="35"/>
      <c r="CA628" s="35"/>
      <c r="CB628" s="35"/>
      <c r="CC628" s="35"/>
      <c r="CD628" s="35"/>
      <c r="CE628" s="35"/>
      <c r="CF628" s="35"/>
      <c r="CG628" s="35"/>
      <c r="CH628" s="35"/>
      <c r="CI628" s="35"/>
      <c r="CJ628" s="35"/>
      <c r="CK628" s="35"/>
      <c r="CL628" s="35"/>
      <c r="CM628" s="35"/>
      <c r="CN628" s="35"/>
      <c r="CO628" s="35"/>
      <c r="CP628" s="35"/>
      <c r="CQ628" s="35"/>
      <c r="CR628" s="35"/>
      <c r="CS628" s="35"/>
      <c r="CT628" s="35"/>
      <c r="CU628" s="35"/>
      <c r="CV628" s="35"/>
      <c r="CW628" s="35"/>
      <c r="CX628" s="35"/>
      <c r="CY628" s="35"/>
      <c r="CZ628" s="35"/>
      <c r="DA628" s="35"/>
      <c r="DB628" s="35"/>
      <c r="DC628" s="35"/>
      <c r="DD628" s="35"/>
      <c r="DE628" s="35"/>
      <c r="DF628" s="35"/>
      <c r="DG628" s="35"/>
      <c r="DH628" s="35"/>
      <c r="DI628" s="35"/>
    </row>
    <row r="629" spans="1:113" x14ac:dyDescent="0.2">
      <c r="A629" s="36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36"/>
      <c r="AN629" s="36"/>
      <c r="AO629" s="35"/>
      <c r="AP629" s="35"/>
      <c r="AQ629" s="35"/>
      <c r="AR629" s="51"/>
      <c r="AS629" s="36"/>
      <c r="AT629" s="35"/>
      <c r="AU629" s="35"/>
      <c r="AV629" s="51"/>
      <c r="AW629" s="36"/>
      <c r="AX629" s="35"/>
      <c r="AY629" s="53"/>
      <c r="AZ629" s="35"/>
      <c r="BA629" s="35"/>
      <c r="BB629" s="51"/>
      <c r="BC629" s="36"/>
      <c r="BD629" s="35"/>
      <c r="BE629" s="53"/>
      <c r="BF629" s="35"/>
      <c r="BG629" s="35"/>
      <c r="BH629" s="35"/>
      <c r="BI629" s="35"/>
      <c r="BJ629" s="35"/>
      <c r="BK629" s="35"/>
      <c r="BL629" s="35"/>
      <c r="BM629" s="35"/>
      <c r="BN629" s="35"/>
      <c r="BO629" s="35"/>
      <c r="BP629" s="35"/>
      <c r="BQ629" s="35"/>
      <c r="BR629" s="35"/>
      <c r="BS629" s="35"/>
      <c r="BT629" s="35"/>
      <c r="BU629" s="35"/>
      <c r="BV629" s="35"/>
      <c r="BW629" s="35"/>
      <c r="BX629" s="35"/>
      <c r="BY629" s="35"/>
      <c r="BZ629" s="35"/>
      <c r="CA629" s="35"/>
      <c r="CB629" s="35"/>
      <c r="CC629" s="35"/>
      <c r="CD629" s="35"/>
      <c r="CE629" s="35"/>
      <c r="CF629" s="35"/>
      <c r="CG629" s="35"/>
      <c r="CH629" s="35"/>
      <c r="CI629" s="35"/>
      <c r="CJ629" s="35"/>
      <c r="CK629" s="35"/>
      <c r="CL629" s="35"/>
      <c r="CM629" s="35"/>
      <c r="CN629" s="35"/>
      <c r="CO629" s="35"/>
      <c r="CP629" s="35"/>
      <c r="CQ629" s="35"/>
      <c r="CR629" s="35"/>
      <c r="CS629" s="35"/>
      <c r="CT629" s="35"/>
      <c r="CU629" s="35"/>
      <c r="CV629" s="35"/>
      <c r="CW629" s="35"/>
      <c r="CX629" s="35"/>
      <c r="CY629" s="35"/>
      <c r="CZ629" s="35"/>
      <c r="DA629" s="35"/>
      <c r="DB629" s="35"/>
      <c r="DC629" s="35"/>
      <c r="DD629" s="35"/>
      <c r="DE629" s="35"/>
      <c r="DF629" s="35"/>
      <c r="DG629" s="35"/>
      <c r="DH629" s="35"/>
      <c r="DI629" s="35"/>
    </row>
    <row r="630" spans="1:113" x14ac:dyDescent="0.2">
      <c r="A630" s="36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36"/>
      <c r="AN630" s="36"/>
      <c r="AO630" s="35"/>
      <c r="AP630" s="35"/>
      <c r="AQ630" s="35"/>
      <c r="AR630" s="51"/>
      <c r="AS630" s="36"/>
      <c r="AT630" s="35"/>
      <c r="AU630" s="35"/>
      <c r="AV630" s="51"/>
      <c r="AW630" s="36"/>
      <c r="AX630" s="35"/>
      <c r="AY630" s="53"/>
      <c r="AZ630" s="35"/>
      <c r="BA630" s="35"/>
      <c r="BB630" s="51"/>
      <c r="BC630" s="36"/>
      <c r="BD630" s="35"/>
      <c r="BE630" s="53"/>
      <c r="BF630" s="35"/>
      <c r="BG630" s="35"/>
      <c r="BH630" s="35"/>
      <c r="BI630" s="35"/>
      <c r="BJ630" s="35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35"/>
      <c r="BX630" s="35"/>
      <c r="BY630" s="35"/>
      <c r="BZ630" s="35"/>
      <c r="CA630" s="35"/>
      <c r="CB630" s="35"/>
      <c r="CC630" s="35"/>
      <c r="CD630" s="35"/>
      <c r="CE630" s="35"/>
      <c r="CF630" s="35"/>
      <c r="CG630" s="35"/>
      <c r="CH630" s="35"/>
      <c r="CI630" s="35"/>
      <c r="CJ630" s="35"/>
      <c r="CK630" s="35"/>
      <c r="CL630" s="35"/>
      <c r="CM630" s="35"/>
      <c r="CN630" s="35"/>
      <c r="CO630" s="35"/>
      <c r="CP630" s="35"/>
      <c r="CQ630" s="35"/>
      <c r="CR630" s="35"/>
      <c r="CS630" s="35"/>
      <c r="CT630" s="35"/>
      <c r="CU630" s="35"/>
      <c r="CV630" s="35"/>
      <c r="CW630" s="35"/>
      <c r="CX630" s="35"/>
      <c r="CY630" s="35"/>
      <c r="CZ630" s="35"/>
      <c r="DA630" s="35"/>
      <c r="DB630" s="35"/>
      <c r="DC630" s="35"/>
      <c r="DD630" s="35"/>
      <c r="DE630" s="35"/>
      <c r="DF630" s="35"/>
      <c r="DG630" s="35"/>
      <c r="DH630" s="35"/>
      <c r="DI630" s="35"/>
    </row>
    <row r="631" spans="1:113" x14ac:dyDescent="0.2">
      <c r="A631" s="36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50"/>
      <c r="AM631" s="36"/>
      <c r="AN631" s="36"/>
      <c r="AO631" s="35"/>
      <c r="AP631" s="35"/>
      <c r="AQ631" s="35"/>
      <c r="AR631" s="51"/>
      <c r="AS631" s="36"/>
      <c r="AT631" s="35"/>
      <c r="AU631" s="35"/>
      <c r="AV631" s="51"/>
      <c r="AW631" s="36"/>
      <c r="AX631" s="35"/>
      <c r="AY631" s="53"/>
      <c r="AZ631" s="35"/>
      <c r="BA631" s="35"/>
      <c r="BB631" s="51"/>
      <c r="BC631" s="36"/>
      <c r="BD631" s="35"/>
      <c r="BE631" s="53"/>
      <c r="BF631" s="35"/>
      <c r="BG631" s="35"/>
      <c r="BH631" s="35"/>
      <c r="BI631" s="35"/>
      <c r="BJ631" s="35"/>
      <c r="BK631" s="35"/>
      <c r="BL631" s="35"/>
      <c r="BM631" s="35"/>
      <c r="BN631" s="35"/>
      <c r="BO631" s="35"/>
      <c r="BP631" s="35"/>
      <c r="BQ631" s="35"/>
      <c r="BR631" s="35"/>
      <c r="BS631" s="35"/>
      <c r="BT631" s="35"/>
      <c r="BU631" s="35"/>
      <c r="BV631" s="35"/>
      <c r="BW631" s="35"/>
      <c r="BX631" s="35"/>
      <c r="BY631" s="35"/>
      <c r="BZ631" s="35"/>
      <c r="CA631" s="35"/>
      <c r="CB631" s="35"/>
      <c r="CC631" s="35"/>
      <c r="CD631" s="35"/>
      <c r="CE631" s="35"/>
      <c r="CF631" s="35"/>
      <c r="CG631" s="35"/>
      <c r="CH631" s="35"/>
      <c r="CI631" s="35"/>
      <c r="CJ631" s="35"/>
      <c r="CK631" s="35"/>
      <c r="CL631" s="35"/>
      <c r="CM631" s="35"/>
      <c r="CN631" s="35"/>
      <c r="CO631" s="35"/>
      <c r="CP631" s="35"/>
      <c r="CQ631" s="35"/>
      <c r="CR631" s="35"/>
      <c r="CS631" s="35"/>
      <c r="CT631" s="35"/>
      <c r="CU631" s="35"/>
      <c r="CV631" s="35"/>
      <c r="CW631" s="35"/>
      <c r="CX631" s="35"/>
      <c r="CY631" s="35"/>
      <c r="CZ631" s="35"/>
      <c r="DA631" s="35"/>
      <c r="DB631" s="35"/>
      <c r="DC631" s="35"/>
      <c r="DD631" s="35"/>
      <c r="DE631" s="35"/>
      <c r="DF631" s="35"/>
      <c r="DG631" s="35"/>
      <c r="DH631" s="35"/>
      <c r="DI631" s="35"/>
    </row>
    <row r="632" spans="1:113" x14ac:dyDescent="0.2">
      <c r="A632" s="36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50"/>
      <c r="AM632" s="36"/>
      <c r="AN632" s="36"/>
      <c r="AO632" s="35"/>
      <c r="AP632" s="35"/>
      <c r="AQ632" s="35"/>
      <c r="AR632" s="51"/>
      <c r="AS632" s="36"/>
      <c r="AT632" s="35"/>
      <c r="AU632" s="35"/>
      <c r="AV632" s="51"/>
      <c r="AW632" s="36"/>
      <c r="AX632" s="35"/>
      <c r="AY632" s="53"/>
      <c r="AZ632" s="35"/>
      <c r="BA632" s="35"/>
      <c r="BB632" s="51"/>
      <c r="BC632" s="36"/>
      <c r="BD632" s="35"/>
      <c r="BE632" s="53"/>
      <c r="BF632" s="35"/>
      <c r="BG632" s="35"/>
      <c r="BH632" s="35"/>
      <c r="BI632" s="35"/>
      <c r="BJ632" s="35"/>
      <c r="BK632" s="35"/>
      <c r="BL632" s="35"/>
      <c r="BM632" s="35"/>
      <c r="BN632" s="35"/>
      <c r="BO632" s="35"/>
      <c r="BP632" s="35"/>
      <c r="BQ632" s="35"/>
      <c r="BR632" s="35"/>
      <c r="BS632" s="35"/>
      <c r="BT632" s="35"/>
      <c r="BU632" s="35"/>
      <c r="BV632" s="35"/>
      <c r="BW632" s="35"/>
      <c r="BX632" s="35"/>
      <c r="BY632" s="35"/>
      <c r="BZ632" s="35"/>
      <c r="CA632" s="35"/>
      <c r="CB632" s="35"/>
      <c r="CC632" s="35"/>
      <c r="CD632" s="35"/>
      <c r="CE632" s="35"/>
      <c r="CF632" s="35"/>
      <c r="CG632" s="35"/>
      <c r="CH632" s="35"/>
      <c r="CI632" s="35"/>
      <c r="CJ632" s="35"/>
      <c r="CK632" s="35"/>
      <c r="CL632" s="35"/>
      <c r="CM632" s="35"/>
      <c r="CN632" s="35"/>
      <c r="CO632" s="35"/>
      <c r="CP632" s="35"/>
      <c r="CQ632" s="35"/>
      <c r="CR632" s="35"/>
      <c r="CS632" s="35"/>
      <c r="CT632" s="35"/>
      <c r="CU632" s="35"/>
      <c r="CV632" s="35"/>
      <c r="CW632" s="35"/>
      <c r="CX632" s="35"/>
      <c r="CY632" s="35"/>
      <c r="CZ632" s="35"/>
      <c r="DA632" s="35"/>
      <c r="DB632" s="35"/>
      <c r="DC632" s="35"/>
      <c r="DD632" s="35"/>
      <c r="DE632" s="35"/>
      <c r="DF632" s="35"/>
      <c r="DG632" s="35"/>
      <c r="DH632" s="35"/>
      <c r="DI632" s="35"/>
    </row>
    <row r="633" spans="1:113" x14ac:dyDescent="0.2">
      <c r="A633" s="36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50"/>
      <c r="AM633" s="36"/>
      <c r="AN633" s="36"/>
      <c r="AO633" s="35"/>
      <c r="AP633" s="35"/>
      <c r="AQ633" s="35"/>
      <c r="AR633" s="51"/>
      <c r="AS633" s="36"/>
      <c r="AT633" s="35"/>
      <c r="AU633" s="35"/>
      <c r="AV633" s="51"/>
      <c r="AW633" s="36"/>
      <c r="AX633" s="35"/>
      <c r="AY633" s="53"/>
      <c r="AZ633" s="35"/>
      <c r="BA633" s="35"/>
      <c r="BB633" s="51"/>
      <c r="BC633" s="36"/>
      <c r="BD633" s="35"/>
      <c r="BE633" s="53"/>
      <c r="BF633" s="35"/>
      <c r="BG633" s="35"/>
      <c r="BH633" s="35"/>
      <c r="BI633" s="35"/>
      <c r="BJ633" s="35"/>
      <c r="BK633" s="35"/>
      <c r="BL633" s="35"/>
      <c r="BM633" s="35"/>
      <c r="BN633" s="35"/>
      <c r="BO633" s="35"/>
      <c r="BP633" s="35"/>
      <c r="BQ633" s="35"/>
      <c r="BR633" s="35"/>
      <c r="BS633" s="35"/>
      <c r="BT633" s="35"/>
      <c r="BU633" s="35"/>
      <c r="BV633" s="35"/>
      <c r="BW633" s="35"/>
      <c r="BX633" s="35"/>
      <c r="BY633" s="35"/>
      <c r="BZ633" s="35"/>
      <c r="CA633" s="35"/>
      <c r="CB633" s="35"/>
      <c r="CC633" s="35"/>
      <c r="CD633" s="35"/>
      <c r="CE633" s="35"/>
      <c r="CF633" s="35"/>
      <c r="CG633" s="35"/>
      <c r="CH633" s="35"/>
      <c r="CI633" s="35"/>
      <c r="CJ633" s="35"/>
      <c r="CK633" s="35"/>
      <c r="CL633" s="35"/>
      <c r="CM633" s="35"/>
      <c r="CN633" s="35"/>
      <c r="CO633" s="35"/>
      <c r="CP633" s="35"/>
      <c r="CQ633" s="35"/>
      <c r="CR633" s="35"/>
      <c r="CS633" s="35"/>
      <c r="CT633" s="35"/>
      <c r="CU633" s="35"/>
      <c r="CV633" s="35"/>
      <c r="CW633" s="35"/>
      <c r="CX633" s="35"/>
      <c r="CY633" s="35"/>
      <c r="CZ633" s="35"/>
      <c r="DA633" s="35"/>
      <c r="DB633" s="35"/>
      <c r="DC633" s="35"/>
      <c r="DD633" s="35"/>
      <c r="DE633" s="35"/>
      <c r="DF633" s="35"/>
      <c r="DG633" s="35"/>
      <c r="DH633" s="35"/>
      <c r="DI633" s="35"/>
    </row>
    <row r="634" spans="1:113" x14ac:dyDescent="0.2">
      <c r="A634" s="36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50"/>
      <c r="AM634" s="36"/>
      <c r="AN634" s="36"/>
      <c r="AO634" s="35"/>
      <c r="AP634" s="35"/>
      <c r="AQ634" s="35"/>
      <c r="AR634" s="51"/>
      <c r="AS634" s="36"/>
      <c r="AT634" s="35"/>
      <c r="AU634" s="35"/>
      <c r="AV634" s="51"/>
      <c r="AW634" s="36"/>
      <c r="AX634" s="35"/>
      <c r="AY634" s="53"/>
      <c r="AZ634" s="35"/>
      <c r="BA634" s="35"/>
      <c r="BB634" s="51"/>
      <c r="BC634" s="36"/>
      <c r="BD634" s="35"/>
      <c r="BE634" s="53"/>
      <c r="BF634" s="35"/>
      <c r="BG634" s="35"/>
      <c r="BH634" s="35"/>
      <c r="BI634" s="35"/>
      <c r="BJ634" s="35"/>
      <c r="BK634" s="35"/>
      <c r="BL634" s="35"/>
      <c r="BM634" s="35"/>
      <c r="BN634" s="35"/>
      <c r="BO634" s="35"/>
      <c r="BP634" s="35"/>
      <c r="BQ634" s="35"/>
      <c r="BR634" s="35"/>
      <c r="BS634" s="35"/>
      <c r="BT634" s="35"/>
      <c r="BU634" s="35"/>
      <c r="BV634" s="35"/>
      <c r="BW634" s="35"/>
      <c r="BX634" s="35"/>
      <c r="BY634" s="35"/>
      <c r="BZ634" s="35"/>
      <c r="CA634" s="35"/>
      <c r="CB634" s="35"/>
      <c r="CC634" s="35"/>
      <c r="CD634" s="35"/>
      <c r="CE634" s="35"/>
      <c r="CF634" s="35"/>
      <c r="CG634" s="35"/>
      <c r="CH634" s="35"/>
      <c r="CI634" s="35"/>
      <c r="CJ634" s="35"/>
      <c r="CK634" s="35"/>
      <c r="CL634" s="35"/>
      <c r="CM634" s="35"/>
      <c r="CN634" s="35"/>
      <c r="CO634" s="35"/>
      <c r="CP634" s="35"/>
      <c r="CQ634" s="35"/>
      <c r="CR634" s="35"/>
      <c r="CS634" s="35"/>
      <c r="CT634" s="35"/>
      <c r="CU634" s="35"/>
      <c r="CV634" s="35"/>
      <c r="CW634" s="35"/>
      <c r="CX634" s="35"/>
      <c r="CY634" s="35"/>
      <c r="CZ634" s="35"/>
      <c r="DA634" s="35"/>
      <c r="DB634" s="35"/>
      <c r="DC634" s="35"/>
      <c r="DD634" s="35"/>
      <c r="DE634" s="35"/>
      <c r="DF634" s="35"/>
      <c r="DG634" s="35"/>
      <c r="DH634" s="35"/>
      <c r="DI634" s="35"/>
    </row>
    <row r="635" spans="1:113" x14ac:dyDescent="0.2">
      <c r="A635" s="36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50"/>
      <c r="AM635" s="36"/>
      <c r="AN635" s="36"/>
      <c r="AO635" s="35"/>
      <c r="AP635" s="35"/>
      <c r="AQ635" s="35"/>
      <c r="AR635" s="51"/>
      <c r="AS635" s="36"/>
      <c r="AT635" s="35"/>
      <c r="AU635" s="35"/>
      <c r="AV635" s="51"/>
      <c r="AW635" s="36"/>
      <c r="AX635" s="35"/>
      <c r="AY635" s="53"/>
      <c r="AZ635" s="35"/>
      <c r="BA635" s="35"/>
      <c r="BB635" s="51"/>
      <c r="BC635" s="36"/>
      <c r="BD635" s="35"/>
      <c r="BE635" s="53"/>
      <c r="BF635" s="35"/>
      <c r="BG635" s="35"/>
      <c r="BH635" s="35"/>
      <c r="BI635" s="35"/>
      <c r="BJ635" s="35"/>
      <c r="BK635" s="35"/>
      <c r="BL635" s="35"/>
      <c r="BM635" s="35"/>
      <c r="BN635" s="35"/>
      <c r="BO635" s="35"/>
      <c r="BP635" s="35"/>
      <c r="BQ635" s="35"/>
      <c r="BR635" s="35"/>
      <c r="BS635" s="35"/>
      <c r="BT635" s="35"/>
      <c r="BU635" s="35"/>
      <c r="BV635" s="35"/>
      <c r="BW635" s="35"/>
      <c r="BX635" s="35"/>
      <c r="BY635" s="35"/>
      <c r="BZ635" s="35"/>
      <c r="CA635" s="35"/>
      <c r="CB635" s="35"/>
      <c r="CC635" s="35"/>
      <c r="CD635" s="35"/>
      <c r="CE635" s="35"/>
      <c r="CF635" s="35"/>
      <c r="CG635" s="35"/>
      <c r="CH635" s="35"/>
      <c r="CI635" s="35"/>
      <c r="CJ635" s="35"/>
      <c r="CK635" s="35"/>
      <c r="CL635" s="35"/>
      <c r="CM635" s="35"/>
      <c r="CN635" s="35"/>
      <c r="CO635" s="35"/>
      <c r="CP635" s="35"/>
      <c r="CQ635" s="35"/>
      <c r="CR635" s="35"/>
      <c r="CS635" s="35"/>
      <c r="CT635" s="35"/>
      <c r="CU635" s="35"/>
      <c r="CV635" s="35"/>
      <c r="CW635" s="35"/>
      <c r="CX635" s="35"/>
      <c r="CY635" s="35"/>
      <c r="CZ635" s="35"/>
      <c r="DA635" s="35"/>
      <c r="DB635" s="35"/>
      <c r="DC635" s="35"/>
      <c r="DD635" s="35"/>
      <c r="DE635" s="35"/>
      <c r="DF635" s="35"/>
      <c r="DG635" s="35"/>
      <c r="DH635" s="35"/>
      <c r="DI635" s="35"/>
    </row>
    <row r="636" spans="1:113" x14ac:dyDescent="0.2">
      <c r="A636" s="36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50"/>
      <c r="AM636" s="36"/>
      <c r="AN636" s="36"/>
      <c r="AO636" s="35"/>
      <c r="AP636" s="35"/>
      <c r="AQ636" s="35"/>
      <c r="AR636" s="51"/>
      <c r="AS636" s="36"/>
      <c r="AT636" s="35"/>
      <c r="AU636" s="35"/>
      <c r="AV636" s="51"/>
      <c r="AW636" s="36"/>
      <c r="AX636" s="35"/>
      <c r="AY636" s="53"/>
      <c r="AZ636" s="35"/>
      <c r="BA636" s="35"/>
      <c r="BB636" s="51"/>
      <c r="BC636" s="36"/>
      <c r="BD636" s="35"/>
      <c r="BE636" s="53"/>
      <c r="BF636" s="35"/>
      <c r="BG636" s="35"/>
      <c r="BH636" s="35"/>
      <c r="BI636" s="35"/>
      <c r="BJ636" s="35"/>
      <c r="BK636" s="35"/>
      <c r="BL636" s="35"/>
      <c r="BM636" s="35"/>
      <c r="BN636" s="35"/>
      <c r="BO636" s="35"/>
      <c r="BP636" s="35"/>
      <c r="BQ636" s="35"/>
      <c r="BR636" s="35"/>
      <c r="BS636" s="35"/>
      <c r="BT636" s="35"/>
      <c r="BU636" s="35"/>
      <c r="BV636" s="35"/>
      <c r="BW636" s="35"/>
      <c r="BX636" s="35"/>
      <c r="BY636" s="35"/>
      <c r="BZ636" s="35"/>
      <c r="CA636" s="35"/>
      <c r="CB636" s="35"/>
      <c r="CC636" s="35"/>
      <c r="CD636" s="35"/>
      <c r="CE636" s="35"/>
      <c r="CF636" s="35"/>
      <c r="CG636" s="35"/>
      <c r="CH636" s="35"/>
      <c r="CI636" s="35"/>
      <c r="CJ636" s="35"/>
      <c r="CK636" s="35"/>
      <c r="CL636" s="35"/>
      <c r="CM636" s="35"/>
      <c r="CN636" s="35"/>
      <c r="CO636" s="35"/>
      <c r="CP636" s="35"/>
      <c r="CQ636" s="35"/>
      <c r="CR636" s="35"/>
      <c r="CS636" s="35"/>
      <c r="CT636" s="35"/>
      <c r="CU636" s="35"/>
      <c r="CV636" s="35"/>
      <c r="CW636" s="35"/>
      <c r="CX636" s="35"/>
      <c r="CY636" s="35"/>
      <c r="CZ636" s="35"/>
      <c r="DA636" s="35"/>
      <c r="DB636" s="35"/>
      <c r="DC636" s="35"/>
      <c r="DD636" s="35"/>
      <c r="DE636" s="35"/>
      <c r="DF636" s="35"/>
      <c r="DG636" s="35"/>
      <c r="DH636" s="35"/>
      <c r="DI636" s="35"/>
    </row>
    <row r="637" spans="1:113" x14ac:dyDescent="0.2">
      <c r="A637" s="36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36"/>
      <c r="AN637" s="36"/>
      <c r="AO637" s="35"/>
      <c r="AP637" s="35"/>
      <c r="AQ637" s="35"/>
      <c r="AR637" s="51"/>
      <c r="AS637" s="36"/>
      <c r="AT637" s="35"/>
      <c r="AU637" s="35"/>
      <c r="AV637" s="51"/>
      <c r="AW637" s="36"/>
      <c r="AX637" s="35"/>
      <c r="AY637" s="53"/>
      <c r="AZ637" s="35"/>
      <c r="BA637" s="35"/>
      <c r="BB637" s="51"/>
      <c r="BC637" s="36"/>
      <c r="BD637" s="35"/>
      <c r="BE637" s="53"/>
      <c r="BF637" s="35"/>
      <c r="BG637" s="35"/>
      <c r="BH637" s="35"/>
      <c r="BI637" s="35"/>
      <c r="BJ637" s="35"/>
      <c r="BK637" s="35"/>
      <c r="BL637" s="35"/>
      <c r="BM637" s="35"/>
      <c r="BN637" s="35"/>
      <c r="BO637" s="35"/>
      <c r="BP637" s="35"/>
      <c r="BQ637" s="35"/>
      <c r="BR637" s="35"/>
      <c r="BS637" s="35"/>
      <c r="BT637" s="35"/>
      <c r="BU637" s="35"/>
      <c r="BV637" s="35"/>
      <c r="BW637" s="35"/>
      <c r="BX637" s="35"/>
      <c r="BY637" s="35"/>
      <c r="BZ637" s="35"/>
      <c r="CA637" s="35"/>
      <c r="CB637" s="35"/>
      <c r="CC637" s="35"/>
      <c r="CD637" s="35"/>
      <c r="CE637" s="35"/>
      <c r="CF637" s="35"/>
      <c r="CG637" s="35"/>
      <c r="CH637" s="35"/>
      <c r="CI637" s="35"/>
      <c r="CJ637" s="35"/>
      <c r="CK637" s="35"/>
      <c r="CL637" s="35"/>
      <c r="CM637" s="35"/>
      <c r="CN637" s="35"/>
      <c r="CO637" s="35"/>
      <c r="CP637" s="35"/>
      <c r="CQ637" s="35"/>
      <c r="CR637" s="35"/>
      <c r="CS637" s="35"/>
      <c r="CT637" s="35"/>
      <c r="CU637" s="35"/>
      <c r="CV637" s="35"/>
      <c r="CW637" s="35"/>
      <c r="CX637" s="35"/>
      <c r="CY637" s="35"/>
      <c r="CZ637" s="35"/>
      <c r="DA637" s="35"/>
      <c r="DB637" s="35"/>
      <c r="DC637" s="35"/>
      <c r="DD637" s="35"/>
      <c r="DE637" s="35"/>
      <c r="DF637" s="35"/>
      <c r="DG637" s="35"/>
      <c r="DH637" s="35"/>
      <c r="DI637" s="35"/>
    </row>
    <row r="638" spans="1:113" x14ac:dyDescent="0.2">
      <c r="A638" s="36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50"/>
      <c r="AM638" s="36"/>
      <c r="AN638" s="36"/>
      <c r="AO638" s="35"/>
      <c r="AP638" s="35"/>
      <c r="AQ638" s="35"/>
      <c r="AR638" s="51"/>
      <c r="AS638" s="36"/>
      <c r="AT638" s="35"/>
      <c r="AU638" s="35"/>
      <c r="AV638" s="51"/>
      <c r="AW638" s="36"/>
      <c r="AX638" s="35"/>
      <c r="AY638" s="53"/>
      <c r="AZ638" s="35"/>
      <c r="BA638" s="35"/>
      <c r="BB638" s="51"/>
      <c r="BC638" s="36"/>
      <c r="BD638" s="35"/>
      <c r="BE638" s="53"/>
      <c r="BF638" s="35"/>
      <c r="BG638" s="35"/>
      <c r="BH638" s="35"/>
      <c r="BI638" s="35"/>
      <c r="BJ638" s="35"/>
      <c r="BK638" s="35"/>
      <c r="BL638" s="35"/>
      <c r="BM638" s="35"/>
      <c r="BN638" s="35"/>
      <c r="BO638" s="35"/>
      <c r="BP638" s="35"/>
      <c r="BQ638" s="35"/>
      <c r="BR638" s="35"/>
      <c r="BS638" s="35"/>
      <c r="BT638" s="35"/>
      <c r="BU638" s="35"/>
      <c r="BV638" s="35"/>
      <c r="BW638" s="35"/>
      <c r="BX638" s="35"/>
      <c r="BY638" s="35"/>
      <c r="BZ638" s="35"/>
      <c r="CA638" s="35"/>
      <c r="CB638" s="35"/>
      <c r="CC638" s="35"/>
      <c r="CD638" s="35"/>
      <c r="CE638" s="35"/>
      <c r="CF638" s="35"/>
      <c r="CG638" s="35"/>
      <c r="CH638" s="35"/>
      <c r="CI638" s="35"/>
      <c r="CJ638" s="35"/>
      <c r="CK638" s="35"/>
      <c r="CL638" s="35"/>
      <c r="CM638" s="35"/>
      <c r="CN638" s="35"/>
      <c r="CO638" s="35"/>
      <c r="CP638" s="35"/>
      <c r="CQ638" s="35"/>
      <c r="CR638" s="35"/>
      <c r="CS638" s="35"/>
      <c r="CT638" s="35"/>
      <c r="CU638" s="35"/>
      <c r="CV638" s="35"/>
      <c r="CW638" s="35"/>
      <c r="CX638" s="35"/>
      <c r="CY638" s="35"/>
      <c r="CZ638" s="35"/>
      <c r="DA638" s="35"/>
      <c r="DB638" s="35"/>
      <c r="DC638" s="35"/>
      <c r="DD638" s="35"/>
      <c r="DE638" s="35"/>
      <c r="DF638" s="35"/>
      <c r="DG638" s="35"/>
      <c r="DH638" s="35"/>
      <c r="DI638" s="35"/>
    </row>
    <row r="639" spans="1:113" x14ac:dyDescent="0.2">
      <c r="A639" s="36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50"/>
      <c r="AM639" s="36"/>
      <c r="AN639" s="36"/>
      <c r="AO639" s="35"/>
      <c r="AP639" s="35"/>
      <c r="AQ639" s="35"/>
      <c r="AR639" s="51"/>
      <c r="AS639" s="36"/>
      <c r="AT639" s="35"/>
      <c r="AU639" s="35"/>
      <c r="AV639" s="51"/>
      <c r="AW639" s="36"/>
      <c r="AX639" s="35"/>
      <c r="AY639" s="53"/>
      <c r="AZ639" s="35"/>
      <c r="BA639" s="35"/>
      <c r="BB639" s="51"/>
      <c r="BC639" s="36"/>
      <c r="BD639" s="35"/>
      <c r="BE639" s="53"/>
      <c r="BF639" s="35"/>
      <c r="BG639" s="35"/>
      <c r="BH639" s="35"/>
      <c r="BI639" s="35"/>
      <c r="BJ639" s="35"/>
      <c r="BK639" s="35"/>
      <c r="BL639" s="35"/>
      <c r="BM639" s="35"/>
      <c r="BN639" s="35"/>
      <c r="BO639" s="35"/>
      <c r="BP639" s="35"/>
      <c r="BQ639" s="35"/>
      <c r="BR639" s="35"/>
      <c r="BS639" s="35"/>
      <c r="BT639" s="35"/>
      <c r="BU639" s="35"/>
      <c r="BV639" s="35"/>
      <c r="BW639" s="35"/>
      <c r="BX639" s="35"/>
      <c r="BY639" s="35"/>
      <c r="BZ639" s="35"/>
      <c r="CA639" s="35"/>
      <c r="CB639" s="35"/>
      <c r="CC639" s="35"/>
      <c r="CD639" s="35"/>
      <c r="CE639" s="35"/>
      <c r="CF639" s="35"/>
      <c r="CG639" s="35"/>
      <c r="CH639" s="35"/>
      <c r="CI639" s="35"/>
      <c r="CJ639" s="35"/>
      <c r="CK639" s="35"/>
      <c r="CL639" s="35"/>
      <c r="CM639" s="35"/>
      <c r="CN639" s="35"/>
      <c r="CO639" s="35"/>
      <c r="CP639" s="35"/>
      <c r="CQ639" s="35"/>
      <c r="CR639" s="35"/>
      <c r="CS639" s="35"/>
      <c r="CT639" s="35"/>
      <c r="CU639" s="35"/>
      <c r="CV639" s="35"/>
      <c r="CW639" s="35"/>
      <c r="CX639" s="35"/>
      <c r="CY639" s="35"/>
      <c r="CZ639" s="35"/>
      <c r="DA639" s="35"/>
      <c r="DB639" s="35"/>
      <c r="DC639" s="35"/>
      <c r="DD639" s="35"/>
      <c r="DE639" s="35"/>
      <c r="DF639" s="35"/>
      <c r="DG639" s="35"/>
      <c r="DH639" s="35"/>
      <c r="DI639" s="35"/>
    </row>
    <row r="640" spans="1:113" x14ac:dyDescent="0.2">
      <c r="A640" s="36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36"/>
      <c r="AN640" s="36"/>
      <c r="AO640" s="35"/>
      <c r="AP640" s="35"/>
      <c r="AQ640" s="35"/>
      <c r="AR640" s="51"/>
      <c r="AS640" s="36"/>
      <c r="AT640" s="35"/>
      <c r="AU640" s="35"/>
      <c r="AV640" s="51"/>
      <c r="AW640" s="36"/>
      <c r="AX640" s="35"/>
      <c r="AY640" s="53"/>
      <c r="AZ640" s="35"/>
      <c r="BA640" s="35"/>
      <c r="BB640" s="51"/>
      <c r="BC640" s="36"/>
      <c r="BD640" s="35"/>
      <c r="BE640" s="53"/>
      <c r="BF640" s="35"/>
      <c r="BG640" s="35"/>
      <c r="BH640" s="35"/>
      <c r="BI640" s="35"/>
      <c r="BJ640" s="35"/>
      <c r="BK640" s="35"/>
      <c r="BL640" s="35"/>
      <c r="BM640" s="35"/>
      <c r="BN640" s="35"/>
      <c r="BO640" s="35"/>
      <c r="BP640" s="35"/>
      <c r="BQ640" s="35"/>
      <c r="BR640" s="35"/>
      <c r="BS640" s="35"/>
      <c r="BT640" s="35"/>
      <c r="BU640" s="35"/>
      <c r="BV640" s="35"/>
      <c r="BW640" s="35"/>
      <c r="BX640" s="35"/>
      <c r="BY640" s="35"/>
      <c r="BZ640" s="35"/>
      <c r="CA640" s="35"/>
      <c r="CB640" s="35"/>
      <c r="CC640" s="35"/>
      <c r="CD640" s="35"/>
      <c r="CE640" s="35"/>
      <c r="CF640" s="35"/>
      <c r="CG640" s="35"/>
      <c r="CH640" s="35"/>
      <c r="CI640" s="35"/>
      <c r="CJ640" s="35"/>
      <c r="CK640" s="35"/>
      <c r="CL640" s="35"/>
      <c r="CM640" s="35"/>
      <c r="CN640" s="35"/>
      <c r="CO640" s="35"/>
      <c r="CP640" s="35"/>
      <c r="CQ640" s="35"/>
      <c r="CR640" s="35"/>
      <c r="CS640" s="35"/>
      <c r="CT640" s="35"/>
      <c r="CU640" s="35"/>
      <c r="CV640" s="35"/>
      <c r="CW640" s="35"/>
      <c r="CX640" s="35"/>
      <c r="CY640" s="35"/>
      <c r="CZ640" s="35"/>
      <c r="DA640" s="35"/>
      <c r="DB640" s="35"/>
      <c r="DC640" s="35"/>
      <c r="DD640" s="35"/>
      <c r="DE640" s="35"/>
      <c r="DF640" s="35"/>
      <c r="DG640" s="35"/>
      <c r="DH640" s="35"/>
      <c r="DI640" s="35"/>
    </row>
    <row r="641" spans="1:113" x14ac:dyDescent="0.2">
      <c r="A641" s="36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50"/>
      <c r="AM641" s="36"/>
      <c r="AN641" s="36"/>
      <c r="AO641" s="35"/>
      <c r="AP641" s="35"/>
      <c r="AQ641" s="35"/>
      <c r="AR641" s="51"/>
      <c r="AS641" s="36"/>
      <c r="AT641" s="35"/>
      <c r="AU641" s="35"/>
      <c r="AV641" s="51"/>
      <c r="AW641" s="36"/>
      <c r="AX641" s="35"/>
      <c r="AY641" s="53"/>
      <c r="AZ641" s="35"/>
      <c r="BA641" s="35"/>
      <c r="BB641" s="51"/>
      <c r="BC641" s="36"/>
      <c r="BD641" s="35"/>
      <c r="BE641" s="53"/>
      <c r="BF641" s="35"/>
      <c r="BG641" s="35"/>
      <c r="BH641" s="35"/>
      <c r="BI641" s="35"/>
      <c r="BJ641" s="35"/>
      <c r="BK641" s="35"/>
      <c r="BL641" s="35"/>
      <c r="BM641" s="35"/>
      <c r="BN641" s="35"/>
      <c r="BO641" s="35"/>
      <c r="BP641" s="35"/>
      <c r="BQ641" s="35"/>
      <c r="BR641" s="35"/>
      <c r="BS641" s="35"/>
      <c r="BT641" s="35"/>
      <c r="BU641" s="35"/>
      <c r="BV641" s="35"/>
      <c r="BW641" s="35"/>
      <c r="BX641" s="35"/>
      <c r="BY641" s="35"/>
      <c r="BZ641" s="35"/>
      <c r="CA641" s="35"/>
      <c r="CB641" s="35"/>
      <c r="CC641" s="35"/>
      <c r="CD641" s="35"/>
      <c r="CE641" s="35"/>
      <c r="CF641" s="35"/>
      <c r="CG641" s="35"/>
      <c r="CH641" s="35"/>
      <c r="CI641" s="35"/>
      <c r="CJ641" s="35"/>
      <c r="CK641" s="35"/>
      <c r="CL641" s="35"/>
      <c r="CM641" s="35"/>
      <c r="CN641" s="35"/>
      <c r="CO641" s="35"/>
      <c r="CP641" s="35"/>
      <c r="CQ641" s="35"/>
      <c r="CR641" s="35"/>
      <c r="CS641" s="35"/>
      <c r="CT641" s="35"/>
      <c r="CU641" s="35"/>
      <c r="CV641" s="35"/>
      <c r="CW641" s="35"/>
      <c r="CX641" s="35"/>
      <c r="CY641" s="35"/>
      <c r="CZ641" s="35"/>
      <c r="DA641" s="35"/>
      <c r="DB641" s="35"/>
      <c r="DC641" s="35"/>
      <c r="DD641" s="35"/>
      <c r="DE641" s="35"/>
      <c r="DF641" s="35"/>
      <c r="DG641" s="35"/>
      <c r="DH641" s="35"/>
      <c r="DI641" s="35"/>
    </row>
    <row r="642" spans="1:113" x14ac:dyDescent="0.2">
      <c r="A642" s="36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50"/>
      <c r="AM642" s="36"/>
      <c r="AN642" s="36"/>
      <c r="AO642" s="35"/>
      <c r="AP642" s="35"/>
      <c r="AQ642" s="35"/>
      <c r="AR642" s="51"/>
      <c r="AS642" s="36"/>
      <c r="AT642" s="35"/>
      <c r="AU642" s="35"/>
      <c r="AV642" s="51"/>
      <c r="AW642" s="36"/>
      <c r="AX642" s="35"/>
      <c r="AY642" s="53"/>
      <c r="AZ642" s="35"/>
      <c r="BA642" s="35"/>
      <c r="BB642" s="51"/>
      <c r="BC642" s="36"/>
      <c r="BD642" s="35"/>
      <c r="BE642" s="53"/>
      <c r="BF642" s="35"/>
      <c r="BG642" s="35"/>
      <c r="BH642" s="35"/>
      <c r="BI642" s="35"/>
      <c r="BJ642" s="35"/>
      <c r="BK642" s="35"/>
      <c r="BL642" s="35"/>
      <c r="BM642" s="35"/>
      <c r="BN642" s="35"/>
      <c r="BO642" s="35"/>
      <c r="BP642" s="35"/>
      <c r="BQ642" s="35"/>
      <c r="BR642" s="35"/>
      <c r="BS642" s="35"/>
      <c r="BT642" s="35"/>
      <c r="BU642" s="35"/>
      <c r="BV642" s="35"/>
      <c r="BW642" s="35"/>
      <c r="BX642" s="35"/>
      <c r="BY642" s="35"/>
      <c r="BZ642" s="35"/>
      <c r="CA642" s="35"/>
      <c r="CB642" s="35"/>
      <c r="CC642" s="35"/>
      <c r="CD642" s="35"/>
      <c r="CE642" s="35"/>
      <c r="CF642" s="35"/>
      <c r="CG642" s="35"/>
      <c r="CH642" s="35"/>
      <c r="CI642" s="35"/>
      <c r="CJ642" s="35"/>
      <c r="CK642" s="35"/>
      <c r="CL642" s="35"/>
      <c r="CM642" s="35"/>
      <c r="CN642" s="35"/>
      <c r="CO642" s="35"/>
      <c r="CP642" s="35"/>
      <c r="CQ642" s="35"/>
      <c r="CR642" s="35"/>
      <c r="CS642" s="35"/>
      <c r="CT642" s="35"/>
      <c r="CU642" s="35"/>
      <c r="CV642" s="35"/>
      <c r="CW642" s="35"/>
      <c r="CX642" s="35"/>
      <c r="CY642" s="35"/>
      <c r="CZ642" s="35"/>
      <c r="DA642" s="35"/>
      <c r="DB642" s="35"/>
      <c r="DC642" s="35"/>
      <c r="DD642" s="35"/>
      <c r="DE642" s="35"/>
      <c r="DF642" s="35"/>
      <c r="DG642" s="35"/>
      <c r="DH642" s="35"/>
      <c r="DI642" s="35"/>
    </row>
    <row r="643" spans="1:113" x14ac:dyDescent="0.2">
      <c r="A643" s="36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50"/>
      <c r="AM643" s="36"/>
      <c r="AN643" s="36"/>
      <c r="AO643" s="35"/>
      <c r="AP643" s="35"/>
      <c r="AQ643" s="35"/>
      <c r="AR643" s="51"/>
      <c r="AS643" s="36"/>
      <c r="AT643" s="35"/>
      <c r="AU643" s="35"/>
      <c r="AV643" s="51"/>
      <c r="AW643" s="36"/>
      <c r="AX643" s="35"/>
      <c r="AY643" s="53"/>
      <c r="AZ643" s="35"/>
      <c r="BA643" s="35"/>
      <c r="BB643" s="51"/>
      <c r="BC643" s="36"/>
      <c r="BD643" s="35"/>
      <c r="BE643" s="53"/>
      <c r="BF643" s="35"/>
      <c r="BG643" s="35"/>
      <c r="BH643" s="35"/>
      <c r="BI643" s="35"/>
      <c r="BJ643" s="35"/>
      <c r="BK643" s="35"/>
      <c r="BL643" s="35"/>
      <c r="BM643" s="35"/>
      <c r="BN643" s="35"/>
      <c r="BO643" s="35"/>
      <c r="BP643" s="35"/>
      <c r="BQ643" s="35"/>
      <c r="BR643" s="35"/>
      <c r="BS643" s="35"/>
      <c r="BT643" s="35"/>
      <c r="BU643" s="35"/>
      <c r="BV643" s="35"/>
      <c r="BW643" s="35"/>
      <c r="BX643" s="35"/>
      <c r="BY643" s="35"/>
      <c r="BZ643" s="35"/>
      <c r="CA643" s="35"/>
      <c r="CB643" s="35"/>
      <c r="CC643" s="35"/>
      <c r="CD643" s="35"/>
      <c r="CE643" s="35"/>
      <c r="CF643" s="35"/>
      <c r="CG643" s="35"/>
      <c r="CH643" s="35"/>
      <c r="CI643" s="35"/>
      <c r="CJ643" s="35"/>
      <c r="CK643" s="35"/>
      <c r="CL643" s="35"/>
      <c r="CM643" s="35"/>
      <c r="CN643" s="35"/>
      <c r="CO643" s="35"/>
      <c r="CP643" s="35"/>
      <c r="CQ643" s="35"/>
      <c r="CR643" s="35"/>
      <c r="CS643" s="35"/>
      <c r="CT643" s="35"/>
      <c r="CU643" s="35"/>
      <c r="CV643" s="35"/>
      <c r="CW643" s="35"/>
      <c r="CX643" s="35"/>
      <c r="CY643" s="35"/>
      <c r="CZ643" s="35"/>
      <c r="DA643" s="35"/>
      <c r="DB643" s="35"/>
      <c r="DC643" s="35"/>
      <c r="DD643" s="35"/>
      <c r="DE643" s="35"/>
      <c r="DF643" s="35"/>
      <c r="DG643" s="35"/>
      <c r="DH643" s="35"/>
      <c r="DI643" s="35"/>
    </row>
    <row r="644" spans="1:113" x14ac:dyDescent="0.2">
      <c r="A644" s="36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50"/>
      <c r="AM644" s="36"/>
      <c r="AN644" s="36"/>
      <c r="AO644" s="35"/>
      <c r="AP644" s="35"/>
      <c r="AQ644" s="35"/>
      <c r="AR644" s="51"/>
      <c r="AS644" s="36"/>
      <c r="AT644" s="35"/>
      <c r="AU644" s="35"/>
      <c r="AV644" s="51"/>
      <c r="AW644" s="36"/>
      <c r="AX644" s="35"/>
      <c r="AY644" s="53"/>
      <c r="AZ644" s="35"/>
      <c r="BA644" s="35"/>
      <c r="BB644" s="51"/>
      <c r="BC644" s="36"/>
      <c r="BD644" s="35"/>
      <c r="BE644" s="53"/>
      <c r="BF644" s="35"/>
      <c r="BG644" s="35"/>
      <c r="BH644" s="35"/>
      <c r="BI644" s="35"/>
      <c r="BJ644" s="35"/>
      <c r="BK644" s="35"/>
      <c r="BL644" s="35"/>
      <c r="BM644" s="35"/>
      <c r="BN644" s="35"/>
      <c r="BO644" s="35"/>
      <c r="BP644" s="35"/>
      <c r="BQ644" s="35"/>
      <c r="BR644" s="35"/>
      <c r="BS644" s="35"/>
      <c r="BT644" s="35"/>
      <c r="BU644" s="35"/>
      <c r="BV644" s="35"/>
      <c r="BW644" s="35"/>
      <c r="BX644" s="35"/>
      <c r="BY644" s="35"/>
      <c r="BZ644" s="35"/>
      <c r="CA644" s="35"/>
      <c r="CB644" s="35"/>
      <c r="CC644" s="35"/>
      <c r="CD644" s="35"/>
      <c r="CE644" s="35"/>
      <c r="CF644" s="35"/>
      <c r="CG644" s="35"/>
      <c r="CH644" s="35"/>
      <c r="CI644" s="35"/>
      <c r="CJ644" s="35"/>
      <c r="CK644" s="35"/>
      <c r="CL644" s="35"/>
      <c r="CM644" s="35"/>
      <c r="CN644" s="35"/>
      <c r="CO644" s="35"/>
      <c r="CP644" s="35"/>
      <c r="CQ644" s="35"/>
      <c r="CR644" s="35"/>
      <c r="CS644" s="35"/>
      <c r="CT644" s="35"/>
      <c r="CU644" s="35"/>
      <c r="CV644" s="35"/>
      <c r="CW644" s="35"/>
      <c r="CX644" s="35"/>
      <c r="CY644" s="35"/>
      <c r="CZ644" s="35"/>
      <c r="DA644" s="35"/>
      <c r="DB644" s="35"/>
      <c r="DC644" s="35"/>
      <c r="DD644" s="35"/>
      <c r="DE644" s="35"/>
      <c r="DF644" s="35"/>
      <c r="DG644" s="35"/>
      <c r="DH644" s="35"/>
      <c r="DI644" s="35"/>
    </row>
    <row r="645" spans="1:113" x14ac:dyDescent="0.2">
      <c r="A645" s="36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36"/>
      <c r="AN645" s="36"/>
      <c r="AO645" s="35"/>
      <c r="AP645" s="35"/>
      <c r="AQ645" s="35"/>
      <c r="AR645" s="51"/>
      <c r="AS645" s="36"/>
      <c r="AT645" s="35"/>
      <c r="AU645" s="35"/>
      <c r="AV645" s="51"/>
      <c r="AW645" s="36"/>
      <c r="AX645" s="35"/>
      <c r="AY645" s="53"/>
      <c r="AZ645" s="35"/>
      <c r="BA645" s="35"/>
      <c r="BB645" s="51"/>
      <c r="BC645" s="36"/>
      <c r="BD645" s="35"/>
      <c r="BE645" s="53"/>
      <c r="BF645" s="35"/>
      <c r="BG645" s="35"/>
      <c r="BH645" s="35"/>
      <c r="BI645" s="35"/>
      <c r="BJ645" s="35"/>
      <c r="BK645" s="35"/>
      <c r="BL645" s="35"/>
      <c r="BM645" s="35"/>
      <c r="BN645" s="35"/>
      <c r="BO645" s="35"/>
      <c r="BP645" s="35"/>
      <c r="BQ645" s="35"/>
      <c r="BR645" s="35"/>
      <c r="BS645" s="35"/>
      <c r="BT645" s="35"/>
      <c r="BU645" s="35"/>
      <c r="BV645" s="35"/>
      <c r="BW645" s="35"/>
      <c r="BX645" s="35"/>
      <c r="BY645" s="35"/>
      <c r="BZ645" s="35"/>
      <c r="CA645" s="35"/>
      <c r="CB645" s="35"/>
      <c r="CC645" s="35"/>
      <c r="CD645" s="35"/>
      <c r="CE645" s="35"/>
      <c r="CF645" s="35"/>
      <c r="CG645" s="35"/>
      <c r="CH645" s="35"/>
      <c r="CI645" s="35"/>
      <c r="CJ645" s="35"/>
      <c r="CK645" s="35"/>
      <c r="CL645" s="35"/>
      <c r="CM645" s="35"/>
      <c r="CN645" s="35"/>
      <c r="CO645" s="35"/>
      <c r="CP645" s="35"/>
      <c r="CQ645" s="35"/>
      <c r="CR645" s="35"/>
      <c r="CS645" s="35"/>
      <c r="CT645" s="35"/>
      <c r="CU645" s="35"/>
      <c r="CV645" s="35"/>
      <c r="CW645" s="35"/>
      <c r="CX645" s="35"/>
      <c r="CY645" s="35"/>
      <c r="CZ645" s="35"/>
      <c r="DA645" s="35"/>
      <c r="DB645" s="35"/>
      <c r="DC645" s="35"/>
      <c r="DD645" s="35"/>
      <c r="DE645" s="35"/>
      <c r="DF645" s="35"/>
      <c r="DG645" s="35"/>
      <c r="DH645" s="35"/>
      <c r="DI645" s="35"/>
    </row>
    <row r="646" spans="1:113" x14ac:dyDescent="0.2">
      <c r="A646" s="36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50"/>
      <c r="AM646" s="57"/>
      <c r="AN646" s="57"/>
      <c r="AO646" s="58"/>
      <c r="AP646" s="58"/>
      <c r="AQ646" s="58"/>
      <c r="AR646" s="51"/>
      <c r="AS646" s="57"/>
      <c r="AT646" s="58"/>
      <c r="AU646" s="58"/>
      <c r="AV646" s="51"/>
      <c r="AW646" s="57"/>
      <c r="AX646" s="58"/>
      <c r="AY646" s="59"/>
      <c r="AZ646" s="35"/>
      <c r="BA646" s="58"/>
      <c r="BB646" s="51"/>
      <c r="BC646" s="57"/>
      <c r="BD646" s="58"/>
      <c r="BE646" s="59"/>
      <c r="BF646" s="58"/>
      <c r="BG646" s="58"/>
      <c r="BH646" s="58"/>
      <c r="BI646" s="58"/>
      <c r="BJ646" s="58"/>
      <c r="BK646" s="58"/>
      <c r="BL646" s="58"/>
      <c r="BM646" s="58"/>
      <c r="BN646" s="58"/>
      <c r="BO646" s="58"/>
      <c r="BP646" s="58"/>
      <c r="BQ646" s="58"/>
      <c r="BR646" s="58"/>
      <c r="BS646" s="58"/>
      <c r="BT646" s="58"/>
      <c r="BU646" s="58"/>
      <c r="BV646" s="58"/>
      <c r="BW646" s="58"/>
      <c r="BX646" s="58"/>
      <c r="BY646" s="58"/>
      <c r="BZ646" s="58"/>
      <c r="CA646" s="58"/>
      <c r="CB646" s="58"/>
      <c r="CC646" s="58"/>
      <c r="CD646" s="58"/>
      <c r="CE646" s="58"/>
      <c r="CF646" s="58"/>
      <c r="CG646" s="58"/>
      <c r="CH646" s="58"/>
      <c r="CI646" s="58"/>
      <c r="CJ646" s="58"/>
      <c r="CK646" s="58"/>
      <c r="CL646" s="58"/>
      <c r="CM646" s="58"/>
      <c r="CN646" s="58"/>
      <c r="CO646" s="58"/>
      <c r="CP646" s="58"/>
      <c r="CQ646" s="58"/>
      <c r="CR646" s="58"/>
      <c r="CS646" s="58"/>
      <c r="CT646" s="58"/>
      <c r="CU646" s="58"/>
      <c r="CV646" s="58"/>
      <c r="CW646" s="58"/>
      <c r="CX646" s="58"/>
      <c r="CY646" s="58"/>
      <c r="CZ646" s="58"/>
      <c r="DA646" s="58"/>
      <c r="DB646" s="58"/>
      <c r="DC646" s="58"/>
      <c r="DD646" s="58"/>
      <c r="DE646" s="58"/>
      <c r="DF646" s="58"/>
      <c r="DG646" s="58"/>
      <c r="DH646" s="58"/>
      <c r="DI646" s="60"/>
    </row>
    <row r="647" spans="1:113" x14ac:dyDescent="0.2">
      <c r="A647" s="36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50"/>
      <c r="AM647" s="57"/>
      <c r="AN647" s="57"/>
      <c r="AO647" s="58"/>
      <c r="AP647" s="58"/>
      <c r="AQ647" s="58"/>
      <c r="AR647" s="51"/>
      <c r="AS647" s="57"/>
      <c r="AT647" s="58"/>
      <c r="AU647" s="58"/>
      <c r="AV647" s="51"/>
      <c r="AW647" s="57"/>
      <c r="AX647" s="58"/>
      <c r="AY647" s="59"/>
      <c r="AZ647" s="35"/>
      <c r="BA647" s="58"/>
      <c r="BB647" s="51"/>
      <c r="BC647" s="57"/>
      <c r="BD647" s="58"/>
      <c r="BE647" s="59"/>
      <c r="BF647" s="58"/>
      <c r="BG647" s="58"/>
      <c r="BH647" s="58"/>
      <c r="BI647" s="58"/>
      <c r="BJ647" s="58"/>
      <c r="BK647" s="58"/>
      <c r="BL647" s="58"/>
      <c r="BM647" s="58"/>
      <c r="BN647" s="58"/>
      <c r="BO647" s="58"/>
      <c r="BP647" s="58"/>
      <c r="BQ647" s="58"/>
      <c r="BR647" s="58"/>
      <c r="BS647" s="58"/>
      <c r="BT647" s="58"/>
      <c r="BU647" s="58"/>
      <c r="BV647" s="58"/>
      <c r="BW647" s="58"/>
      <c r="BX647" s="58"/>
      <c r="BY647" s="58"/>
      <c r="BZ647" s="58"/>
      <c r="CA647" s="58"/>
      <c r="CB647" s="58"/>
      <c r="CC647" s="58"/>
      <c r="CD647" s="58"/>
      <c r="CE647" s="58"/>
      <c r="CF647" s="58"/>
      <c r="CG647" s="58"/>
      <c r="CH647" s="58"/>
      <c r="CI647" s="58"/>
      <c r="CJ647" s="58"/>
      <c r="CK647" s="58"/>
      <c r="CL647" s="58"/>
      <c r="CM647" s="58"/>
      <c r="CN647" s="58"/>
      <c r="CO647" s="58"/>
      <c r="CP647" s="58"/>
      <c r="CQ647" s="58"/>
      <c r="CR647" s="58"/>
      <c r="CS647" s="58"/>
      <c r="CT647" s="58"/>
      <c r="CU647" s="58"/>
      <c r="CV647" s="58"/>
      <c r="CW647" s="58"/>
      <c r="CX647" s="58"/>
      <c r="CY647" s="58"/>
      <c r="CZ647" s="58"/>
      <c r="DA647" s="58"/>
      <c r="DB647" s="58"/>
      <c r="DC647" s="58"/>
      <c r="DD647" s="58"/>
      <c r="DE647" s="58"/>
      <c r="DF647" s="58"/>
      <c r="DG647" s="58"/>
      <c r="DH647" s="58"/>
      <c r="DI647" s="60"/>
    </row>
    <row r="648" spans="1:113" x14ac:dyDescent="0.2">
      <c r="A648" s="36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50"/>
      <c r="AM648" s="57"/>
      <c r="AN648" s="57"/>
      <c r="AO648" s="58"/>
      <c r="AP648" s="58"/>
      <c r="AQ648" s="58"/>
      <c r="AR648" s="51"/>
      <c r="AS648" s="57"/>
      <c r="AT648" s="58"/>
      <c r="AU648" s="58"/>
      <c r="AV648" s="51"/>
      <c r="AW648" s="57"/>
      <c r="AX648" s="58"/>
      <c r="AY648" s="59"/>
      <c r="AZ648" s="35"/>
      <c r="BA648" s="58"/>
      <c r="BB648" s="51"/>
      <c r="BC648" s="57"/>
      <c r="BD648" s="58"/>
      <c r="BE648" s="59"/>
      <c r="BF648" s="58"/>
      <c r="BG648" s="58"/>
      <c r="BH648" s="58"/>
      <c r="BI648" s="58"/>
      <c r="BJ648" s="58"/>
      <c r="BK648" s="58"/>
      <c r="BL648" s="58"/>
      <c r="BM648" s="58"/>
      <c r="BN648" s="58"/>
      <c r="BO648" s="58"/>
      <c r="BP648" s="58"/>
      <c r="BQ648" s="58"/>
      <c r="BR648" s="58"/>
      <c r="BS648" s="58"/>
      <c r="BT648" s="58"/>
      <c r="BU648" s="58"/>
      <c r="BV648" s="58"/>
      <c r="BW648" s="58"/>
      <c r="BX648" s="58"/>
      <c r="BY648" s="58"/>
      <c r="BZ648" s="58"/>
      <c r="CA648" s="58"/>
      <c r="CB648" s="58"/>
      <c r="CC648" s="58"/>
      <c r="CD648" s="58"/>
      <c r="CE648" s="58"/>
      <c r="CF648" s="58"/>
      <c r="CG648" s="58"/>
      <c r="CH648" s="58"/>
      <c r="CI648" s="58"/>
      <c r="CJ648" s="58"/>
      <c r="CK648" s="58"/>
      <c r="CL648" s="58"/>
      <c r="CM648" s="58"/>
      <c r="CN648" s="58"/>
      <c r="CO648" s="58"/>
      <c r="CP648" s="58"/>
      <c r="CQ648" s="58"/>
      <c r="CR648" s="58"/>
      <c r="CS648" s="58"/>
      <c r="CT648" s="58"/>
      <c r="CU648" s="58"/>
      <c r="CV648" s="58"/>
      <c r="CW648" s="58"/>
      <c r="CX648" s="58"/>
      <c r="CY648" s="58"/>
      <c r="CZ648" s="58"/>
      <c r="DA648" s="58"/>
      <c r="DB648" s="58"/>
      <c r="DC648" s="58"/>
      <c r="DD648" s="58"/>
      <c r="DE648" s="58"/>
      <c r="DF648" s="58"/>
      <c r="DG648" s="58"/>
      <c r="DH648" s="58"/>
      <c r="DI648" s="60"/>
    </row>
    <row r="649" spans="1:113" x14ac:dyDescent="0.2">
      <c r="A649" s="36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50"/>
      <c r="AM649" s="57"/>
      <c r="AN649" s="57"/>
      <c r="AO649" s="58"/>
      <c r="AP649" s="58"/>
      <c r="AQ649" s="58"/>
      <c r="AR649" s="51"/>
      <c r="AS649" s="57"/>
      <c r="AT649" s="58"/>
      <c r="AU649" s="58"/>
      <c r="AV649" s="51"/>
      <c r="AW649" s="57"/>
      <c r="AX649" s="58"/>
      <c r="AY649" s="59"/>
      <c r="AZ649" s="35"/>
      <c r="BA649" s="58"/>
      <c r="BB649" s="51"/>
      <c r="BC649" s="57"/>
      <c r="BD649" s="58"/>
      <c r="BE649" s="59"/>
      <c r="BF649" s="58"/>
      <c r="BG649" s="58"/>
      <c r="BH649" s="58"/>
      <c r="BI649" s="58"/>
      <c r="BJ649" s="58"/>
      <c r="BK649" s="58"/>
      <c r="BL649" s="58"/>
      <c r="BM649" s="58"/>
      <c r="BN649" s="58"/>
      <c r="BO649" s="58"/>
      <c r="BP649" s="58"/>
      <c r="BQ649" s="58"/>
      <c r="BR649" s="58"/>
      <c r="BS649" s="58"/>
      <c r="BT649" s="58"/>
      <c r="BU649" s="58"/>
      <c r="BV649" s="58"/>
      <c r="BW649" s="58"/>
      <c r="BX649" s="58"/>
      <c r="BY649" s="58"/>
      <c r="BZ649" s="58"/>
      <c r="CA649" s="58"/>
      <c r="CB649" s="58"/>
      <c r="CC649" s="58"/>
      <c r="CD649" s="58"/>
      <c r="CE649" s="58"/>
      <c r="CF649" s="58"/>
      <c r="CG649" s="58"/>
      <c r="CH649" s="58"/>
      <c r="CI649" s="58"/>
      <c r="CJ649" s="58"/>
      <c r="CK649" s="58"/>
      <c r="CL649" s="58"/>
      <c r="CM649" s="58"/>
      <c r="CN649" s="58"/>
      <c r="CO649" s="58"/>
      <c r="CP649" s="58"/>
      <c r="CQ649" s="58"/>
      <c r="CR649" s="58"/>
      <c r="CS649" s="58"/>
      <c r="CT649" s="58"/>
      <c r="CU649" s="58"/>
      <c r="CV649" s="58"/>
      <c r="CW649" s="58"/>
      <c r="CX649" s="58"/>
      <c r="CY649" s="58"/>
      <c r="CZ649" s="58"/>
      <c r="DA649" s="58"/>
      <c r="DB649" s="58"/>
      <c r="DC649" s="58"/>
      <c r="DD649" s="58"/>
      <c r="DE649" s="58"/>
      <c r="DF649" s="58"/>
      <c r="DG649" s="58"/>
      <c r="DH649" s="58"/>
      <c r="DI649" s="60"/>
    </row>
    <row r="650" spans="1:113" x14ac:dyDescent="0.2">
      <c r="A650" s="36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7"/>
      <c r="AN650" s="57"/>
      <c r="AO650" s="58"/>
      <c r="AP650" s="58"/>
      <c r="AQ650" s="58"/>
      <c r="AR650" s="51"/>
      <c r="AS650" s="57"/>
      <c r="AT650" s="58"/>
      <c r="AU650" s="58"/>
      <c r="AV650" s="51"/>
      <c r="AW650" s="57"/>
      <c r="AX650" s="58"/>
      <c r="AY650" s="59"/>
      <c r="AZ650" s="35"/>
      <c r="BA650" s="58"/>
      <c r="BB650" s="51"/>
      <c r="BC650" s="57"/>
      <c r="BD650" s="58"/>
      <c r="BE650" s="59"/>
      <c r="BF650" s="58"/>
      <c r="BG650" s="58"/>
      <c r="BH650" s="58"/>
      <c r="BI650" s="58"/>
      <c r="BJ650" s="58"/>
      <c r="BK650" s="58"/>
      <c r="BL650" s="58"/>
      <c r="BM650" s="58"/>
      <c r="BN650" s="58"/>
      <c r="BO650" s="58"/>
      <c r="BP650" s="58"/>
      <c r="BQ650" s="58"/>
      <c r="BR650" s="58"/>
      <c r="BS650" s="58"/>
      <c r="BT650" s="58"/>
      <c r="BU650" s="58"/>
      <c r="BV650" s="58"/>
      <c r="BW650" s="58"/>
      <c r="BX650" s="58"/>
      <c r="BY650" s="58"/>
      <c r="BZ650" s="58"/>
      <c r="CA650" s="58"/>
      <c r="CB650" s="58"/>
      <c r="CC650" s="58"/>
      <c r="CD650" s="58"/>
      <c r="CE650" s="58"/>
      <c r="CF650" s="58"/>
      <c r="CG650" s="58"/>
      <c r="CH650" s="58"/>
      <c r="CI650" s="58"/>
      <c r="CJ650" s="58"/>
      <c r="CK650" s="58"/>
      <c r="CL650" s="58"/>
      <c r="CM650" s="58"/>
      <c r="CN650" s="58"/>
      <c r="CO650" s="58"/>
      <c r="CP650" s="58"/>
      <c r="CQ650" s="58"/>
      <c r="CR650" s="58"/>
      <c r="CS650" s="58"/>
      <c r="CT650" s="58"/>
      <c r="CU650" s="58"/>
      <c r="CV650" s="58"/>
      <c r="CW650" s="58"/>
      <c r="CX650" s="58"/>
      <c r="CY650" s="58"/>
      <c r="CZ650" s="58"/>
      <c r="DA650" s="58"/>
      <c r="DB650" s="58"/>
      <c r="DC650" s="58"/>
      <c r="DD650" s="58"/>
      <c r="DE650" s="58"/>
      <c r="DF650" s="58"/>
      <c r="DG650" s="58"/>
      <c r="DH650" s="58"/>
      <c r="DI650" s="60"/>
    </row>
    <row r="651" spans="1:113" x14ac:dyDescent="0.2">
      <c r="A651" s="36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50"/>
      <c r="AM651" s="57"/>
      <c r="AN651" s="57"/>
      <c r="AO651" s="58"/>
      <c r="AP651" s="58"/>
      <c r="AQ651" s="58"/>
      <c r="AR651" s="51"/>
      <c r="AS651" s="57"/>
      <c r="AT651" s="58"/>
      <c r="AU651" s="58"/>
      <c r="AV651" s="51"/>
      <c r="AW651" s="57"/>
      <c r="AX651" s="58"/>
      <c r="AY651" s="59"/>
      <c r="AZ651" s="35"/>
      <c r="BA651" s="58"/>
      <c r="BB651" s="51"/>
      <c r="BC651" s="57"/>
      <c r="BD651" s="58"/>
      <c r="BE651" s="59"/>
      <c r="BF651" s="58"/>
      <c r="BG651" s="58"/>
      <c r="BH651" s="58"/>
      <c r="BI651" s="58"/>
      <c r="BJ651" s="58"/>
      <c r="BK651" s="58"/>
      <c r="BL651" s="58"/>
      <c r="BM651" s="58"/>
      <c r="BN651" s="58"/>
      <c r="BO651" s="58"/>
      <c r="BP651" s="58"/>
      <c r="BQ651" s="58"/>
      <c r="BR651" s="58"/>
      <c r="BS651" s="58"/>
      <c r="BT651" s="58"/>
      <c r="BU651" s="58"/>
      <c r="BV651" s="58"/>
      <c r="BW651" s="58"/>
      <c r="BX651" s="58"/>
      <c r="BY651" s="58"/>
      <c r="BZ651" s="58"/>
      <c r="CA651" s="58"/>
      <c r="CB651" s="58"/>
      <c r="CC651" s="58"/>
      <c r="CD651" s="58"/>
      <c r="CE651" s="58"/>
      <c r="CF651" s="58"/>
      <c r="CG651" s="58"/>
      <c r="CH651" s="58"/>
      <c r="CI651" s="58"/>
      <c r="CJ651" s="58"/>
      <c r="CK651" s="58"/>
      <c r="CL651" s="58"/>
      <c r="CM651" s="58"/>
      <c r="CN651" s="58"/>
      <c r="CO651" s="58"/>
      <c r="CP651" s="58"/>
      <c r="CQ651" s="58"/>
      <c r="CR651" s="58"/>
      <c r="CS651" s="58"/>
      <c r="CT651" s="58"/>
      <c r="CU651" s="58"/>
      <c r="CV651" s="58"/>
      <c r="CW651" s="58"/>
      <c r="CX651" s="58"/>
      <c r="CY651" s="58"/>
      <c r="CZ651" s="58"/>
      <c r="DA651" s="58"/>
      <c r="DB651" s="58"/>
      <c r="DC651" s="58"/>
      <c r="DD651" s="58"/>
      <c r="DE651" s="58"/>
      <c r="DF651" s="58"/>
      <c r="DG651" s="58"/>
      <c r="DH651" s="58"/>
      <c r="DI651" s="60"/>
    </row>
    <row r="652" spans="1:113" x14ac:dyDescent="0.2">
      <c r="A652" s="36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50"/>
      <c r="AM652" s="57"/>
      <c r="AN652" s="57"/>
      <c r="AO652" s="58"/>
      <c r="AP652" s="58"/>
      <c r="AQ652" s="58"/>
      <c r="AR652" s="51"/>
      <c r="AS652" s="57"/>
      <c r="AT652" s="58"/>
      <c r="AU652" s="58"/>
      <c r="AV652" s="51"/>
      <c r="AW652" s="57"/>
      <c r="AX652" s="58"/>
      <c r="AY652" s="59"/>
      <c r="AZ652" s="35"/>
      <c r="BA652" s="58"/>
      <c r="BB652" s="51"/>
      <c r="BC652" s="57"/>
      <c r="BD652" s="58"/>
      <c r="BE652" s="59"/>
      <c r="BF652" s="58"/>
      <c r="BG652" s="58"/>
      <c r="BH652" s="58"/>
      <c r="BI652" s="58"/>
      <c r="BJ652" s="58"/>
      <c r="BK652" s="58"/>
      <c r="BL652" s="58"/>
      <c r="BM652" s="58"/>
      <c r="BN652" s="58"/>
      <c r="BO652" s="58"/>
      <c r="BP652" s="58"/>
      <c r="BQ652" s="58"/>
      <c r="BR652" s="58"/>
      <c r="BS652" s="58"/>
      <c r="BT652" s="58"/>
      <c r="BU652" s="58"/>
      <c r="BV652" s="58"/>
      <c r="BW652" s="58"/>
      <c r="BX652" s="58"/>
      <c r="BY652" s="58"/>
      <c r="BZ652" s="58"/>
      <c r="CA652" s="58"/>
      <c r="CB652" s="58"/>
      <c r="CC652" s="58"/>
      <c r="CD652" s="58"/>
      <c r="CE652" s="58"/>
      <c r="CF652" s="58"/>
      <c r="CG652" s="58"/>
      <c r="CH652" s="58"/>
      <c r="CI652" s="58"/>
      <c r="CJ652" s="58"/>
      <c r="CK652" s="58"/>
      <c r="CL652" s="58"/>
      <c r="CM652" s="58"/>
      <c r="CN652" s="58"/>
      <c r="CO652" s="58"/>
      <c r="CP652" s="58"/>
      <c r="CQ652" s="58"/>
      <c r="CR652" s="58"/>
      <c r="CS652" s="58"/>
      <c r="CT652" s="58"/>
      <c r="CU652" s="58"/>
      <c r="CV652" s="58"/>
      <c r="CW652" s="58"/>
      <c r="CX652" s="58"/>
      <c r="CY652" s="58"/>
      <c r="CZ652" s="58"/>
      <c r="DA652" s="58"/>
      <c r="DB652" s="58"/>
      <c r="DC652" s="58"/>
      <c r="DD652" s="58"/>
      <c r="DE652" s="58"/>
      <c r="DF652" s="58"/>
      <c r="DG652" s="58"/>
      <c r="DH652" s="58"/>
      <c r="DI652" s="60"/>
    </row>
    <row r="653" spans="1:113" x14ac:dyDescent="0.2">
      <c r="A653" s="36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7"/>
      <c r="AN653" s="57"/>
      <c r="AO653" s="58"/>
      <c r="AP653" s="58"/>
      <c r="AQ653" s="58"/>
      <c r="AR653" s="51"/>
      <c r="AS653" s="57"/>
      <c r="AT653" s="58"/>
      <c r="AU653" s="58"/>
      <c r="AV653" s="51"/>
      <c r="AW653" s="57"/>
      <c r="AX653" s="58"/>
      <c r="AY653" s="59"/>
      <c r="AZ653" s="35"/>
      <c r="BA653" s="58"/>
      <c r="BB653" s="51"/>
      <c r="BC653" s="57"/>
      <c r="BD653" s="58"/>
      <c r="BE653" s="59"/>
      <c r="BF653" s="58"/>
      <c r="BG653" s="58"/>
      <c r="BH653" s="58"/>
      <c r="BI653" s="58"/>
      <c r="BJ653" s="58"/>
      <c r="BK653" s="58"/>
      <c r="BL653" s="58"/>
      <c r="BM653" s="58"/>
      <c r="BN653" s="58"/>
      <c r="BO653" s="58"/>
      <c r="BP653" s="58"/>
      <c r="BQ653" s="58"/>
      <c r="BR653" s="58"/>
      <c r="BS653" s="58"/>
      <c r="BT653" s="58"/>
      <c r="BU653" s="58"/>
      <c r="BV653" s="58"/>
      <c r="BW653" s="58"/>
      <c r="BX653" s="58"/>
      <c r="BY653" s="58"/>
      <c r="BZ653" s="58"/>
      <c r="CA653" s="58"/>
      <c r="CB653" s="58"/>
      <c r="CC653" s="58"/>
      <c r="CD653" s="58"/>
      <c r="CE653" s="58"/>
      <c r="CF653" s="58"/>
      <c r="CG653" s="58"/>
      <c r="CH653" s="58"/>
      <c r="CI653" s="58"/>
      <c r="CJ653" s="58"/>
      <c r="CK653" s="58"/>
      <c r="CL653" s="58"/>
      <c r="CM653" s="58"/>
      <c r="CN653" s="58"/>
      <c r="CO653" s="58"/>
      <c r="CP653" s="58"/>
      <c r="CQ653" s="58"/>
      <c r="CR653" s="58"/>
      <c r="CS653" s="58"/>
      <c r="CT653" s="58"/>
      <c r="CU653" s="58"/>
      <c r="CV653" s="58"/>
      <c r="CW653" s="58"/>
      <c r="CX653" s="58"/>
      <c r="CY653" s="58"/>
      <c r="CZ653" s="58"/>
      <c r="DA653" s="58"/>
      <c r="DB653" s="58"/>
      <c r="DC653" s="58"/>
      <c r="DD653" s="58"/>
      <c r="DE653" s="58"/>
      <c r="DF653" s="58"/>
      <c r="DG653" s="58"/>
      <c r="DH653" s="58"/>
      <c r="DI653" s="60"/>
    </row>
    <row r="654" spans="1:113" x14ac:dyDescent="0.2">
      <c r="A654" s="36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50"/>
      <c r="AM654" s="57"/>
      <c r="AN654" s="57"/>
      <c r="AO654" s="58"/>
      <c r="AP654" s="58"/>
      <c r="AQ654" s="58"/>
      <c r="AR654" s="51"/>
      <c r="AS654" s="57"/>
      <c r="AT654" s="58"/>
      <c r="AU654" s="58"/>
      <c r="AV654" s="51"/>
      <c r="AW654" s="57"/>
      <c r="AX654" s="58"/>
      <c r="AY654" s="59"/>
      <c r="AZ654" s="35"/>
      <c r="BA654" s="58"/>
      <c r="BB654" s="51"/>
      <c r="BC654" s="57"/>
      <c r="BD654" s="58"/>
      <c r="BE654" s="59"/>
      <c r="BF654" s="58"/>
      <c r="BG654" s="58"/>
      <c r="BH654" s="58"/>
      <c r="BI654" s="58"/>
      <c r="BJ654" s="58"/>
      <c r="BK654" s="58"/>
      <c r="BL654" s="58"/>
      <c r="BM654" s="58"/>
      <c r="BN654" s="58"/>
      <c r="BO654" s="58"/>
      <c r="BP654" s="58"/>
      <c r="BQ654" s="58"/>
      <c r="BR654" s="58"/>
      <c r="BS654" s="58"/>
      <c r="BT654" s="58"/>
      <c r="BU654" s="58"/>
      <c r="BV654" s="58"/>
      <c r="BW654" s="58"/>
      <c r="BX654" s="58"/>
      <c r="BY654" s="58"/>
      <c r="BZ654" s="58"/>
      <c r="CA654" s="58"/>
      <c r="CB654" s="58"/>
      <c r="CC654" s="58"/>
      <c r="CD654" s="58"/>
      <c r="CE654" s="58"/>
      <c r="CF654" s="58"/>
      <c r="CG654" s="58"/>
      <c r="CH654" s="58"/>
      <c r="CI654" s="58"/>
      <c r="CJ654" s="58"/>
      <c r="CK654" s="58"/>
      <c r="CL654" s="58"/>
      <c r="CM654" s="58"/>
      <c r="CN654" s="58"/>
      <c r="CO654" s="58"/>
      <c r="CP654" s="58"/>
      <c r="CQ654" s="58"/>
      <c r="CR654" s="58"/>
      <c r="CS654" s="58"/>
      <c r="CT654" s="58"/>
      <c r="CU654" s="58"/>
      <c r="CV654" s="58"/>
      <c r="CW654" s="58"/>
      <c r="CX654" s="58"/>
      <c r="CY654" s="58"/>
      <c r="CZ654" s="58"/>
      <c r="DA654" s="58"/>
      <c r="DB654" s="58"/>
      <c r="DC654" s="58"/>
      <c r="DD654" s="58"/>
      <c r="DE654" s="58"/>
      <c r="DF654" s="58"/>
      <c r="DG654" s="58"/>
      <c r="DH654" s="58"/>
      <c r="DI654" s="60"/>
    </row>
    <row r="655" spans="1:113" x14ac:dyDescent="0.2">
      <c r="A655" s="36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50"/>
      <c r="AM655" s="57"/>
      <c r="AN655" s="57"/>
      <c r="AO655" s="58"/>
      <c r="AP655" s="58"/>
      <c r="AQ655" s="58"/>
      <c r="AR655" s="51"/>
      <c r="AS655" s="57"/>
      <c r="AT655" s="58"/>
      <c r="AU655" s="58"/>
      <c r="AV655" s="51"/>
      <c r="AW655" s="57"/>
      <c r="AX655" s="58"/>
      <c r="AY655" s="59"/>
      <c r="AZ655" s="35"/>
      <c r="BA655" s="58"/>
      <c r="BB655" s="51"/>
      <c r="BC655" s="57"/>
      <c r="BD655" s="58"/>
      <c r="BE655" s="59"/>
      <c r="BF655" s="58"/>
      <c r="BG655" s="58"/>
      <c r="BH655" s="58"/>
      <c r="BI655" s="58"/>
      <c r="BJ655" s="58"/>
      <c r="BK655" s="58"/>
      <c r="BL655" s="58"/>
      <c r="BM655" s="58"/>
      <c r="BN655" s="58"/>
      <c r="BO655" s="58"/>
      <c r="BP655" s="58"/>
      <c r="BQ655" s="58"/>
      <c r="BR655" s="58"/>
      <c r="BS655" s="58"/>
      <c r="BT655" s="58"/>
      <c r="BU655" s="58"/>
      <c r="BV655" s="58"/>
      <c r="BW655" s="58"/>
      <c r="BX655" s="58"/>
      <c r="BY655" s="58"/>
      <c r="BZ655" s="58"/>
      <c r="CA655" s="58"/>
      <c r="CB655" s="58"/>
      <c r="CC655" s="58"/>
      <c r="CD655" s="58"/>
      <c r="CE655" s="58"/>
      <c r="CF655" s="58"/>
      <c r="CG655" s="58"/>
      <c r="CH655" s="58"/>
      <c r="CI655" s="58"/>
      <c r="CJ655" s="58"/>
      <c r="CK655" s="58"/>
      <c r="CL655" s="58"/>
      <c r="CM655" s="58"/>
      <c r="CN655" s="58"/>
      <c r="CO655" s="58"/>
      <c r="CP655" s="58"/>
      <c r="CQ655" s="58"/>
      <c r="CR655" s="58"/>
      <c r="CS655" s="58"/>
      <c r="CT655" s="58"/>
      <c r="CU655" s="58"/>
      <c r="CV655" s="58"/>
      <c r="CW655" s="58"/>
      <c r="CX655" s="58"/>
      <c r="CY655" s="58"/>
      <c r="CZ655" s="58"/>
      <c r="DA655" s="58"/>
      <c r="DB655" s="58"/>
      <c r="DC655" s="58"/>
      <c r="DD655" s="58"/>
      <c r="DE655" s="58"/>
      <c r="DF655" s="58"/>
      <c r="DG655" s="58"/>
      <c r="DH655" s="58"/>
      <c r="DI655" s="60"/>
    </row>
    <row r="656" spans="1:113" x14ac:dyDescent="0.2">
      <c r="A656" s="36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50"/>
      <c r="AM656" s="57"/>
      <c r="AN656" s="57"/>
      <c r="AO656" s="58"/>
      <c r="AP656" s="58"/>
      <c r="AQ656" s="58"/>
      <c r="AR656" s="51"/>
      <c r="AS656" s="57"/>
      <c r="AT656" s="58"/>
      <c r="AU656" s="58"/>
      <c r="AV656" s="51"/>
      <c r="AW656" s="57"/>
      <c r="AX656" s="58"/>
      <c r="AY656" s="59"/>
      <c r="AZ656" s="35"/>
      <c r="BA656" s="58"/>
      <c r="BB656" s="51"/>
      <c r="BC656" s="57"/>
      <c r="BD656" s="58"/>
      <c r="BE656" s="59"/>
      <c r="BF656" s="58"/>
      <c r="BG656" s="58"/>
      <c r="BH656" s="58"/>
      <c r="BI656" s="58"/>
      <c r="BJ656" s="58"/>
      <c r="BK656" s="58"/>
      <c r="BL656" s="58"/>
      <c r="BM656" s="58"/>
      <c r="BN656" s="58"/>
      <c r="BO656" s="58"/>
      <c r="BP656" s="58"/>
      <c r="BQ656" s="58"/>
      <c r="BR656" s="58"/>
      <c r="BS656" s="58"/>
      <c r="BT656" s="58"/>
      <c r="BU656" s="58"/>
      <c r="BV656" s="58"/>
      <c r="BW656" s="58"/>
      <c r="BX656" s="58"/>
      <c r="BY656" s="58"/>
      <c r="BZ656" s="58"/>
      <c r="CA656" s="58"/>
      <c r="CB656" s="58"/>
      <c r="CC656" s="58"/>
      <c r="CD656" s="58"/>
      <c r="CE656" s="58"/>
      <c r="CF656" s="58"/>
      <c r="CG656" s="58"/>
      <c r="CH656" s="58"/>
      <c r="CI656" s="58"/>
      <c r="CJ656" s="58"/>
      <c r="CK656" s="58"/>
      <c r="CL656" s="58"/>
      <c r="CM656" s="58"/>
      <c r="CN656" s="58"/>
      <c r="CO656" s="58"/>
      <c r="CP656" s="58"/>
      <c r="CQ656" s="58"/>
      <c r="CR656" s="58"/>
      <c r="CS656" s="58"/>
      <c r="CT656" s="58"/>
      <c r="CU656" s="58"/>
      <c r="CV656" s="58"/>
      <c r="CW656" s="58"/>
      <c r="CX656" s="58"/>
      <c r="CY656" s="58"/>
      <c r="CZ656" s="58"/>
      <c r="DA656" s="58"/>
      <c r="DB656" s="58"/>
      <c r="DC656" s="58"/>
      <c r="DD656" s="58"/>
      <c r="DE656" s="58"/>
      <c r="DF656" s="58"/>
      <c r="DG656" s="58"/>
      <c r="DH656" s="58"/>
      <c r="DI656" s="60"/>
    </row>
    <row r="657" spans="1:113" x14ac:dyDescent="0.2">
      <c r="A657" s="36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50"/>
      <c r="AM657" s="57"/>
      <c r="AN657" s="57"/>
      <c r="AO657" s="58"/>
      <c r="AP657" s="58"/>
      <c r="AQ657" s="58"/>
      <c r="AR657" s="51"/>
      <c r="AS657" s="57"/>
      <c r="AT657" s="58"/>
      <c r="AU657" s="58"/>
      <c r="AV657" s="51"/>
      <c r="AW657" s="57"/>
      <c r="AX657" s="58"/>
      <c r="AY657" s="59"/>
      <c r="AZ657" s="35"/>
      <c r="BA657" s="58"/>
      <c r="BB657" s="51"/>
      <c r="BC657" s="57"/>
      <c r="BD657" s="58"/>
      <c r="BE657" s="59"/>
      <c r="BF657" s="58"/>
      <c r="BG657" s="58"/>
      <c r="BH657" s="58"/>
      <c r="BI657" s="58"/>
      <c r="BJ657" s="58"/>
      <c r="BK657" s="58"/>
      <c r="BL657" s="58"/>
      <c r="BM657" s="58"/>
      <c r="BN657" s="58"/>
      <c r="BO657" s="58"/>
      <c r="BP657" s="58"/>
      <c r="BQ657" s="58"/>
      <c r="BR657" s="58"/>
      <c r="BS657" s="58"/>
      <c r="BT657" s="58"/>
      <c r="BU657" s="58"/>
      <c r="BV657" s="58"/>
      <c r="BW657" s="58"/>
      <c r="BX657" s="58"/>
      <c r="BY657" s="58"/>
      <c r="BZ657" s="58"/>
      <c r="CA657" s="58"/>
      <c r="CB657" s="58"/>
      <c r="CC657" s="58"/>
      <c r="CD657" s="58"/>
      <c r="CE657" s="58"/>
      <c r="CF657" s="58"/>
      <c r="CG657" s="58"/>
      <c r="CH657" s="58"/>
      <c r="CI657" s="58"/>
      <c r="CJ657" s="58"/>
      <c r="CK657" s="58"/>
      <c r="CL657" s="58"/>
      <c r="CM657" s="58"/>
      <c r="CN657" s="58"/>
      <c r="CO657" s="58"/>
      <c r="CP657" s="58"/>
      <c r="CQ657" s="58"/>
      <c r="CR657" s="58"/>
      <c r="CS657" s="58"/>
      <c r="CT657" s="58"/>
      <c r="CU657" s="58"/>
      <c r="CV657" s="58"/>
      <c r="CW657" s="58"/>
      <c r="CX657" s="58"/>
      <c r="CY657" s="58"/>
      <c r="CZ657" s="58"/>
      <c r="DA657" s="58"/>
      <c r="DB657" s="58"/>
      <c r="DC657" s="58"/>
      <c r="DD657" s="58"/>
      <c r="DE657" s="58"/>
      <c r="DF657" s="58"/>
      <c r="DG657" s="58"/>
      <c r="DH657" s="58"/>
      <c r="DI657" s="60"/>
    </row>
    <row r="658" spans="1:113" x14ac:dyDescent="0.2">
      <c r="A658" s="36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50"/>
      <c r="AM658" s="57"/>
      <c r="AN658" s="57"/>
      <c r="AO658" s="58"/>
      <c r="AP658" s="58"/>
      <c r="AQ658" s="58"/>
      <c r="AR658" s="51"/>
      <c r="AS658" s="57"/>
      <c r="AT658" s="58"/>
      <c r="AU658" s="58"/>
      <c r="AV658" s="51"/>
      <c r="AW658" s="57"/>
      <c r="AX658" s="58"/>
      <c r="AY658" s="59"/>
      <c r="AZ658" s="35"/>
      <c r="BA658" s="58"/>
      <c r="BB658" s="51"/>
      <c r="BC658" s="57"/>
      <c r="BD658" s="58"/>
      <c r="BE658" s="59"/>
      <c r="BF658" s="58"/>
      <c r="BG658" s="58"/>
      <c r="BH658" s="58"/>
      <c r="BI658" s="58"/>
      <c r="BJ658" s="58"/>
      <c r="BK658" s="58"/>
      <c r="BL658" s="58"/>
      <c r="BM658" s="58"/>
      <c r="BN658" s="58"/>
      <c r="BO658" s="58"/>
      <c r="BP658" s="58"/>
      <c r="BQ658" s="58"/>
      <c r="BR658" s="58"/>
      <c r="BS658" s="58"/>
      <c r="BT658" s="58"/>
      <c r="BU658" s="58"/>
      <c r="BV658" s="58"/>
      <c r="BW658" s="58"/>
      <c r="BX658" s="58"/>
      <c r="BY658" s="58"/>
      <c r="BZ658" s="58"/>
      <c r="CA658" s="58"/>
      <c r="CB658" s="58"/>
      <c r="CC658" s="58"/>
      <c r="CD658" s="58"/>
      <c r="CE658" s="58"/>
      <c r="CF658" s="58"/>
      <c r="CG658" s="58"/>
      <c r="CH658" s="58"/>
      <c r="CI658" s="58"/>
      <c r="CJ658" s="58"/>
      <c r="CK658" s="58"/>
      <c r="CL658" s="58"/>
      <c r="CM658" s="58"/>
      <c r="CN658" s="58"/>
      <c r="CO658" s="58"/>
      <c r="CP658" s="58"/>
      <c r="CQ658" s="58"/>
      <c r="CR658" s="58"/>
      <c r="CS658" s="58"/>
      <c r="CT658" s="58"/>
      <c r="CU658" s="58"/>
      <c r="CV658" s="58"/>
      <c r="CW658" s="58"/>
      <c r="CX658" s="58"/>
      <c r="CY658" s="58"/>
      <c r="CZ658" s="58"/>
      <c r="DA658" s="58"/>
      <c r="DB658" s="58"/>
      <c r="DC658" s="58"/>
      <c r="DD658" s="58"/>
      <c r="DE658" s="58"/>
      <c r="DF658" s="58"/>
      <c r="DG658" s="58"/>
      <c r="DH658" s="58"/>
      <c r="DI658" s="60"/>
    </row>
    <row r="659" spans="1:113" x14ac:dyDescent="0.2">
      <c r="A659" s="36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50"/>
      <c r="AM659" s="57"/>
      <c r="AN659" s="57"/>
      <c r="AO659" s="58"/>
      <c r="AP659" s="58"/>
      <c r="AQ659" s="58"/>
      <c r="AR659" s="51"/>
      <c r="AS659" s="57"/>
      <c r="AT659" s="58"/>
      <c r="AU659" s="58"/>
      <c r="AV659" s="51"/>
      <c r="AW659" s="57"/>
      <c r="AX659" s="58"/>
      <c r="AY659" s="59"/>
      <c r="AZ659" s="35"/>
      <c r="BA659" s="58"/>
      <c r="BB659" s="51"/>
      <c r="BC659" s="57"/>
      <c r="BD659" s="58"/>
      <c r="BE659" s="59"/>
      <c r="BF659" s="58"/>
      <c r="BG659" s="58"/>
      <c r="BH659" s="58"/>
      <c r="BI659" s="58"/>
      <c r="BJ659" s="58"/>
      <c r="BK659" s="58"/>
      <c r="BL659" s="58"/>
      <c r="BM659" s="58"/>
      <c r="BN659" s="58"/>
      <c r="BO659" s="58"/>
      <c r="BP659" s="58"/>
      <c r="BQ659" s="58"/>
      <c r="BR659" s="58"/>
      <c r="BS659" s="58"/>
      <c r="BT659" s="58"/>
      <c r="BU659" s="58"/>
      <c r="BV659" s="58"/>
      <c r="BW659" s="58"/>
      <c r="BX659" s="58"/>
      <c r="BY659" s="58"/>
      <c r="BZ659" s="58"/>
      <c r="CA659" s="58"/>
      <c r="CB659" s="58"/>
      <c r="CC659" s="58"/>
      <c r="CD659" s="58"/>
      <c r="CE659" s="58"/>
      <c r="CF659" s="58"/>
      <c r="CG659" s="58"/>
      <c r="CH659" s="58"/>
      <c r="CI659" s="58"/>
      <c r="CJ659" s="58"/>
      <c r="CK659" s="58"/>
      <c r="CL659" s="58"/>
      <c r="CM659" s="58"/>
      <c r="CN659" s="58"/>
      <c r="CO659" s="58"/>
      <c r="CP659" s="58"/>
      <c r="CQ659" s="58"/>
      <c r="CR659" s="58"/>
      <c r="CS659" s="58"/>
      <c r="CT659" s="58"/>
      <c r="CU659" s="58"/>
      <c r="CV659" s="58"/>
      <c r="CW659" s="58"/>
      <c r="CX659" s="58"/>
      <c r="CY659" s="58"/>
      <c r="CZ659" s="58"/>
      <c r="DA659" s="58"/>
      <c r="DB659" s="58"/>
      <c r="DC659" s="58"/>
      <c r="DD659" s="58"/>
      <c r="DE659" s="58"/>
      <c r="DF659" s="58"/>
      <c r="DG659" s="58"/>
      <c r="DH659" s="58"/>
      <c r="DI659" s="60"/>
    </row>
    <row r="660" spans="1:113" x14ac:dyDescent="0.2">
      <c r="A660" s="36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7"/>
      <c r="AN660" s="57"/>
      <c r="AO660" s="58"/>
      <c r="AP660" s="58"/>
      <c r="AQ660" s="58"/>
      <c r="AR660" s="51"/>
      <c r="AS660" s="57"/>
      <c r="AT660" s="58"/>
      <c r="AU660" s="58"/>
      <c r="AV660" s="51"/>
      <c r="AW660" s="57"/>
      <c r="AX660" s="58"/>
      <c r="AY660" s="59"/>
      <c r="AZ660" s="35"/>
      <c r="BA660" s="58"/>
      <c r="BB660" s="51"/>
      <c r="BC660" s="57"/>
      <c r="BD660" s="58"/>
      <c r="BE660" s="59"/>
      <c r="BF660" s="58"/>
      <c r="BG660" s="58"/>
      <c r="BH660" s="58"/>
      <c r="BI660" s="58"/>
      <c r="BJ660" s="58"/>
      <c r="BK660" s="58"/>
      <c r="BL660" s="58"/>
      <c r="BM660" s="58"/>
      <c r="BN660" s="58"/>
      <c r="BO660" s="58"/>
      <c r="BP660" s="58"/>
      <c r="BQ660" s="58"/>
      <c r="BR660" s="58"/>
      <c r="BS660" s="58"/>
      <c r="BT660" s="58"/>
      <c r="BU660" s="58"/>
      <c r="BV660" s="58"/>
      <c r="BW660" s="58"/>
      <c r="BX660" s="58"/>
      <c r="BY660" s="58"/>
      <c r="BZ660" s="58"/>
      <c r="CA660" s="58"/>
      <c r="CB660" s="58"/>
      <c r="CC660" s="58"/>
      <c r="CD660" s="58"/>
      <c r="CE660" s="58"/>
      <c r="CF660" s="58"/>
      <c r="CG660" s="58"/>
      <c r="CH660" s="58"/>
      <c r="CI660" s="58"/>
      <c r="CJ660" s="58"/>
      <c r="CK660" s="58"/>
      <c r="CL660" s="58"/>
      <c r="CM660" s="58"/>
      <c r="CN660" s="58"/>
      <c r="CO660" s="58"/>
      <c r="CP660" s="58"/>
      <c r="CQ660" s="58"/>
      <c r="CR660" s="58"/>
      <c r="CS660" s="58"/>
      <c r="CT660" s="58"/>
      <c r="CU660" s="58"/>
      <c r="CV660" s="58"/>
      <c r="CW660" s="58"/>
      <c r="CX660" s="58"/>
      <c r="CY660" s="58"/>
      <c r="CZ660" s="58"/>
      <c r="DA660" s="58"/>
      <c r="DB660" s="58"/>
      <c r="DC660" s="58"/>
      <c r="DD660" s="58"/>
      <c r="DE660" s="58"/>
      <c r="DF660" s="58"/>
      <c r="DG660" s="58"/>
      <c r="DH660" s="58"/>
      <c r="DI660" s="60"/>
    </row>
    <row r="661" spans="1:113" x14ac:dyDescent="0.2">
      <c r="A661" s="36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7"/>
      <c r="AN661" s="57"/>
      <c r="AO661" s="58"/>
      <c r="AP661" s="58"/>
      <c r="AQ661" s="58"/>
      <c r="AR661" s="51"/>
      <c r="AS661" s="57"/>
      <c r="AT661" s="58"/>
      <c r="AU661" s="58"/>
      <c r="AV661" s="51"/>
      <c r="AW661" s="57"/>
      <c r="AX661" s="58"/>
      <c r="AY661" s="59"/>
      <c r="AZ661" s="35"/>
      <c r="BA661" s="58"/>
      <c r="BB661" s="51"/>
      <c r="BC661" s="57"/>
      <c r="BD661" s="58"/>
      <c r="BE661" s="59"/>
      <c r="BF661" s="58"/>
      <c r="BG661" s="58"/>
      <c r="BH661" s="58"/>
      <c r="BI661" s="58"/>
      <c r="BJ661" s="58"/>
      <c r="BK661" s="58"/>
      <c r="BL661" s="58"/>
      <c r="BM661" s="58"/>
      <c r="BN661" s="58"/>
      <c r="BO661" s="58"/>
      <c r="BP661" s="58"/>
      <c r="BQ661" s="58"/>
      <c r="BR661" s="58"/>
      <c r="BS661" s="58"/>
      <c r="BT661" s="58"/>
      <c r="BU661" s="58"/>
      <c r="BV661" s="58"/>
      <c r="BW661" s="58"/>
      <c r="BX661" s="58"/>
      <c r="BY661" s="58"/>
      <c r="BZ661" s="58"/>
      <c r="CA661" s="58"/>
      <c r="CB661" s="58"/>
      <c r="CC661" s="58"/>
      <c r="CD661" s="58"/>
      <c r="CE661" s="58"/>
      <c r="CF661" s="58"/>
      <c r="CG661" s="58"/>
      <c r="CH661" s="58"/>
      <c r="CI661" s="58"/>
      <c r="CJ661" s="58"/>
      <c r="CK661" s="58"/>
      <c r="CL661" s="58"/>
      <c r="CM661" s="58"/>
      <c r="CN661" s="58"/>
      <c r="CO661" s="58"/>
      <c r="CP661" s="58"/>
      <c r="CQ661" s="58"/>
      <c r="CR661" s="58"/>
      <c r="CS661" s="58"/>
      <c r="CT661" s="58"/>
      <c r="CU661" s="58"/>
      <c r="CV661" s="58"/>
      <c r="CW661" s="58"/>
      <c r="CX661" s="58"/>
      <c r="CY661" s="58"/>
      <c r="CZ661" s="58"/>
      <c r="DA661" s="58"/>
      <c r="DB661" s="58"/>
      <c r="DC661" s="58"/>
      <c r="DD661" s="58"/>
      <c r="DE661" s="58"/>
      <c r="DF661" s="58"/>
      <c r="DG661" s="58"/>
      <c r="DH661" s="58"/>
      <c r="DI661" s="60"/>
    </row>
    <row r="662" spans="1:113" x14ac:dyDescent="0.2">
      <c r="A662" s="36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50"/>
      <c r="AM662" s="57"/>
      <c r="AN662" s="57"/>
      <c r="AO662" s="58"/>
      <c r="AP662" s="58"/>
      <c r="AQ662" s="58"/>
      <c r="AR662" s="51"/>
      <c r="AS662" s="57"/>
      <c r="AT662" s="58"/>
      <c r="AU662" s="58"/>
      <c r="AV662" s="51"/>
      <c r="AW662" s="57"/>
      <c r="AX662" s="58"/>
      <c r="AY662" s="59"/>
      <c r="AZ662" s="35"/>
      <c r="BA662" s="58"/>
      <c r="BB662" s="51"/>
      <c r="BC662" s="57"/>
      <c r="BD662" s="58"/>
      <c r="BE662" s="59"/>
      <c r="BF662" s="58"/>
      <c r="BG662" s="58"/>
      <c r="BH662" s="58"/>
      <c r="BI662" s="58"/>
      <c r="BJ662" s="58"/>
      <c r="BK662" s="58"/>
      <c r="BL662" s="58"/>
      <c r="BM662" s="58"/>
      <c r="BN662" s="58"/>
      <c r="BO662" s="58"/>
      <c r="BP662" s="58"/>
      <c r="BQ662" s="58"/>
      <c r="BR662" s="58"/>
      <c r="BS662" s="58"/>
      <c r="BT662" s="58"/>
      <c r="BU662" s="58"/>
      <c r="BV662" s="58"/>
      <c r="BW662" s="58"/>
      <c r="BX662" s="58"/>
      <c r="BY662" s="58"/>
      <c r="BZ662" s="58"/>
      <c r="CA662" s="58"/>
      <c r="CB662" s="58"/>
      <c r="CC662" s="58"/>
      <c r="CD662" s="58"/>
      <c r="CE662" s="58"/>
      <c r="CF662" s="58"/>
      <c r="CG662" s="58"/>
      <c r="CH662" s="58"/>
      <c r="CI662" s="58"/>
      <c r="CJ662" s="58"/>
      <c r="CK662" s="58"/>
      <c r="CL662" s="58"/>
      <c r="CM662" s="58"/>
      <c r="CN662" s="58"/>
      <c r="CO662" s="58"/>
      <c r="CP662" s="58"/>
      <c r="CQ662" s="58"/>
      <c r="CR662" s="58"/>
      <c r="CS662" s="58"/>
      <c r="CT662" s="58"/>
      <c r="CU662" s="58"/>
      <c r="CV662" s="58"/>
      <c r="CW662" s="58"/>
      <c r="CX662" s="58"/>
      <c r="CY662" s="58"/>
      <c r="CZ662" s="58"/>
      <c r="DA662" s="58"/>
      <c r="DB662" s="58"/>
      <c r="DC662" s="58"/>
      <c r="DD662" s="58"/>
      <c r="DE662" s="58"/>
      <c r="DF662" s="58"/>
      <c r="DG662" s="58"/>
      <c r="DH662" s="58"/>
      <c r="DI662" s="60"/>
    </row>
    <row r="663" spans="1:113" x14ac:dyDescent="0.2">
      <c r="A663" s="36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50"/>
      <c r="AM663" s="57"/>
      <c r="AN663" s="57"/>
      <c r="AO663" s="58"/>
      <c r="AP663" s="58"/>
      <c r="AQ663" s="58"/>
      <c r="AR663" s="51"/>
      <c r="AS663" s="57"/>
      <c r="AT663" s="58"/>
      <c r="AU663" s="58"/>
      <c r="AV663" s="51"/>
      <c r="AW663" s="57"/>
      <c r="AX663" s="58"/>
      <c r="AY663" s="59"/>
      <c r="AZ663" s="35"/>
      <c r="BA663" s="58"/>
      <c r="BB663" s="51"/>
      <c r="BC663" s="57"/>
      <c r="BD663" s="58"/>
      <c r="BE663" s="59"/>
      <c r="BF663" s="58"/>
      <c r="BG663" s="58"/>
      <c r="BH663" s="58"/>
      <c r="BI663" s="58"/>
      <c r="BJ663" s="58"/>
      <c r="BK663" s="58"/>
      <c r="BL663" s="58"/>
      <c r="BM663" s="58"/>
      <c r="BN663" s="58"/>
      <c r="BO663" s="58"/>
      <c r="BP663" s="58"/>
      <c r="BQ663" s="58"/>
      <c r="BR663" s="58"/>
      <c r="BS663" s="58"/>
      <c r="BT663" s="58"/>
      <c r="BU663" s="58"/>
      <c r="BV663" s="58"/>
      <c r="BW663" s="58"/>
      <c r="BX663" s="58"/>
      <c r="BY663" s="58"/>
      <c r="BZ663" s="58"/>
      <c r="CA663" s="58"/>
      <c r="CB663" s="58"/>
      <c r="CC663" s="58"/>
      <c r="CD663" s="58"/>
      <c r="CE663" s="58"/>
      <c r="CF663" s="58"/>
      <c r="CG663" s="58"/>
      <c r="CH663" s="58"/>
      <c r="CI663" s="58"/>
      <c r="CJ663" s="58"/>
      <c r="CK663" s="58"/>
      <c r="CL663" s="58"/>
      <c r="CM663" s="58"/>
      <c r="CN663" s="58"/>
      <c r="CO663" s="58"/>
      <c r="CP663" s="58"/>
      <c r="CQ663" s="58"/>
      <c r="CR663" s="58"/>
      <c r="CS663" s="58"/>
      <c r="CT663" s="58"/>
      <c r="CU663" s="58"/>
      <c r="CV663" s="58"/>
      <c r="CW663" s="58"/>
      <c r="CX663" s="58"/>
      <c r="CY663" s="58"/>
      <c r="CZ663" s="58"/>
      <c r="DA663" s="58"/>
      <c r="DB663" s="58"/>
      <c r="DC663" s="58"/>
      <c r="DD663" s="58"/>
      <c r="DE663" s="58"/>
      <c r="DF663" s="58"/>
      <c r="DG663" s="58"/>
      <c r="DH663" s="58"/>
      <c r="DI663" s="60"/>
    </row>
    <row r="664" spans="1:113" x14ac:dyDescent="0.2">
      <c r="A664" s="36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7"/>
      <c r="AN664" s="57"/>
      <c r="AO664" s="58"/>
      <c r="AP664" s="58"/>
      <c r="AQ664" s="58"/>
      <c r="AR664" s="51"/>
      <c r="AS664" s="57"/>
      <c r="AT664" s="58"/>
      <c r="AU664" s="58"/>
      <c r="AV664" s="51"/>
      <c r="AW664" s="57"/>
      <c r="AX664" s="58"/>
      <c r="AY664" s="59"/>
      <c r="AZ664" s="35"/>
      <c r="BA664" s="58"/>
      <c r="BB664" s="51"/>
      <c r="BC664" s="57"/>
      <c r="BD664" s="58"/>
      <c r="BE664" s="59"/>
      <c r="BF664" s="58"/>
      <c r="BG664" s="58"/>
      <c r="BH664" s="58"/>
      <c r="BI664" s="58"/>
      <c r="BJ664" s="58"/>
      <c r="BK664" s="58"/>
      <c r="BL664" s="58"/>
      <c r="BM664" s="58"/>
      <c r="BN664" s="58"/>
      <c r="BO664" s="58"/>
      <c r="BP664" s="58"/>
      <c r="BQ664" s="58"/>
      <c r="BR664" s="58"/>
      <c r="BS664" s="58"/>
      <c r="BT664" s="58"/>
      <c r="BU664" s="58"/>
      <c r="BV664" s="58"/>
      <c r="BW664" s="58"/>
      <c r="BX664" s="58"/>
      <c r="BY664" s="58"/>
      <c r="BZ664" s="58"/>
      <c r="CA664" s="58"/>
      <c r="CB664" s="58"/>
      <c r="CC664" s="58"/>
      <c r="CD664" s="58"/>
      <c r="CE664" s="58"/>
      <c r="CF664" s="58"/>
      <c r="CG664" s="58"/>
      <c r="CH664" s="58"/>
      <c r="CI664" s="58"/>
      <c r="CJ664" s="58"/>
      <c r="CK664" s="58"/>
      <c r="CL664" s="58"/>
      <c r="CM664" s="58"/>
      <c r="CN664" s="58"/>
      <c r="CO664" s="58"/>
      <c r="CP664" s="58"/>
      <c r="CQ664" s="58"/>
      <c r="CR664" s="58"/>
      <c r="CS664" s="58"/>
      <c r="CT664" s="58"/>
      <c r="CU664" s="58"/>
      <c r="CV664" s="58"/>
      <c r="CW664" s="58"/>
      <c r="CX664" s="58"/>
      <c r="CY664" s="58"/>
      <c r="CZ664" s="58"/>
      <c r="DA664" s="58"/>
      <c r="DB664" s="58"/>
      <c r="DC664" s="58"/>
      <c r="DD664" s="58"/>
      <c r="DE664" s="58"/>
      <c r="DF664" s="58"/>
      <c r="DG664" s="58"/>
      <c r="DH664" s="58"/>
      <c r="DI664" s="60"/>
    </row>
    <row r="665" spans="1:113" x14ac:dyDescent="0.2">
      <c r="A665" s="36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7"/>
      <c r="AN665" s="57"/>
      <c r="AO665" s="58"/>
      <c r="AP665" s="58"/>
      <c r="AQ665" s="58"/>
      <c r="AR665" s="51"/>
      <c r="AS665" s="57"/>
      <c r="AT665" s="58"/>
      <c r="AU665" s="58"/>
      <c r="AV665" s="51"/>
      <c r="AW665" s="57"/>
      <c r="AX665" s="58"/>
      <c r="AY665" s="59"/>
      <c r="AZ665" s="35"/>
      <c r="BA665" s="58"/>
      <c r="BB665" s="51"/>
      <c r="BC665" s="57"/>
      <c r="BD665" s="58"/>
      <c r="BE665" s="59"/>
      <c r="BF665" s="58"/>
      <c r="BG665" s="58"/>
      <c r="BH665" s="58"/>
      <c r="BI665" s="58"/>
      <c r="BJ665" s="58"/>
      <c r="BK665" s="58"/>
      <c r="BL665" s="58"/>
      <c r="BM665" s="58"/>
      <c r="BN665" s="58"/>
      <c r="BO665" s="58"/>
      <c r="BP665" s="58"/>
      <c r="BQ665" s="58"/>
      <c r="BR665" s="58"/>
      <c r="BS665" s="58"/>
      <c r="BT665" s="58"/>
      <c r="BU665" s="58"/>
      <c r="BV665" s="58"/>
      <c r="BW665" s="58"/>
      <c r="BX665" s="58"/>
      <c r="BY665" s="58"/>
      <c r="BZ665" s="58"/>
      <c r="CA665" s="58"/>
      <c r="CB665" s="58"/>
      <c r="CC665" s="58"/>
      <c r="CD665" s="58"/>
      <c r="CE665" s="58"/>
      <c r="CF665" s="58"/>
      <c r="CG665" s="58"/>
      <c r="CH665" s="58"/>
      <c r="CI665" s="58"/>
      <c r="CJ665" s="58"/>
      <c r="CK665" s="58"/>
      <c r="CL665" s="58"/>
      <c r="CM665" s="58"/>
      <c r="CN665" s="58"/>
      <c r="CO665" s="58"/>
      <c r="CP665" s="58"/>
      <c r="CQ665" s="58"/>
      <c r="CR665" s="58"/>
      <c r="CS665" s="58"/>
      <c r="CT665" s="58"/>
      <c r="CU665" s="58"/>
      <c r="CV665" s="58"/>
      <c r="CW665" s="58"/>
      <c r="CX665" s="58"/>
      <c r="CY665" s="58"/>
      <c r="CZ665" s="58"/>
      <c r="DA665" s="58"/>
      <c r="DB665" s="58"/>
      <c r="DC665" s="58"/>
      <c r="DD665" s="58"/>
      <c r="DE665" s="58"/>
      <c r="DF665" s="58"/>
      <c r="DG665" s="58"/>
      <c r="DH665" s="58"/>
      <c r="DI665" s="60"/>
    </row>
    <row r="666" spans="1:113" x14ac:dyDescent="0.2">
      <c r="A666" s="36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50"/>
      <c r="AM666" s="57"/>
      <c r="AN666" s="57"/>
      <c r="AO666" s="58"/>
      <c r="AP666" s="58"/>
      <c r="AQ666" s="58"/>
      <c r="AR666" s="51"/>
      <c r="AS666" s="57"/>
      <c r="AT666" s="58"/>
      <c r="AU666" s="58"/>
      <c r="AV666" s="51"/>
      <c r="AW666" s="57"/>
      <c r="AX666" s="58"/>
      <c r="AY666" s="59"/>
      <c r="AZ666" s="35"/>
      <c r="BA666" s="58"/>
      <c r="BB666" s="51"/>
      <c r="BC666" s="57"/>
      <c r="BD666" s="58"/>
      <c r="BE666" s="59"/>
      <c r="BF666" s="58"/>
      <c r="BG666" s="58"/>
      <c r="BH666" s="58"/>
      <c r="BI666" s="58"/>
      <c r="BJ666" s="58"/>
      <c r="BK666" s="58"/>
      <c r="BL666" s="58"/>
      <c r="BM666" s="58"/>
      <c r="BN666" s="58"/>
      <c r="BO666" s="58"/>
      <c r="BP666" s="58"/>
      <c r="BQ666" s="58"/>
      <c r="BR666" s="58"/>
      <c r="BS666" s="58"/>
      <c r="BT666" s="58"/>
      <c r="BU666" s="58"/>
      <c r="BV666" s="58"/>
      <c r="BW666" s="58"/>
      <c r="BX666" s="58"/>
      <c r="BY666" s="58"/>
      <c r="BZ666" s="58"/>
      <c r="CA666" s="58"/>
      <c r="CB666" s="58"/>
      <c r="CC666" s="58"/>
      <c r="CD666" s="58"/>
      <c r="CE666" s="58"/>
      <c r="CF666" s="58"/>
      <c r="CG666" s="58"/>
      <c r="CH666" s="58"/>
      <c r="CI666" s="58"/>
      <c r="CJ666" s="58"/>
      <c r="CK666" s="58"/>
      <c r="CL666" s="58"/>
      <c r="CM666" s="58"/>
      <c r="CN666" s="58"/>
      <c r="CO666" s="58"/>
      <c r="CP666" s="58"/>
      <c r="CQ666" s="58"/>
      <c r="CR666" s="58"/>
      <c r="CS666" s="58"/>
      <c r="CT666" s="58"/>
      <c r="CU666" s="58"/>
      <c r="CV666" s="58"/>
      <c r="CW666" s="58"/>
      <c r="CX666" s="58"/>
      <c r="CY666" s="58"/>
      <c r="CZ666" s="58"/>
      <c r="DA666" s="58"/>
      <c r="DB666" s="58"/>
      <c r="DC666" s="58"/>
      <c r="DD666" s="58"/>
      <c r="DE666" s="58"/>
      <c r="DF666" s="58"/>
      <c r="DG666" s="58"/>
      <c r="DH666" s="58"/>
      <c r="DI666" s="60"/>
    </row>
    <row r="667" spans="1:113" x14ac:dyDescent="0.2">
      <c r="A667" s="36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50"/>
      <c r="AM667" s="57"/>
      <c r="AN667" s="57"/>
      <c r="AO667" s="58"/>
      <c r="AP667" s="58"/>
      <c r="AQ667" s="58"/>
      <c r="AR667" s="51"/>
      <c r="AS667" s="57"/>
      <c r="AT667" s="58"/>
      <c r="AU667" s="58"/>
      <c r="AV667" s="51"/>
      <c r="AW667" s="57"/>
      <c r="AX667" s="58"/>
      <c r="AY667" s="59"/>
      <c r="AZ667" s="35"/>
      <c r="BA667" s="58"/>
      <c r="BB667" s="51"/>
      <c r="BC667" s="57"/>
      <c r="BD667" s="58"/>
      <c r="BE667" s="59"/>
      <c r="BF667" s="58"/>
      <c r="BG667" s="58"/>
      <c r="BH667" s="58"/>
      <c r="BI667" s="58"/>
      <c r="BJ667" s="58"/>
      <c r="BK667" s="58"/>
      <c r="BL667" s="58"/>
      <c r="BM667" s="58"/>
      <c r="BN667" s="58"/>
      <c r="BO667" s="58"/>
      <c r="BP667" s="58"/>
      <c r="BQ667" s="58"/>
      <c r="BR667" s="58"/>
      <c r="BS667" s="58"/>
      <c r="BT667" s="58"/>
      <c r="BU667" s="58"/>
      <c r="BV667" s="58"/>
      <c r="BW667" s="58"/>
      <c r="BX667" s="58"/>
      <c r="BY667" s="58"/>
      <c r="BZ667" s="58"/>
      <c r="CA667" s="58"/>
      <c r="CB667" s="58"/>
      <c r="CC667" s="58"/>
      <c r="CD667" s="58"/>
      <c r="CE667" s="58"/>
      <c r="CF667" s="58"/>
      <c r="CG667" s="58"/>
      <c r="CH667" s="58"/>
      <c r="CI667" s="58"/>
      <c r="CJ667" s="58"/>
      <c r="CK667" s="58"/>
      <c r="CL667" s="58"/>
      <c r="CM667" s="58"/>
      <c r="CN667" s="58"/>
      <c r="CO667" s="58"/>
      <c r="CP667" s="58"/>
      <c r="CQ667" s="58"/>
      <c r="CR667" s="58"/>
      <c r="CS667" s="58"/>
      <c r="CT667" s="58"/>
      <c r="CU667" s="58"/>
      <c r="CV667" s="58"/>
      <c r="CW667" s="58"/>
      <c r="CX667" s="58"/>
      <c r="CY667" s="58"/>
      <c r="CZ667" s="58"/>
      <c r="DA667" s="58"/>
      <c r="DB667" s="58"/>
      <c r="DC667" s="58"/>
      <c r="DD667" s="58"/>
      <c r="DE667" s="58"/>
      <c r="DF667" s="58"/>
      <c r="DG667" s="58"/>
      <c r="DH667" s="58"/>
      <c r="DI667" s="60"/>
    </row>
    <row r="668" spans="1:113" x14ac:dyDescent="0.2">
      <c r="A668" s="36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50"/>
      <c r="AM668" s="57"/>
      <c r="AN668" s="57"/>
      <c r="AO668" s="58"/>
      <c r="AP668" s="58"/>
      <c r="AQ668" s="58"/>
      <c r="AR668" s="51"/>
      <c r="AS668" s="57"/>
      <c r="AT668" s="58"/>
      <c r="AU668" s="58"/>
      <c r="AV668" s="51"/>
      <c r="AW668" s="57"/>
      <c r="AX668" s="58"/>
      <c r="AY668" s="59"/>
      <c r="AZ668" s="35"/>
      <c r="BA668" s="58"/>
      <c r="BB668" s="51"/>
      <c r="BC668" s="57"/>
      <c r="BD668" s="58"/>
      <c r="BE668" s="59"/>
      <c r="BF668" s="58"/>
      <c r="BG668" s="58"/>
      <c r="BH668" s="58"/>
      <c r="BI668" s="58"/>
      <c r="BJ668" s="58"/>
      <c r="BK668" s="58"/>
      <c r="BL668" s="58"/>
      <c r="BM668" s="58"/>
      <c r="BN668" s="58"/>
      <c r="BO668" s="58"/>
      <c r="BP668" s="58"/>
      <c r="BQ668" s="58"/>
      <c r="BR668" s="58"/>
      <c r="BS668" s="58"/>
      <c r="BT668" s="58"/>
      <c r="BU668" s="58"/>
      <c r="BV668" s="58"/>
      <c r="BW668" s="58"/>
      <c r="BX668" s="58"/>
      <c r="BY668" s="58"/>
      <c r="BZ668" s="58"/>
      <c r="CA668" s="58"/>
      <c r="CB668" s="58"/>
      <c r="CC668" s="58"/>
      <c r="CD668" s="58"/>
      <c r="CE668" s="58"/>
      <c r="CF668" s="58"/>
      <c r="CG668" s="58"/>
      <c r="CH668" s="58"/>
      <c r="CI668" s="58"/>
      <c r="CJ668" s="58"/>
      <c r="CK668" s="58"/>
      <c r="CL668" s="58"/>
      <c r="CM668" s="58"/>
      <c r="CN668" s="58"/>
      <c r="CO668" s="58"/>
      <c r="CP668" s="58"/>
      <c r="CQ668" s="58"/>
      <c r="CR668" s="58"/>
      <c r="CS668" s="58"/>
      <c r="CT668" s="58"/>
      <c r="CU668" s="58"/>
      <c r="CV668" s="58"/>
      <c r="CW668" s="58"/>
      <c r="CX668" s="58"/>
      <c r="CY668" s="58"/>
      <c r="CZ668" s="58"/>
      <c r="DA668" s="58"/>
      <c r="DB668" s="58"/>
      <c r="DC668" s="58"/>
      <c r="DD668" s="58"/>
      <c r="DE668" s="58"/>
      <c r="DF668" s="58"/>
      <c r="DG668" s="58"/>
      <c r="DH668" s="58"/>
      <c r="DI668" s="60"/>
    </row>
    <row r="669" spans="1:113" x14ac:dyDescent="0.2">
      <c r="A669" s="36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7"/>
      <c r="AN669" s="57"/>
      <c r="AO669" s="58"/>
      <c r="AP669" s="58"/>
      <c r="AQ669" s="58"/>
      <c r="AR669" s="51"/>
      <c r="AS669" s="57"/>
      <c r="AT669" s="58"/>
      <c r="AU669" s="58"/>
      <c r="AV669" s="51"/>
      <c r="AW669" s="57"/>
      <c r="AX669" s="58"/>
      <c r="AY669" s="59"/>
      <c r="AZ669" s="35"/>
      <c r="BA669" s="58"/>
      <c r="BB669" s="51"/>
      <c r="BC669" s="57"/>
      <c r="BD669" s="58"/>
      <c r="BE669" s="59"/>
      <c r="BF669" s="58"/>
      <c r="BG669" s="58"/>
      <c r="BH669" s="58"/>
      <c r="BI669" s="58"/>
      <c r="BJ669" s="58"/>
      <c r="BK669" s="58"/>
      <c r="BL669" s="58"/>
      <c r="BM669" s="58"/>
      <c r="BN669" s="58"/>
      <c r="BO669" s="58"/>
      <c r="BP669" s="58"/>
      <c r="BQ669" s="58"/>
      <c r="BR669" s="58"/>
      <c r="BS669" s="58"/>
      <c r="BT669" s="58"/>
      <c r="BU669" s="58"/>
      <c r="BV669" s="58"/>
      <c r="BW669" s="58"/>
      <c r="BX669" s="58"/>
      <c r="BY669" s="58"/>
      <c r="BZ669" s="58"/>
      <c r="CA669" s="58"/>
      <c r="CB669" s="58"/>
      <c r="CC669" s="58"/>
      <c r="CD669" s="58"/>
      <c r="CE669" s="58"/>
      <c r="CF669" s="58"/>
      <c r="CG669" s="58"/>
      <c r="CH669" s="58"/>
      <c r="CI669" s="58"/>
      <c r="CJ669" s="58"/>
      <c r="CK669" s="58"/>
      <c r="CL669" s="58"/>
      <c r="CM669" s="58"/>
      <c r="CN669" s="58"/>
      <c r="CO669" s="58"/>
      <c r="CP669" s="58"/>
      <c r="CQ669" s="58"/>
      <c r="CR669" s="58"/>
      <c r="CS669" s="58"/>
      <c r="CT669" s="58"/>
      <c r="CU669" s="58"/>
      <c r="CV669" s="58"/>
      <c r="CW669" s="58"/>
      <c r="CX669" s="58"/>
      <c r="CY669" s="58"/>
      <c r="CZ669" s="58"/>
      <c r="DA669" s="58"/>
      <c r="DB669" s="58"/>
      <c r="DC669" s="58"/>
      <c r="DD669" s="58"/>
      <c r="DE669" s="58"/>
      <c r="DF669" s="58"/>
      <c r="DG669" s="58"/>
      <c r="DH669" s="58"/>
      <c r="DI669" s="60"/>
    </row>
    <row r="670" spans="1:113" x14ac:dyDescent="0.2">
      <c r="A670" s="36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7"/>
      <c r="AN670" s="57"/>
      <c r="AO670" s="58"/>
      <c r="AP670" s="58"/>
      <c r="AQ670" s="58"/>
      <c r="AR670" s="51"/>
      <c r="AS670" s="57"/>
      <c r="AT670" s="58"/>
      <c r="AU670" s="58"/>
      <c r="AV670" s="51"/>
      <c r="AW670" s="57"/>
      <c r="AX670" s="58"/>
      <c r="AY670" s="59"/>
      <c r="AZ670" s="35"/>
      <c r="BA670" s="58"/>
      <c r="BB670" s="51"/>
      <c r="BC670" s="57"/>
      <c r="BD670" s="58"/>
      <c r="BE670" s="59"/>
      <c r="BF670" s="58"/>
      <c r="BG670" s="58"/>
      <c r="BH670" s="58"/>
      <c r="BI670" s="58"/>
      <c r="BJ670" s="58"/>
      <c r="BK670" s="58"/>
      <c r="BL670" s="58"/>
      <c r="BM670" s="58"/>
      <c r="BN670" s="58"/>
      <c r="BO670" s="58"/>
      <c r="BP670" s="58"/>
      <c r="BQ670" s="58"/>
      <c r="BR670" s="58"/>
      <c r="BS670" s="58"/>
      <c r="BT670" s="58"/>
      <c r="BU670" s="58"/>
      <c r="BV670" s="58"/>
      <c r="BW670" s="58"/>
      <c r="BX670" s="58"/>
      <c r="BY670" s="58"/>
      <c r="BZ670" s="58"/>
      <c r="CA670" s="58"/>
      <c r="CB670" s="58"/>
      <c r="CC670" s="58"/>
      <c r="CD670" s="58"/>
      <c r="CE670" s="58"/>
      <c r="CF670" s="58"/>
      <c r="CG670" s="58"/>
      <c r="CH670" s="58"/>
      <c r="CI670" s="58"/>
      <c r="CJ670" s="58"/>
      <c r="CK670" s="58"/>
      <c r="CL670" s="58"/>
      <c r="CM670" s="58"/>
      <c r="CN670" s="58"/>
      <c r="CO670" s="58"/>
      <c r="CP670" s="58"/>
      <c r="CQ670" s="58"/>
      <c r="CR670" s="58"/>
      <c r="CS670" s="58"/>
      <c r="CT670" s="58"/>
      <c r="CU670" s="58"/>
      <c r="CV670" s="58"/>
      <c r="CW670" s="58"/>
      <c r="CX670" s="58"/>
      <c r="CY670" s="58"/>
      <c r="CZ670" s="58"/>
      <c r="DA670" s="58"/>
      <c r="DB670" s="58"/>
      <c r="DC670" s="58"/>
      <c r="DD670" s="58"/>
      <c r="DE670" s="58"/>
      <c r="DF670" s="58"/>
      <c r="DG670" s="58"/>
      <c r="DH670" s="58"/>
      <c r="DI670" s="60"/>
    </row>
    <row r="671" spans="1:113" x14ac:dyDescent="0.2">
      <c r="A671" s="36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50"/>
      <c r="AM671" s="57"/>
      <c r="AN671" s="57"/>
      <c r="AO671" s="58"/>
      <c r="AP671" s="58"/>
      <c r="AQ671" s="58"/>
      <c r="AR671" s="51"/>
      <c r="AS671" s="57"/>
      <c r="AT671" s="58"/>
      <c r="AU671" s="58"/>
      <c r="AV671" s="51"/>
      <c r="AW671" s="57"/>
      <c r="AX671" s="58"/>
      <c r="AY671" s="59"/>
      <c r="AZ671" s="35"/>
      <c r="BA671" s="58"/>
      <c r="BB671" s="51"/>
      <c r="BC671" s="57"/>
      <c r="BD671" s="58"/>
      <c r="BE671" s="59"/>
      <c r="BF671" s="58"/>
      <c r="BG671" s="58"/>
      <c r="BH671" s="58"/>
      <c r="BI671" s="58"/>
      <c r="BJ671" s="58"/>
      <c r="BK671" s="58"/>
      <c r="BL671" s="58"/>
      <c r="BM671" s="58"/>
      <c r="BN671" s="58"/>
      <c r="BO671" s="58"/>
      <c r="BP671" s="58"/>
      <c r="BQ671" s="58"/>
      <c r="BR671" s="58"/>
      <c r="BS671" s="58"/>
      <c r="BT671" s="58"/>
      <c r="BU671" s="58"/>
      <c r="BV671" s="58"/>
      <c r="BW671" s="58"/>
      <c r="BX671" s="58"/>
      <c r="BY671" s="58"/>
      <c r="BZ671" s="58"/>
      <c r="CA671" s="58"/>
      <c r="CB671" s="58"/>
      <c r="CC671" s="58"/>
      <c r="CD671" s="58"/>
      <c r="CE671" s="58"/>
      <c r="CF671" s="58"/>
      <c r="CG671" s="58"/>
      <c r="CH671" s="58"/>
      <c r="CI671" s="58"/>
      <c r="CJ671" s="58"/>
      <c r="CK671" s="58"/>
      <c r="CL671" s="58"/>
      <c r="CM671" s="58"/>
      <c r="CN671" s="58"/>
      <c r="CO671" s="58"/>
      <c r="CP671" s="58"/>
      <c r="CQ671" s="58"/>
      <c r="CR671" s="58"/>
      <c r="CS671" s="58"/>
      <c r="CT671" s="58"/>
      <c r="CU671" s="58"/>
      <c r="CV671" s="58"/>
      <c r="CW671" s="58"/>
      <c r="CX671" s="58"/>
      <c r="CY671" s="58"/>
      <c r="CZ671" s="58"/>
      <c r="DA671" s="58"/>
      <c r="DB671" s="58"/>
      <c r="DC671" s="58"/>
      <c r="DD671" s="58"/>
      <c r="DE671" s="58"/>
      <c r="DF671" s="58"/>
      <c r="DG671" s="58"/>
      <c r="DH671" s="58"/>
      <c r="DI671" s="60"/>
    </row>
    <row r="672" spans="1:113" x14ac:dyDescent="0.2">
      <c r="A672" s="36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50"/>
      <c r="AM672" s="57"/>
      <c r="AN672" s="57"/>
      <c r="AO672" s="58"/>
      <c r="AP672" s="58"/>
      <c r="AQ672" s="58"/>
      <c r="AR672" s="51"/>
      <c r="AS672" s="57"/>
      <c r="AT672" s="58"/>
      <c r="AU672" s="58"/>
      <c r="AV672" s="51"/>
      <c r="AW672" s="57"/>
      <c r="AX672" s="58"/>
      <c r="AY672" s="59"/>
      <c r="AZ672" s="35"/>
      <c r="BA672" s="58"/>
      <c r="BB672" s="51"/>
      <c r="BC672" s="57"/>
      <c r="BD672" s="58"/>
      <c r="BE672" s="59"/>
      <c r="BF672" s="58"/>
      <c r="BG672" s="58"/>
      <c r="BH672" s="58"/>
      <c r="BI672" s="58"/>
      <c r="BJ672" s="58"/>
      <c r="BK672" s="58"/>
      <c r="BL672" s="58"/>
      <c r="BM672" s="58"/>
      <c r="BN672" s="58"/>
      <c r="BO672" s="58"/>
      <c r="BP672" s="58"/>
      <c r="BQ672" s="58"/>
      <c r="BR672" s="58"/>
      <c r="BS672" s="58"/>
      <c r="BT672" s="58"/>
      <c r="BU672" s="58"/>
      <c r="BV672" s="58"/>
      <c r="BW672" s="58"/>
      <c r="BX672" s="58"/>
      <c r="BY672" s="58"/>
      <c r="BZ672" s="58"/>
      <c r="CA672" s="58"/>
      <c r="CB672" s="58"/>
      <c r="CC672" s="58"/>
      <c r="CD672" s="58"/>
      <c r="CE672" s="58"/>
      <c r="CF672" s="58"/>
      <c r="CG672" s="58"/>
      <c r="CH672" s="58"/>
      <c r="CI672" s="58"/>
      <c r="CJ672" s="58"/>
      <c r="CK672" s="58"/>
      <c r="CL672" s="58"/>
      <c r="CM672" s="58"/>
      <c r="CN672" s="58"/>
      <c r="CO672" s="58"/>
      <c r="CP672" s="58"/>
      <c r="CQ672" s="58"/>
      <c r="CR672" s="58"/>
      <c r="CS672" s="58"/>
      <c r="CT672" s="58"/>
      <c r="CU672" s="58"/>
      <c r="CV672" s="58"/>
      <c r="CW672" s="58"/>
      <c r="CX672" s="58"/>
      <c r="CY672" s="58"/>
      <c r="CZ672" s="58"/>
      <c r="DA672" s="58"/>
      <c r="DB672" s="58"/>
      <c r="DC672" s="58"/>
      <c r="DD672" s="58"/>
      <c r="DE672" s="58"/>
      <c r="DF672" s="58"/>
      <c r="DG672" s="58"/>
      <c r="DH672" s="58"/>
      <c r="DI672" s="60"/>
    </row>
    <row r="673" spans="1:113" x14ac:dyDescent="0.2">
      <c r="A673" s="36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50"/>
      <c r="AM673" s="57"/>
      <c r="AN673" s="57"/>
      <c r="AO673" s="58"/>
      <c r="AP673" s="58"/>
      <c r="AQ673" s="58"/>
      <c r="AR673" s="51"/>
      <c r="AS673" s="57"/>
      <c r="AT673" s="58"/>
      <c r="AU673" s="58"/>
      <c r="AV673" s="51"/>
      <c r="AW673" s="57"/>
      <c r="AX673" s="58"/>
      <c r="AY673" s="59"/>
      <c r="AZ673" s="35"/>
      <c r="BA673" s="58"/>
      <c r="BB673" s="51"/>
      <c r="BC673" s="57"/>
      <c r="BD673" s="58"/>
      <c r="BE673" s="59"/>
      <c r="BF673" s="58"/>
      <c r="BG673" s="58"/>
      <c r="BH673" s="58"/>
      <c r="BI673" s="58"/>
      <c r="BJ673" s="58"/>
      <c r="BK673" s="58"/>
      <c r="BL673" s="58"/>
      <c r="BM673" s="58"/>
      <c r="BN673" s="58"/>
      <c r="BO673" s="58"/>
      <c r="BP673" s="58"/>
      <c r="BQ673" s="58"/>
      <c r="BR673" s="58"/>
      <c r="BS673" s="58"/>
      <c r="BT673" s="58"/>
      <c r="BU673" s="58"/>
      <c r="BV673" s="58"/>
      <c r="BW673" s="58"/>
      <c r="BX673" s="58"/>
      <c r="BY673" s="58"/>
      <c r="BZ673" s="58"/>
      <c r="CA673" s="58"/>
      <c r="CB673" s="58"/>
      <c r="CC673" s="58"/>
      <c r="CD673" s="58"/>
      <c r="CE673" s="58"/>
      <c r="CF673" s="58"/>
      <c r="CG673" s="58"/>
      <c r="CH673" s="58"/>
      <c r="CI673" s="58"/>
      <c r="CJ673" s="58"/>
      <c r="CK673" s="58"/>
      <c r="CL673" s="58"/>
      <c r="CM673" s="58"/>
      <c r="CN673" s="58"/>
      <c r="CO673" s="58"/>
      <c r="CP673" s="58"/>
      <c r="CQ673" s="58"/>
      <c r="CR673" s="58"/>
      <c r="CS673" s="58"/>
      <c r="CT673" s="58"/>
      <c r="CU673" s="58"/>
      <c r="CV673" s="58"/>
      <c r="CW673" s="58"/>
      <c r="CX673" s="58"/>
      <c r="CY673" s="58"/>
      <c r="CZ673" s="58"/>
      <c r="DA673" s="58"/>
      <c r="DB673" s="58"/>
      <c r="DC673" s="58"/>
      <c r="DD673" s="58"/>
      <c r="DE673" s="58"/>
      <c r="DF673" s="58"/>
      <c r="DG673" s="58"/>
      <c r="DH673" s="58"/>
      <c r="DI673" s="60"/>
    </row>
    <row r="674" spans="1:113" x14ac:dyDescent="0.2">
      <c r="A674" s="36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50"/>
      <c r="AM674" s="57"/>
      <c r="AN674" s="57"/>
      <c r="AO674" s="58"/>
      <c r="AP674" s="58"/>
      <c r="AQ674" s="58"/>
      <c r="AR674" s="51"/>
      <c r="AS674" s="57"/>
      <c r="AT674" s="58"/>
      <c r="AU674" s="58"/>
      <c r="AV674" s="51"/>
      <c r="AW674" s="57"/>
      <c r="AX674" s="58"/>
      <c r="AY674" s="59"/>
      <c r="AZ674" s="35"/>
      <c r="BA674" s="58"/>
      <c r="BB674" s="51"/>
      <c r="BC674" s="57"/>
      <c r="BD674" s="58"/>
      <c r="BE674" s="59"/>
      <c r="BF674" s="58"/>
      <c r="BG674" s="58"/>
      <c r="BH674" s="58"/>
      <c r="BI674" s="58"/>
      <c r="BJ674" s="58"/>
      <c r="BK674" s="58"/>
      <c r="BL674" s="58"/>
      <c r="BM674" s="58"/>
      <c r="BN674" s="58"/>
      <c r="BO674" s="58"/>
      <c r="BP674" s="58"/>
      <c r="BQ674" s="58"/>
      <c r="BR674" s="58"/>
      <c r="BS674" s="58"/>
      <c r="BT674" s="58"/>
      <c r="BU674" s="58"/>
      <c r="BV674" s="58"/>
      <c r="BW674" s="58"/>
      <c r="BX674" s="58"/>
      <c r="BY674" s="58"/>
      <c r="BZ674" s="58"/>
      <c r="CA674" s="58"/>
      <c r="CB674" s="58"/>
      <c r="CC674" s="58"/>
      <c r="CD674" s="58"/>
      <c r="CE674" s="58"/>
      <c r="CF674" s="58"/>
      <c r="CG674" s="58"/>
      <c r="CH674" s="58"/>
      <c r="CI674" s="58"/>
      <c r="CJ674" s="58"/>
      <c r="CK674" s="58"/>
      <c r="CL674" s="58"/>
      <c r="CM674" s="58"/>
      <c r="CN674" s="58"/>
      <c r="CO674" s="58"/>
      <c r="CP674" s="58"/>
      <c r="CQ674" s="58"/>
      <c r="CR674" s="58"/>
      <c r="CS674" s="58"/>
      <c r="CT674" s="58"/>
      <c r="CU674" s="58"/>
      <c r="CV674" s="58"/>
      <c r="CW674" s="58"/>
      <c r="CX674" s="58"/>
      <c r="CY674" s="58"/>
      <c r="CZ674" s="58"/>
      <c r="DA674" s="58"/>
      <c r="DB674" s="58"/>
      <c r="DC674" s="58"/>
      <c r="DD674" s="58"/>
      <c r="DE674" s="58"/>
      <c r="DF674" s="58"/>
      <c r="DG674" s="58"/>
      <c r="DH674" s="58"/>
      <c r="DI674" s="60"/>
    </row>
    <row r="675" spans="1:113" x14ac:dyDescent="0.2">
      <c r="A675" s="36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50"/>
      <c r="AM675" s="57"/>
      <c r="AN675" s="57"/>
      <c r="AO675" s="58"/>
      <c r="AP675" s="58"/>
      <c r="AQ675" s="58"/>
      <c r="AR675" s="51"/>
      <c r="AS675" s="57"/>
      <c r="AT675" s="58"/>
      <c r="AU675" s="58"/>
      <c r="AV675" s="51"/>
      <c r="AW675" s="57"/>
      <c r="AX675" s="58"/>
      <c r="AY675" s="59"/>
      <c r="AZ675" s="35"/>
      <c r="BA675" s="58"/>
      <c r="BB675" s="51"/>
      <c r="BC675" s="57"/>
      <c r="BD675" s="58"/>
      <c r="BE675" s="59"/>
      <c r="BF675" s="58"/>
      <c r="BG675" s="58"/>
      <c r="BH675" s="58"/>
      <c r="BI675" s="58"/>
      <c r="BJ675" s="58"/>
      <c r="BK675" s="58"/>
      <c r="BL675" s="58"/>
      <c r="BM675" s="58"/>
      <c r="BN675" s="58"/>
      <c r="BO675" s="58"/>
      <c r="BP675" s="58"/>
      <c r="BQ675" s="58"/>
      <c r="BR675" s="58"/>
      <c r="BS675" s="58"/>
      <c r="BT675" s="58"/>
      <c r="BU675" s="58"/>
      <c r="BV675" s="58"/>
      <c r="BW675" s="58"/>
      <c r="BX675" s="58"/>
      <c r="BY675" s="58"/>
      <c r="BZ675" s="58"/>
      <c r="CA675" s="58"/>
      <c r="CB675" s="58"/>
      <c r="CC675" s="58"/>
      <c r="CD675" s="58"/>
      <c r="CE675" s="58"/>
      <c r="CF675" s="58"/>
      <c r="CG675" s="58"/>
      <c r="CH675" s="58"/>
      <c r="CI675" s="58"/>
      <c r="CJ675" s="58"/>
      <c r="CK675" s="58"/>
      <c r="CL675" s="58"/>
      <c r="CM675" s="58"/>
      <c r="CN675" s="58"/>
      <c r="CO675" s="58"/>
      <c r="CP675" s="58"/>
      <c r="CQ675" s="58"/>
      <c r="CR675" s="58"/>
      <c r="CS675" s="58"/>
      <c r="CT675" s="58"/>
      <c r="CU675" s="58"/>
      <c r="CV675" s="58"/>
      <c r="CW675" s="58"/>
      <c r="CX675" s="58"/>
      <c r="CY675" s="58"/>
      <c r="CZ675" s="58"/>
      <c r="DA675" s="58"/>
      <c r="DB675" s="58"/>
      <c r="DC675" s="58"/>
      <c r="DD675" s="58"/>
      <c r="DE675" s="58"/>
      <c r="DF675" s="58"/>
      <c r="DG675" s="58"/>
      <c r="DH675" s="58"/>
      <c r="DI675" s="60"/>
    </row>
    <row r="676" spans="1:113" x14ac:dyDescent="0.2">
      <c r="A676" s="36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50"/>
      <c r="AM676" s="57"/>
      <c r="AN676" s="57"/>
      <c r="AO676" s="58"/>
      <c r="AP676" s="58"/>
      <c r="AQ676" s="58"/>
      <c r="AR676" s="51"/>
      <c r="AS676" s="57"/>
      <c r="AT676" s="58"/>
      <c r="AU676" s="58"/>
      <c r="AV676" s="51"/>
      <c r="AW676" s="57"/>
      <c r="AX676" s="58"/>
      <c r="AY676" s="59"/>
      <c r="AZ676" s="35"/>
      <c r="BA676" s="58"/>
      <c r="BB676" s="51"/>
      <c r="BC676" s="57"/>
      <c r="BD676" s="58"/>
      <c r="BE676" s="59"/>
      <c r="BF676" s="58"/>
      <c r="BG676" s="58"/>
      <c r="BH676" s="58"/>
      <c r="BI676" s="58"/>
      <c r="BJ676" s="58"/>
      <c r="BK676" s="58"/>
      <c r="BL676" s="58"/>
      <c r="BM676" s="58"/>
      <c r="BN676" s="58"/>
      <c r="BO676" s="58"/>
      <c r="BP676" s="58"/>
      <c r="BQ676" s="58"/>
      <c r="BR676" s="58"/>
      <c r="BS676" s="58"/>
      <c r="BT676" s="58"/>
      <c r="BU676" s="58"/>
      <c r="BV676" s="58"/>
      <c r="BW676" s="58"/>
      <c r="BX676" s="58"/>
      <c r="BY676" s="58"/>
      <c r="BZ676" s="58"/>
      <c r="CA676" s="58"/>
      <c r="CB676" s="58"/>
      <c r="CC676" s="58"/>
      <c r="CD676" s="58"/>
      <c r="CE676" s="58"/>
      <c r="CF676" s="58"/>
      <c r="CG676" s="58"/>
      <c r="CH676" s="58"/>
      <c r="CI676" s="58"/>
      <c r="CJ676" s="58"/>
      <c r="CK676" s="58"/>
      <c r="CL676" s="58"/>
      <c r="CM676" s="58"/>
      <c r="CN676" s="58"/>
      <c r="CO676" s="58"/>
      <c r="CP676" s="58"/>
      <c r="CQ676" s="58"/>
      <c r="CR676" s="58"/>
      <c r="CS676" s="58"/>
      <c r="CT676" s="58"/>
      <c r="CU676" s="58"/>
      <c r="CV676" s="58"/>
      <c r="CW676" s="58"/>
      <c r="CX676" s="58"/>
      <c r="CY676" s="58"/>
      <c r="CZ676" s="58"/>
      <c r="DA676" s="58"/>
      <c r="DB676" s="58"/>
      <c r="DC676" s="58"/>
      <c r="DD676" s="58"/>
      <c r="DE676" s="58"/>
      <c r="DF676" s="58"/>
      <c r="DG676" s="58"/>
      <c r="DH676" s="58"/>
      <c r="DI676" s="60"/>
    </row>
    <row r="677" spans="1:113" x14ac:dyDescent="0.2">
      <c r="A677" s="36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7"/>
      <c r="AN677" s="57"/>
      <c r="AO677" s="58"/>
      <c r="AP677" s="58"/>
      <c r="AQ677" s="58"/>
      <c r="AR677" s="51"/>
      <c r="AS677" s="57"/>
      <c r="AT677" s="58"/>
      <c r="AU677" s="58"/>
      <c r="AV677" s="51"/>
      <c r="AW677" s="57"/>
      <c r="AX677" s="58"/>
      <c r="AY677" s="59"/>
      <c r="AZ677" s="35"/>
      <c r="BA677" s="58"/>
      <c r="BB677" s="51"/>
      <c r="BC677" s="57"/>
      <c r="BD677" s="58"/>
      <c r="BE677" s="59"/>
      <c r="BF677" s="58"/>
      <c r="BG677" s="58"/>
      <c r="BH677" s="58"/>
      <c r="BI677" s="58"/>
      <c r="BJ677" s="58"/>
      <c r="BK677" s="58"/>
      <c r="BL677" s="58"/>
      <c r="BM677" s="58"/>
      <c r="BN677" s="58"/>
      <c r="BO677" s="58"/>
      <c r="BP677" s="58"/>
      <c r="BQ677" s="58"/>
      <c r="BR677" s="58"/>
      <c r="BS677" s="58"/>
      <c r="BT677" s="58"/>
      <c r="BU677" s="58"/>
      <c r="BV677" s="58"/>
      <c r="BW677" s="58"/>
      <c r="BX677" s="58"/>
      <c r="BY677" s="58"/>
      <c r="BZ677" s="58"/>
      <c r="CA677" s="58"/>
      <c r="CB677" s="58"/>
      <c r="CC677" s="58"/>
      <c r="CD677" s="58"/>
      <c r="CE677" s="58"/>
      <c r="CF677" s="58"/>
      <c r="CG677" s="58"/>
      <c r="CH677" s="58"/>
      <c r="CI677" s="58"/>
      <c r="CJ677" s="58"/>
      <c r="CK677" s="58"/>
      <c r="CL677" s="58"/>
      <c r="CM677" s="58"/>
      <c r="CN677" s="58"/>
      <c r="CO677" s="58"/>
      <c r="CP677" s="58"/>
      <c r="CQ677" s="58"/>
      <c r="CR677" s="58"/>
      <c r="CS677" s="58"/>
      <c r="CT677" s="58"/>
      <c r="CU677" s="58"/>
      <c r="CV677" s="58"/>
      <c r="CW677" s="58"/>
      <c r="CX677" s="58"/>
      <c r="CY677" s="58"/>
      <c r="CZ677" s="58"/>
      <c r="DA677" s="58"/>
      <c r="DB677" s="58"/>
      <c r="DC677" s="58"/>
      <c r="DD677" s="58"/>
      <c r="DE677" s="58"/>
      <c r="DF677" s="58"/>
      <c r="DG677" s="58"/>
      <c r="DH677" s="58"/>
      <c r="DI677" s="60"/>
    </row>
    <row r="678" spans="1:113" x14ac:dyDescent="0.2">
      <c r="A678" s="36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50"/>
      <c r="AM678" s="57"/>
      <c r="AN678" s="57"/>
      <c r="AO678" s="58"/>
      <c r="AP678" s="58"/>
      <c r="AQ678" s="58"/>
      <c r="AR678" s="51"/>
      <c r="AS678" s="57"/>
      <c r="AT678" s="58"/>
      <c r="AU678" s="58"/>
      <c r="AV678" s="51"/>
      <c r="AW678" s="57"/>
      <c r="AX678" s="58"/>
      <c r="AY678" s="59"/>
      <c r="AZ678" s="35"/>
      <c r="BA678" s="58"/>
      <c r="BB678" s="51"/>
      <c r="BC678" s="57"/>
      <c r="BD678" s="58"/>
      <c r="BE678" s="59"/>
      <c r="BF678" s="58"/>
      <c r="BG678" s="58"/>
      <c r="BH678" s="58"/>
      <c r="BI678" s="58"/>
      <c r="BJ678" s="58"/>
      <c r="BK678" s="58"/>
      <c r="BL678" s="58"/>
      <c r="BM678" s="58"/>
      <c r="BN678" s="58"/>
      <c r="BO678" s="58"/>
      <c r="BP678" s="58"/>
      <c r="BQ678" s="58"/>
      <c r="BR678" s="58"/>
      <c r="BS678" s="58"/>
      <c r="BT678" s="58"/>
      <c r="BU678" s="58"/>
      <c r="BV678" s="58"/>
      <c r="BW678" s="58"/>
      <c r="BX678" s="58"/>
      <c r="BY678" s="58"/>
      <c r="BZ678" s="58"/>
      <c r="CA678" s="58"/>
      <c r="CB678" s="58"/>
      <c r="CC678" s="58"/>
      <c r="CD678" s="58"/>
      <c r="CE678" s="58"/>
      <c r="CF678" s="58"/>
      <c r="CG678" s="58"/>
      <c r="CH678" s="58"/>
      <c r="CI678" s="58"/>
      <c r="CJ678" s="58"/>
      <c r="CK678" s="58"/>
      <c r="CL678" s="58"/>
      <c r="CM678" s="58"/>
      <c r="CN678" s="58"/>
      <c r="CO678" s="58"/>
      <c r="CP678" s="58"/>
      <c r="CQ678" s="58"/>
      <c r="CR678" s="58"/>
      <c r="CS678" s="58"/>
      <c r="CT678" s="58"/>
      <c r="CU678" s="58"/>
      <c r="CV678" s="58"/>
      <c r="CW678" s="58"/>
      <c r="CX678" s="58"/>
      <c r="CY678" s="58"/>
      <c r="CZ678" s="58"/>
      <c r="DA678" s="58"/>
      <c r="DB678" s="58"/>
      <c r="DC678" s="58"/>
      <c r="DD678" s="58"/>
      <c r="DE678" s="58"/>
      <c r="DF678" s="58"/>
      <c r="DG678" s="58"/>
      <c r="DH678" s="58"/>
      <c r="DI678" s="60"/>
    </row>
    <row r="679" spans="1:113" x14ac:dyDescent="0.2">
      <c r="A679" s="36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50"/>
      <c r="AM679" s="57"/>
      <c r="AN679" s="57"/>
      <c r="AO679" s="58"/>
      <c r="AP679" s="58"/>
      <c r="AQ679" s="58"/>
      <c r="AR679" s="51"/>
      <c r="AS679" s="57"/>
      <c r="AT679" s="58"/>
      <c r="AU679" s="58"/>
      <c r="AV679" s="51"/>
      <c r="AW679" s="57"/>
      <c r="AX679" s="58"/>
      <c r="AY679" s="59"/>
      <c r="AZ679" s="35"/>
      <c r="BA679" s="58"/>
      <c r="BB679" s="51"/>
      <c r="BC679" s="57"/>
      <c r="BD679" s="58"/>
      <c r="BE679" s="59"/>
      <c r="BF679" s="58"/>
      <c r="BG679" s="58"/>
      <c r="BH679" s="58"/>
      <c r="BI679" s="58"/>
      <c r="BJ679" s="58"/>
      <c r="BK679" s="58"/>
      <c r="BL679" s="58"/>
      <c r="BM679" s="58"/>
      <c r="BN679" s="58"/>
      <c r="BO679" s="58"/>
      <c r="BP679" s="58"/>
      <c r="BQ679" s="58"/>
      <c r="BR679" s="58"/>
      <c r="BS679" s="58"/>
      <c r="BT679" s="58"/>
      <c r="BU679" s="58"/>
      <c r="BV679" s="58"/>
      <c r="BW679" s="58"/>
      <c r="BX679" s="58"/>
      <c r="BY679" s="58"/>
      <c r="BZ679" s="58"/>
      <c r="CA679" s="58"/>
      <c r="CB679" s="58"/>
      <c r="CC679" s="58"/>
      <c r="CD679" s="58"/>
      <c r="CE679" s="58"/>
      <c r="CF679" s="58"/>
      <c r="CG679" s="58"/>
      <c r="CH679" s="58"/>
      <c r="CI679" s="58"/>
      <c r="CJ679" s="58"/>
      <c r="CK679" s="58"/>
      <c r="CL679" s="58"/>
      <c r="CM679" s="58"/>
      <c r="CN679" s="58"/>
      <c r="CO679" s="58"/>
      <c r="CP679" s="58"/>
      <c r="CQ679" s="58"/>
      <c r="CR679" s="58"/>
      <c r="CS679" s="58"/>
      <c r="CT679" s="58"/>
      <c r="CU679" s="58"/>
      <c r="CV679" s="58"/>
      <c r="CW679" s="58"/>
      <c r="CX679" s="58"/>
      <c r="CY679" s="58"/>
      <c r="CZ679" s="58"/>
      <c r="DA679" s="58"/>
      <c r="DB679" s="58"/>
      <c r="DC679" s="58"/>
      <c r="DD679" s="58"/>
      <c r="DE679" s="58"/>
      <c r="DF679" s="58"/>
      <c r="DG679" s="58"/>
      <c r="DH679" s="58"/>
      <c r="DI679" s="60"/>
    </row>
    <row r="680" spans="1:113" x14ac:dyDescent="0.2">
      <c r="A680" s="36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7"/>
      <c r="AN680" s="57"/>
      <c r="AO680" s="58"/>
      <c r="AP680" s="58"/>
      <c r="AQ680" s="58"/>
      <c r="AR680" s="51"/>
      <c r="AS680" s="57"/>
      <c r="AT680" s="58"/>
      <c r="AU680" s="58"/>
      <c r="AV680" s="51"/>
      <c r="AW680" s="57"/>
      <c r="AX680" s="58"/>
      <c r="AY680" s="59"/>
      <c r="AZ680" s="35"/>
      <c r="BA680" s="58"/>
      <c r="BB680" s="51"/>
      <c r="BC680" s="57"/>
      <c r="BD680" s="58"/>
      <c r="BE680" s="59"/>
      <c r="BF680" s="58"/>
      <c r="BG680" s="58"/>
      <c r="BH680" s="58"/>
      <c r="BI680" s="58"/>
      <c r="BJ680" s="58"/>
      <c r="BK680" s="58"/>
      <c r="BL680" s="58"/>
      <c r="BM680" s="58"/>
      <c r="BN680" s="58"/>
      <c r="BO680" s="58"/>
      <c r="BP680" s="58"/>
      <c r="BQ680" s="58"/>
      <c r="BR680" s="58"/>
      <c r="BS680" s="58"/>
      <c r="BT680" s="58"/>
      <c r="BU680" s="58"/>
      <c r="BV680" s="58"/>
      <c r="BW680" s="58"/>
      <c r="BX680" s="58"/>
      <c r="BY680" s="58"/>
      <c r="BZ680" s="58"/>
      <c r="CA680" s="58"/>
      <c r="CB680" s="58"/>
      <c r="CC680" s="58"/>
      <c r="CD680" s="58"/>
      <c r="CE680" s="58"/>
      <c r="CF680" s="58"/>
      <c r="CG680" s="58"/>
      <c r="CH680" s="58"/>
      <c r="CI680" s="58"/>
      <c r="CJ680" s="58"/>
      <c r="CK680" s="58"/>
      <c r="CL680" s="58"/>
      <c r="CM680" s="58"/>
      <c r="CN680" s="58"/>
      <c r="CO680" s="58"/>
      <c r="CP680" s="58"/>
      <c r="CQ680" s="58"/>
      <c r="CR680" s="58"/>
      <c r="CS680" s="58"/>
      <c r="CT680" s="58"/>
      <c r="CU680" s="58"/>
      <c r="CV680" s="58"/>
      <c r="CW680" s="58"/>
      <c r="CX680" s="58"/>
      <c r="CY680" s="58"/>
      <c r="CZ680" s="58"/>
      <c r="DA680" s="58"/>
      <c r="DB680" s="58"/>
      <c r="DC680" s="58"/>
      <c r="DD680" s="58"/>
      <c r="DE680" s="58"/>
      <c r="DF680" s="58"/>
      <c r="DG680" s="58"/>
      <c r="DH680" s="58"/>
      <c r="DI680" s="60"/>
    </row>
    <row r="681" spans="1:113" x14ac:dyDescent="0.2">
      <c r="A681" s="36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50"/>
      <c r="AM681" s="57"/>
      <c r="AN681" s="57"/>
      <c r="AO681" s="58"/>
      <c r="AP681" s="58"/>
      <c r="AQ681" s="58"/>
      <c r="AR681" s="51"/>
      <c r="AS681" s="57"/>
      <c r="AT681" s="58"/>
      <c r="AU681" s="58"/>
      <c r="AV681" s="51"/>
      <c r="AW681" s="57"/>
      <c r="AX681" s="58"/>
      <c r="AY681" s="59"/>
      <c r="AZ681" s="35"/>
      <c r="BA681" s="58"/>
      <c r="BB681" s="51"/>
      <c r="BC681" s="57"/>
      <c r="BD681" s="58"/>
      <c r="BE681" s="59"/>
      <c r="BF681" s="58"/>
      <c r="BG681" s="58"/>
      <c r="BH681" s="58"/>
      <c r="BI681" s="58"/>
      <c r="BJ681" s="58"/>
      <c r="BK681" s="58"/>
      <c r="BL681" s="58"/>
      <c r="BM681" s="58"/>
      <c r="BN681" s="58"/>
      <c r="BO681" s="58"/>
      <c r="BP681" s="58"/>
      <c r="BQ681" s="58"/>
      <c r="BR681" s="58"/>
      <c r="BS681" s="58"/>
      <c r="BT681" s="58"/>
      <c r="BU681" s="58"/>
      <c r="BV681" s="58"/>
      <c r="BW681" s="58"/>
      <c r="BX681" s="58"/>
      <c r="BY681" s="58"/>
      <c r="BZ681" s="58"/>
      <c r="CA681" s="58"/>
      <c r="CB681" s="58"/>
      <c r="CC681" s="58"/>
      <c r="CD681" s="58"/>
      <c r="CE681" s="58"/>
      <c r="CF681" s="58"/>
      <c r="CG681" s="58"/>
      <c r="CH681" s="58"/>
      <c r="CI681" s="58"/>
      <c r="CJ681" s="58"/>
      <c r="CK681" s="58"/>
      <c r="CL681" s="58"/>
      <c r="CM681" s="58"/>
      <c r="CN681" s="58"/>
      <c r="CO681" s="58"/>
      <c r="CP681" s="58"/>
      <c r="CQ681" s="58"/>
      <c r="CR681" s="58"/>
      <c r="CS681" s="58"/>
      <c r="CT681" s="58"/>
      <c r="CU681" s="58"/>
      <c r="CV681" s="58"/>
      <c r="CW681" s="58"/>
      <c r="CX681" s="58"/>
      <c r="CY681" s="58"/>
      <c r="CZ681" s="58"/>
      <c r="DA681" s="58"/>
      <c r="DB681" s="58"/>
      <c r="DC681" s="58"/>
      <c r="DD681" s="58"/>
      <c r="DE681" s="58"/>
      <c r="DF681" s="58"/>
      <c r="DG681" s="58"/>
      <c r="DH681" s="58"/>
      <c r="DI681" s="60"/>
    </row>
    <row r="682" spans="1:113" x14ac:dyDescent="0.2">
      <c r="A682" s="36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50"/>
      <c r="AM682" s="57"/>
      <c r="AN682" s="57"/>
      <c r="AO682" s="58"/>
      <c r="AP682" s="58"/>
      <c r="AQ682" s="58"/>
      <c r="AR682" s="51"/>
      <c r="AS682" s="57"/>
      <c r="AT682" s="58"/>
      <c r="AU682" s="58"/>
      <c r="AV682" s="51"/>
      <c r="AW682" s="57"/>
      <c r="AX682" s="58"/>
      <c r="AY682" s="59"/>
      <c r="AZ682" s="35"/>
      <c r="BA682" s="58"/>
      <c r="BB682" s="51"/>
      <c r="BC682" s="57"/>
      <c r="BD682" s="58"/>
      <c r="BE682" s="59"/>
      <c r="BF682" s="58"/>
      <c r="BG682" s="58"/>
      <c r="BH682" s="58"/>
      <c r="BI682" s="58"/>
      <c r="BJ682" s="58"/>
      <c r="BK682" s="58"/>
      <c r="BL682" s="58"/>
      <c r="BM682" s="58"/>
      <c r="BN682" s="58"/>
      <c r="BO682" s="58"/>
      <c r="BP682" s="58"/>
      <c r="BQ682" s="58"/>
      <c r="BR682" s="58"/>
      <c r="BS682" s="58"/>
      <c r="BT682" s="58"/>
      <c r="BU682" s="58"/>
      <c r="BV682" s="58"/>
      <c r="BW682" s="58"/>
      <c r="BX682" s="58"/>
      <c r="BY682" s="58"/>
      <c r="BZ682" s="58"/>
      <c r="CA682" s="58"/>
      <c r="CB682" s="58"/>
      <c r="CC682" s="58"/>
      <c r="CD682" s="58"/>
      <c r="CE682" s="58"/>
      <c r="CF682" s="58"/>
      <c r="CG682" s="58"/>
      <c r="CH682" s="58"/>
      <c r="CI682" s="58"/>
      <c r="CJ682" s="58"/>
      <c r="CK682" s="58"/>
      <c r="CL682" s="58"/>
      <c r="CM682" s="58"/>
      <c r="CN682" s="58"/>
      <c r="CO682" s="58"/>
      <c r="CP682" s="58"/>
      <c r="CQ682" s="58"/>
      <c r="CR682" s="58"/>
      <c r="CS682" s="58"/>
      <c r="CT682" s="58"/>
      <c r="CU682" s="58"/>
      <c r="CV682" s="58"/>
      <c r="CW682" s="58"/>
      <c r="CX682" s="58"/>
      <c r="CY682" s="58"/>
      <c r="CZ682" s="58"/>
      <c r="DA682" s="58"/>
      <c r="DB682" s="58"/>
      <c r="DC682" s="58"/>
      <c r="DD682" s="58"/>
      <c r="DE682" s="58"/>
      <c r="DF682" s="58"/>
      <c r="DG682" s="58"/>
      <c r="DH682" s="58"/>
      <c r="DI682" s="60"/>
    </row>
    <row r="683" spans="1:113" x14ac:dyDescent="0.2">
      <c r="A683" s="36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50"/>
      <c r="AM683" s="57"/>
      <c r="AN683" s="57"/>
      <c r="AO683" s="58"/>
      <c r="AP683" s="58"/>
      <c r="AQ683" s="58"/>
      <c r="AR683" s="51"/>
      <c r="AS683" s="57"/>
      <c r="AT683" s="58"/>
      <c r="AU683" s="58"/>
      <c r="AV683" s="51"/>
      <c r="AW683" s="57"/>
      <c r="AX683" s="58"/>
      <c r="AY683" s="59"/>
      <c r="AZ683" s="35"/>
      <c r="BA683" s="58"/>
      <c r="BB683" s="51"/>
      <c r="BC683" s="57"/>
      <c r="BD683" s="58"/>
      <c r="BE683" s="59"/>
      <c r="BF683" s="58"/>
      <c r="BG683" s="58"/>
      <c r="BH683" s="58"/>
      <c r="BI683" s="58"/>
      <c r="BJ683" s="58"/>
      <c r="BK683" s="58"/>
      <c r="BL683" s="58"/>
      <c r="BM683" s="58"/>
      <c r="BN683" s="58"/>
      <c r="BO683" s="58"/>
      <c r="BP683" s="58"/>
      <c r="BQ683" s="58"/>
      <c r="BR683" s="58"/>
      <c r="BS683" s="58"/>
      <c r="BT683" s="58"/>
      <c r="BU683" s="58"/>
      <c r="BV683" s="58"/>
      <c r="BW683" s="58"/>
      <c r="BX683" s="58"/>
      <c r="BY683" s="58"/>
      <c r="BZ683" s="58"/>
      <c r="CA683" s="58"/>
      <c r="CB683" s="58"/>
      <c r="CC683" s="58"/>
      <c r="CD683" s="58"/>
      <c r="CE683" s="58"/>
      <c r="CF683" s="58"/>
      <c r="CG683" s="58"/>
      <c r="CH683" s="58"/>
      <c r="CI683" s="58"/>
      <c r="CJ683" s="58"/>
      <c r="CK683" s="58"/>
      <c r="CL683" s="58"/>
      <c r="CM683" s="58"/>
      <c r="CN683" s="58"/>
      <c r="CO683" s="58"/>
      <c r="CP683" s="58"/>
      <c r="CQ683" s="58"/>
      <c r="CR683" s="58"/>
      <c r="CS683" s="58"/>
      <c r="CT683" s="58"/>
      <c r="CU683" s="58"/>
      <c r="CV683" s="58"/>
      <c r="CW683" s="58"/>
      <c r="CX683" s="58"/>
      <c r="CY683" s="58"/>
      <c r="CZ683" s="58"/>
      <c r="DA683" s="58"/>
      <c r="DB683" s="58"/>
      <c r="DC683" s="58"/>
      <c r="DD683" s="58"/>
      <c r="DE683" s="58"/>
      <c r="DF683" s="58"/>
      <c r="DG683" s="58"/>
      <c r="DH683" s="58"/>
      <c r="DI683" s="60"/>
    </row>
    <row r="684" spans="1:113" x14ac:dyDescent="0.2">
      <c r="A684" s="36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50"/>
      <c r="AM684" s="57"/>
      <c r="AN684" s="57"/>
      <c r="AO684" s="58"/>
      <c r="AP684" s="58"/>
      <c r="AQ684" s="58"/>
      <c r="AR684" s="51"/>
      <c r="AS684" s="57"/>
      <c r="AT684" s="58"/>
      <c r="AU684" s="58"/>
      <c r="AV684" s="51"/>
      <c r="AW684" s="57"/>
      <c r="AX684" s="58"/>
      <c r="AY684" s="59"/>
      <c r="AZ684" s="35"/>
      <c r="BA684" s="58"/>
      <c r="BB684" s="51"/>
      <c r="BC684" s="57"/>
      <c r="BD684" s="58"/>
      <c r="BE684" s="59"/>
      <c r="BF684" s="58"/>
      <c r="BG684" s="58"/>
      <c r="BH684" s="58"/>
      <c r="BI684" s="58"/>
      <c r="BJ684" s="58"/>
      <c r="BK684" s="58"/>
      <c r="BL684" s="58"/>
      <c r="BM684" s="58"/>
      <c r="BN684" s="58"/>
      <c r="BO684" s="58"/>
      <c r="BP684" s="58"/>
      <c r="BQ684" s="58"/>
      <c r="BR684" s="58"/>
      <c r="BS684" s="58"/>
      <c r="BT684" s="58"/>
      <c r="BU684" s="58"/>
      <c r="BV684" s="58"/>
      <c r="BW684" s="58"/>
      <c r="BX684" s="58"/>
      <c r="BY684" s="58"/>
      <c r="BZ684" s="58"/>
      <c r="CA684" s="58"/>
      <c r="CB684" s="58"/>
      <c r="CC684" s="58"/>
      <c r="CD684" s="58"/>
      <c r="CE684" s="58"/>
      <c r="CF684" s="58"/>
      <c r="CG684" s="58"/>
      <c r="CH684" s="58"/>
      <c r="CI684" s="58"/>
      <c r="CJ684" s="58"/>
      <c r="CK684" s="58"/>
      <c r="CL684" s="58"/>
      <c r="CM684" s="58"/>
      <c r="CN684" s="58"/>
      <c r="CO684" s="58"/>
      <c r="CP684" s="58"/>
      <c r="CQ684" s="58"/>
      <c r="CR684" s="58"/>
      <c r="CS684" s="58"/>
      <c r="CT684" s="58"/>
      <c r="CU684" s="58"/>
      <c r="CV684" s="58"/>
      <c r="CW684" s="58"/>
      <c r="CX684" s="58"/>
      <c r="CY684" s="58"/>
      <c r="CZ684" s="58"/>
      <c r="DA684" s="58"/>
      <c r="DB684" s="58"/>
      <c r="DC684" s="58"/>
      <c r="DD684" s="58"/>
      <c r="DE684" s="58"/>
      <c r="DF684" s="58"/>
      <c r="DG684" s="58"/>
      <c r="DH684" s="58"/>
      <c r="DI684" s="60"/>
    </row>
    <row r="685" spans="1:113" x14ac:dyDescent="0.2">
      <c r="A685" s="36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7"/>
      <c r="AN685" s="57"/>
      <c r="AO685" s="58"/>
      <c r="AP685" s="58"/>
      <c r="AQ685" s="58"/>
      <c r="AR685" s="51"/>
      <c r="AS685" s="57"/>
      <c r="AT685" s="58"/>
      <c r="AU685" s="58"/>
      <c r="AV685" s="51"/>
      <c r="AW685" s="57"/>
      <c r="AX685" s="58"/>
      <c r="AY685" s="59"/>
      <c r="AZ685" s="35"/>
      <c r="BA685" s="58"/>
      <c r="BB685" s="51"/>
      <c r="BC685" s="57"/>
      <c r="BD685" s="58"/>
      <c r="BE685" s="59"/>
      <c r="BF685" s="58"/>
      <c r="BG685" s="58"/>
      <c r="BH685" s="58"/>
      <c r="BI685" s="58"/>
      <c r="BJ685" s="58"/>
      <c r="BK685" s="58"/>
      <c r="BL685" s="58"/>
      <c r="BM685" s="58"/>
      <c r="BN685" s="58"/>
      <c r="BO685" s="58"/>
      <c r="BP685" s="58"/>
      <c r="BQ685" s="58"/>
      <c r="BR685" s="58"/>
      <c r="BS685" s="58"/>
      <c r="BT685" s="58"/>
      <c r="BU685" s="58"/>
      <c r="BV685" s="58"/>
      <c r="BW685" s="58"/>
      <c r="BX685" s="58"/>
      <c r="BY685" s="58"/>
      <c r="BZ685" s="58"/>
      <c r="CA685" s="58"/>
      <c r="CB685" s="58"/>
      <c r="CC685" s="58"/>
      <c r="CD685" s="58"/>
      <c r="CE685" s="58"/>
      <c r="CF685" s="58"/>
      <c r="CG685" s="58"/>
      <c r="CH685" s="58"/>
      <c r="CI685" s="58"/>
      <c r="CJ685" s="58"/>
      <c r="CK685" s="58"/>
      <c r="CL685" s="58"/>
      <c r="CM685" s="58"/>
      <c r="CN685" s="58"/>
      <c r="CO685" s="58"/>
      <c r="CP685" s="58"/>
      <c r="CQ685" s="58"/>
      <c r="CR685" s="58"/>
      <c r="CS685" s="58"/>
      <c r="CT685" s="58"/>
      <c r="CU685" s="58"/>
      <c r="CV685" s="58"/>
      <c r="CW685" s="58"/>
      <c r="CX685" s="58"/>
      <c r="CY685" s="58"/>
      <c r="CZ685" s="58"/>
      <c r="DA685" s="58"/>
      <c r="DB685" s="58"/>
      <c r="DC685" s="58"/>
      <c r="DD685" s="58"/>
      <c r="DE685" s="58"/>
      <c r="DF685" s="58"/>
      <c r="DG685" s="58"/>
      <c r="DH685" s="58"/>
      <c r="DI685" s="60"/>
    </row>
    <row r="686" spans="1:113" x14ac:dyDescent="0.2">
      <c r="A686" s="36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50"/>
      <c r="AM686" s="57"/>
      <c r="AN686" s="57"/>
      <c r="AO686" s="58"/>
      <c r="AP686" s="58"/>
      <c r="AQ686" s="58"/>
      <c r="AR686" s="51"/>
      <c r="AS686" s="57"/>
      <c r="AT686" s="58"/>
      <c r="AU686" s="58"/>
      <c r="AV686" s="51"/>
      <c r="AW686" s="57"/>
      <c r="AX686" s="58"/>
      <c r="AY686" s="59"/>
      <c r="AZ686" s="35"/>
      <c r="BA686" s="58"/>
      <c r="BB686" s="51"/>
      <c r="BC686" s="57"/>
      <c r="BD686" s="58"/>
      <c r="BE686" s="59"/>
      <c r="BF686" s="58"/>
      <c r="BG686" s="58"/>
      <c r="BH686" s="58"/>
      <c r="BI686" s="58"/>
      <c r="BJ686" s="58"/>
      <c r="BK686" s="58"/>
      <c r="BL686" s="58"/>
      <c r="BM686" s="58"/>
      <c r="BN686" s="58"/>
      <c r="BO686" s="58"/>
      <c r="BP686" s="58"/>
      <c r="BQ686" s="58"/>
      <c r="BR686" s="58"/>
      <c r="BS686" s="58"/>
      <c r="BT686" s="58"/>
      <c r="BU686" s="58"/>
      <c r="BV686" s="58"/>
      <c r="BW686" s="58"/>
      <c r="BX686" s="58"/>
      <c r="BY686" s="58"/>
      <c r="BZ686" s="58"/>
      <c r="CA686" s="58"/>
      <c r="CB686" s="58"/>
      <c r="CC686" s="58"/>
      <c r="CD686" s="58"/>
      <c r="CE686" s="58"/>
      <c r="CF686" s="58"/>
      <c r="CG686" s="58"/>
      <c r="CH686" s="58"/>
      <c r="CI686" s="58"/>
      <c r="CJ686" s="58"/>
      <c r="CK686" s="58"/>
      <c r="CL686" s="58"/>
      <c r="CM686" s="58"/>
      <c r="CN686" s="58"/>
      <c r="CO686" s="58"/>
      <c r="CP686" s="58"/>
      <c r="CQ686" s="58"/>
      <c r="CR686" s="58"/>
      <c r="CS686" s="58"/>
      <c r="CT686" s="58"/>
      <c r="CU686" s="58"/>
      <c r="CV686" s="58"/>
      <c r="CW686" s="58"/>
      <c r="CX686" s="58"/>
      <c r="CY686" s="58"/>
      <c r="CZ686" s="58"/>
      <c r="DA686" s="58"/>
      <c r="DB686" s="58"/>
      <c r="DC686" s="58"/>
      <c r="DD686" s="58"/>
      <c r="DE686" s="58"/>
      <c r="DF686" s="58"/>
      <c r="DG686" s="58"/>
      <c r="DH686" s="58"/>
      <c r="DI686" s="60"/>
    </row>
    <row r="687" spans="1:113" x14ac:dyDescent="0.2">
      <c r="A687" s="36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50"/>
      <c r="AM687" s="57"/>
      <c r="AN687" s="57"/>
      <c r="AO687" s="58"/>
      <c r="AP687" s="58"/>
      <c r="AQ687" s="58"/>
      <c r="AR687" s="51"/>
      <c r="AS687" s="57"/>
      <c r="AT687" s="58"/>
      <c r="AU687" s="58"/>
      <c r="AV687" s="51"/>
      <c r="AW687" s="57"/>
      <c r="AX687" s="58"/>
      <c r="AY687" s="59"/>
      <c r="AZ687" s="35"/>
      <c r="BA687" s="58"/>
      <c r="BB687" s="51"/>
      <c r="BC687" s="57"/>
      <c r="BD687" s="58"/>
      <c r="BE687" s="59"/>
      <c r="BF687" s="58"/>
      <c r="BG687" s="58"/>
      <c r="BH687" s="58"/>
      <c r="BI687" s="58"/>
      <c r="BJ687" s="58"/>
      <c r="BK687" s="58"/>
      <c r="BL687" s="58"/>
      <c r="BM687" s="58"/>
      <c r="BN687" s="58"/>
      <c r="BO687" s="58"/>
      <c r="BP687" s="58"/>
      <c r="BQ687" s="58"/>
      <c r="BR687" s="58"/>
      <c r="BS687" s="58"/>
      <c r="BT687" s="58"/>
      <c r="BU687" s="58"/>
      <c r="BV687" s="58"/>
      <c r="BW687" s="58"/>
      <c r="BX687" s="58"/>
      <c r="BY687" s="58"/>
      <c r="BZ687" s="58"/>
      <c r="CA687" s="58"/>
      <c r="CB687" s="58"/>
      <c r="CC687" s="58"/>
      <c r="CD687" s="58"/>
      <c r="CE687" s="58"/>
      <c r="CF687" s="58"/>
      <c r="CG687" s="58"/>
      <c r="CH687" s="58"/>
      <c r="CI687" s="58"/>
      <c r="CJ687" s="58"/>
      <c r="CK687" s="58"/>
      <c r="CL687" s="58"/>
      <c r="CM687" s="58"/>
      <c r="CN687" s="58"/>
      <c r="CO687" s="58"/>
      <c r="CP687" s="58"/>
      <c r="CQ687" s="58"/>
      <c r="CR687" s="58"/>
      <c r="CS687" s="58"/>
      <c r="CT687" s="58"/>
      <c r="CU687" s="58"/>
      <c r="CV687" s="58"/>
      <c r="CW687" s="58"/>
      <c r="CX687" s="58"/>
      <c r="CY687" s="58"/>
      <c r="CZ687" s="58"/>
      <c r="DA687" s="58"/>
      <c r="DB687" s="58"/>
      <c r="DC687" s="58"/>
      <c r="DD687" s="58"/>
      <c r="DE687" s="58"/>
      <c r="DF687" s="58"/>
      <c r="DG687" s="58"/>
      <c r="DH687" s="58"/>
      <c r="DI687" s="60"/>
    </row>
    <row r="688" spans="1:113" x14ac:dyDescent="0.2">
      <c r="A688" s="36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50"/>
      <c r="AM688" s="57"/>
      <c r="AN688" s="57"/>
      <c r="AO688" s="58"/>
      <c r="AP688" s="58"/>
      <c r="AQ688" s="58"/>
      <c r="AR688" s="51"/>
      <c r="AS688" s="57"/>
      <c r="AT688" s="58"/>
      <c r="AU688" s="58"/>
      <c r="AV688" s="51"/>
      <c r="AW688" s="57"/>
      <c r="AX688" s="58"/>
      <c r="AY688" s="59"/>
      <c r="AZ688" s="35"/>
      <c r="BA688" s="58"/>
      <c r="BB688" s="51"/>
      <c r="BC688" s="57"/>
      <c r="BD688" s="58"/>
      <c r="BE688" s="59"/>
      <c r="BF688" s="58"/>
      <c r="BG688" s="58"/>
      <c r="BH688" s="58"/>
      <c r="BI688" s="58"/>
      <c r="BJ688" s="58"/>
      <c r="BK688" s="58"/>
      <c r="BL688" s="58"/>
      <c r="BM688" s="58"/>
      <c r="BN688" s="58"/>
      <c r="BO688" s="58"/>
      <c r="BP688" s="58"/>
      <c r="BQ688" s="58"/>
      <c r="BR688" s="58"/>
      <c r="BS688" s="58"/>
      <c r="BT688" s="58"/>
      <c r="BU688" s="58"/>
      <c r="BV688" s="58"/>
      <c r="BW688" s="58"/>
      <c r="BX688" s="58"/>
      <c r="BY688" s="58"/>
      <c r="BZ688" s="58"/>
      <c r="CA688" s="58"/>
      <c r="CB688" s="58"/>
      <c r="CC688" s="58"/>
      <c r="CD688" s="58"/>
      <c r="CE688" s="58"/>
      <c r="CF688" s="58"/>
      <c r="CG688" s="58"/>
      <c r="CH688" s="58"/>
      <c r="CI688" s="58"/>
      <c r="CJ688" s="58"/>
      <c r="CK688" s="58"/>
      <c r="CL688" s="58"/>
      <c r="CM688" s="58"/>
      <c r="CN688" s="58"/>
      <c r="CO688" s="58"/>
      <c r="CP688" s="58"/>
      <c r="CQ688" s="58"/>
      <c r="CR688" s="58"/>
      <c r="CS688" s="58"/>
      <c r="CT688" s="58"/>
      <c r="CU688" s="58"/>
      <c r="CV688" s="58"/>
      <c r="CW688" s="58"/>
      <c r="CX688" s="58"/>
      <c r="CY688" s="58"/>
      <c r="CZ688" s="58"/>
      <c r="DA688" s="58"/>
      <c r="DB688" s="58"/>
      <c r="DC688" s="58"/>
      <c r="DD688" s="58"/>
      <c r="DE688" s="58"/>
      <c r="DF688" s="58"/>
      <c r="DG688" s="58"/>
      <c r="DH688" s="58"/>
      <c r="DI688" s="60"/>
    </row>
    <row r="689" spans="1:113" x14ac:dyDescent="0.2">
      <c r="A689" s="36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50"/>
      <c r="AM689" s="57"/>
      <c r="AN689" s="57"/>
      <c r="AO689" s="58"/>
      <c r="AP689" s="58"/>
      <c r="AQ689" s="58"/>
      <c r="AR689" s="51"/>
      <c r="AS689" s="57"/>
      <c r="AT689" s="58"/>
      <c r="AU689" s="58"/>
      <c r="AV689" s="51"/>
      <c r="AW689" s="57"/>
      <c r="AX689" s="58"/>
      <c r="AY689" s="59"/>
      <c r="AZ689" s="35"/>
      <c r="BA689" s="58"/>
      <c r="BB689" s="51"/>
      <c r="BC689" s="57"/>
      <c r="BD689" s="58"/>
      <c r="BE689" s="59"/>
      <c r="BF689" s="58"/>
      <c r="BG689" s="58"/>
      <c r="BH689" s="58"/>
      <c r="BI689" s="58"/>
      <c r="BJ689" s="58"/>
      <c r="BK689" s="58"/>
      <c r="BL689" s="58"/>
      <c r="BM689" s="58"/>
      <c r="BN689" s="58"/>
      <c r="BO689" s="58"/>
      <c r="BP689" s="58"/>
      <c r="BQ689" s="58"/>
      <c r="BR689" s="58"/>
      <c r="BS689" s="58"/>
      <c r="BT689" s="58"/>
      <c r="BU689" s="58"/>
      <c r="BV689" s="58"/>
      <c r="BW689" s="58"/>
      <c r="BX689" s="58"/>
      <c r="BY689" s="58"/>
      <c r="BZ689" s="58"/>
      <c r="CA689" s="58"/>
      <c r="CB689" s="58"/>
      <c r="CC689" s="58"/>
      <c r="CD689" s="58"/>
      <c r="CE689" s="58"/>
      <c r="CF689" s="58"/>
      <c r="CG689" s="58"/>
      <c r="CH689" s="58"/>
      <c r="CI689" s="58"/>
      <c r="CJ689" s="58"/>
      <c r="CK689" s="58"/>
      <c r="CL689" s="58"/>
      <c r="CM689" s="58"/>
      <c r="CN689" s="58"/>
      <c r="CO689" s="58"/>
      <c r="CP689" s="58"/>
      <c r="CQ689" s="58"/>
      <c r="CR689" s="58"/>
      <c r="CS689" s="58"/>
      <c r="CT689" s="58"/>
      <c r="CU689" s="58"/>
      <c r="CV689" s="58"/>
      <c r="CW689" s="58"/>
      <c r="CX689" s="58"/>
      <c r="CY689" s="58"/>
      <c r="CZ689" s="58"/>
      <c r="DA689" s="58"/>
      <c r="DB689" s="58"/>
      <c r="DC689" s="58"/>
      <c r="DD689" s="58"/>
      <c r="DE689" s="58"/>
      <c r="DF689" s="58"/>
      <c r="DG689" s="58"/>
      <c r="DH689" s="58"/>
      <c r="DI689" s="60"/>
    </row>
    <row r="690" spans="1:113" x14ac:dyDescent="0.2">
      <c r="A690" s="36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7"/>
      <c r="AN690" s="57"/>
      <c r="AO690" s="58"/>
      <c r="AP690" s="58"/>
      <c r="AQ690" s="58"/>
      <c r="AR690" s="51"/>
      <c r="AS690" s="57"/>
      <c r="AT690" s="58"/>
      <c r="AU690" s="58"/>
      <c r="AV690" s="51"/>
      <c r="AW690" s="57"/>
      <c r="AX690" s="58"/>
      <c r="AY690" s="59"/>
      <c r="AZ690" s="35"/>
      <c r="BA690" s="58"/>
      <c r="BB690" s="51"/>
      <c r="BC690" s="57"/>
      <c r="BD690" s="58"/>
      <c r="BE690" s="59"/>
      <c r="BF690" s="58"/>
      <c r="BG690" s="58"/>
      <c r="BH690" s="58"/>
      <c r="BI690" s="58"/>
      <c r="BJ690" s="58"/>
      <c r="BK690" s="58"/>
      <c r="BL690" s="58"/>
      <c r="BM690" s="58"/>
      <c r="BN690" s="58"/>
      <c r="BO690" s="58"/>
      <c r="BP690" s="58"/>
      <c r="BQ690" s="58"/>
      <c r="BR690" s="58"/>
      <c r="BS690" s="58"/>
      <c r="BT690" s="58"/>
      <c r="BU690" s="58"/>
      <c r="BV690" s="58"/>
      <c r="BW690" s="58"/>
      <c r="BX690" s="58"/>
      <c r="BY690" s="58"/>
      <c r="BZ690" s="58"/>
      <c r="CA690" s="58"/>
      <c r="CB690" s="58"/>
      <c r="CC690" s="58"/>
      <c r="CD690" s="58"/>
      <c r="CE690" s="58"/>
      <c r="CF690" s="58"/>
      <c r="CG690" s="58"/>
      <c r="CH690" s="58"/>
      <c r="CI690" s="58"/>
      <c r="CJ690" s="58"/>
      <c r="CK690" s="58"/>
      <c r="CL690" s="58"/>
      <c r="CM690" s="58"/>
      <c r="CN690" s="58"/>
      <c r="CO690" s="58"/>
      <c r="CP690" s="58"/>
      <c r="CQ690" s="58"/>
      <c r="CR690" s="58"/>
      <c r="CS690" s="58"/>
      <c r="CT690" s="58"/>
      <c r="CU690" s="58"/>
      <c r="CV690" s="58"/>
      <c r="CW690" s="58"/>
      <c r="CX690" s="58"/>
      <c r="CY690" s="58"/>
      <c r="CZ690" s="58"/>
      <c r="DA690" s="58"/>
      <c r="DB690" s="58"/>
      <c r="DC690" s="58"/>
      <c r="DD690" s="58"/>
      <c r="DE690" s="58"/>
      <c r="DF690" s="58"/>
      <c r="DG690" s="58"/>
      <c r="DH690" s="58"/>
      <c r="DI690" s="60"/>
    </row>
    <row r="691" spans="1:113" x14ac:dyDescent="0.2">
      <c r="A691" s="36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50"/>
      <c r="AM691" s="57"/>
      <c r="AN691" s="57"/>
      <c r="AO691" s="58"/>
      <c r="AP691" s="58"/>
      <c r="AQ691" s="58"/>
      <c r="AR691" s="51"/>
      <c r="AS691" s="57"/>
      <c r="AT691" s="58"/>
      <c r="AU691" s="58"/>
      <c r="AV691" s="51"/>
      <c r="AW691" s="57"/>
      <c r="AX691" s="58"/>
      <c r="AY691" s="59"/>
      <c r="AZ691" s="35"/>
      <c r="BA691" s="58"/>
      <c r="BB691" s="51"/>
      <c r="BC691" s="57"/>
      <c r="BD691" s="58"/>
      <c r="BE691" s="59"/>
      <c r="BF691" s="58"/>
      <c r="BG691" s="58"/>
      <c r="BH691" s="58"/>
      <c r="BI691" s="58"/>
      <c r="BJ691" s="58"/>
      <c r="BK691" s="58"/>
      <c r="BL691" s="58"/>
      <c r="BM691" s="58"/>
      <c r="BN691" s="58"/>
      <c r="BO691" s="58"/>
      <c r="BP691" s="58"/>
      <c r="BQ691" s="58"/>
      <c r="BR691" s="58"/>
      <c r="BS691" s="58"/>
      <c r="BT691" s="58"/>
      <c r="BU691" s="58"/>
      <c r="BV691" s="58"/>
      <c r="BW691" s="58"/>
      <c r="BX691" s="58"/>
      <c r="BY691" s="58"/>
      <c r="BZ691" s="58"/>
      <c r="CA691" s="58"/>
      <c r="CB691" s="58"/>
      <c r="CC691" s="58"/>
      <c r="CD691" s="58"/>
      <c r="CE691" s="58"/>
      <c r="CF691" s="58"/>
      <c r="CG691" s="58"/>
      <c r="CH691" s="58"/>
      <c r="CI691" s="58"/>
      <c r="CJ691" s="58"/>
      <c r="CK691" s="58"/>
      <c r="CL691" s="58"/>
      <c r="CM691" s="58"/>
      <c r="CN691" s="58"/>
      <c r="CO691" s="58"/>
      <c r="CP691" s="58"/>
      <c r="CQ691" s="58"/>
      <c r="CR691" s="58"/>
      <c r="CS691" s="58"/>
      <c r="CT691" s="58"/>
      <c r="CU691" s="58"/>
      <c r="CV691" s="58"/>
      <c r="CW691" s="58"/>
      <c r="CX691" s="58"/>
      <c r="CY691" s="58"/>
      <c r="CZ691" s="58"/>
      <c r="DA691" s="58"/>
      <c r="DB691" s="58"/>
      <c r="DC691" s="58"/>
      <c r="DD691" s="58"/>
      <c r="DE691" s="58"/>
      <c r="DF691" s="58"/>
      <c r="DG691" s="58"/>
      <c r="DH691" s="58"/>
      <c r="DI691" s="60"/>
    </row>
    <row r="692" spans="1:113" x14ac:dyDescent="0.2">
      <c r="A692" s="36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50"/>
      <c r="AM692" s="57"/>
      <c r="AN692" s="57"/>
      <c r="AO692" s="58"/>
      <c r="AP692" s="58"/>
      <c r="AQ692" s="58"/>
      <c r="AR692" s="51"/>
      <c r="AS692" s="57"/>
      <c r="AT692" s="58"/>
      <c r="AU692" s="58"/>
      <c r="AV692" s="51"/>
      <c r="AW692" s="57"/>
      <c r="AX692" s="58"/>
      <c r="AY692" s="59"/>
      <c r="AZ692" s="35"/>
      <c r="BA692" s="58"/>
      <c r="BB692" s="51"/>
      <c r="BC692" s="57"/>
      <c r="BD692" s="58"/>
      <c r="BE692" s="59"/>
      <c r="BF692" s="58"/>
      <c r="BG692" s="58"/>
      <c r="BH692" s="58"/>
      <c r="BI692" s="58"/>
      <c r="BJ692" s="58"/>
      <c r="BK692" s="58"/>
      <c r="BL692" s="58"/>
      <c r="BM692" s="58"/>
      <c r="BN692" s="58"/>
      <c r="BO692" s="58"/>
      <c r="BP692" s="58"/>
      <c r="BQ692" s="58"/>
      <c r="BR692" s="58"/>
      <c r="BS692" s="58"/>
      <c r="BT692" s="58"/>
      <c r="BU692" s="58"/>
      <c r="BV692" s="58"/>
      <c r="BW692" s="58"/>
      <c r="BX692" s="58"/>
      <c r="BY692" s="58"/>
      <c r="BZ692" s="58"/>
      <c r="CA692" s="58"/>
      <c r="CB692" s="58"/>
      <c r="CC692" s="58"/>
      <c r="CD692" s="58"/>
      <c r="CE692" s="58"/>
      <c r="CF692" s="58"/>
      <c r="CG692" s="58"/>
      <c r="CH692" s="58"/>
      <c r="CI692" s="58"/>
      <c r="CJ692" s="58"/>
      <c r="CK692" s="58"/>
      <c r="CL692" s="58"/>
      <c r="CM692" s="58"/>
      <c r="CN692" s="58"/>
      <c r="CO692" s="58"/>
      <c r="CP692" s="58"/>
      <c r="CQ692" s="58"/>
      <c r="CR692" s="58"/>
      <c r="CS692" s="58"/>
      <c r="CT692" s="58"/>
      <c r="CU692" s="58"/>
      <c r="CV692" s="58"/>
      <c r="CW692" s="58"/>
      <c r="CX692" s="58"/>
      <c r="CY692" s="58"/>
      <c r="CZ692" s="58"/>
      <c r="DA692" s="58"/>
      <c r="DB692" s="58"/>
      <c r="DC692" s="58"/>
      <c r="DD692" s="58"/>
      <c r="DE692" s="58"/>
      <c r="DF692" s="58"/>
      <c r="DG692" s="58"/>
      <c r="DH692" s="58"/>
      <c r="DI692" s="60"/>
    </row>
    <row r="693" spans="1:113" x14ac:dyDescent="0.2">
      <c r="A693" s="36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7"/>
      <c r="AN693" s="57"/>
      <c r="AO693" s="58"/>
      <c r="AP693" s="58"/>
      <c r="AQ693" s="58"/>
      <c r="AR693" s="51"/>
      <c r="AS693" s="57"/>
      <c r="AT693" s="58"/>
      <c r="AU693" s="58"/>
      <c r="AV693" s="51"/>
      <c r="AW693" s="57"/>
      <c r="AX693" s="58"/>
      <c r="AY693" s="59"/>
      <c r="AZ693" s="35"/>
      <c r="BA693" s="58"/>
      <c r="BB693" s="51"/>
      <c r="BC693" s="57"/>
      <c r="BD693" s="58"/>
      <c r="BE693" s="59"/>
      <c r="BF693" s="58"/>
      <c r="BG693" s="58"/>
      <c r="BH693" s="58"/>
      <c r="BI693" s="58"/>
      <c r="BJ693" s="58"/>
      <c r="BK693" s="58"/>
      <c r="BL693" s="58"/>
      <c r="BM693" s="58"/>
      <c r="BN693" s="58"/>
      <c r="BO693" s="58"/>
      <c r="BP693" s="58"/>
      <c r="BQ693" s="58"/>
      <c r="BR693" s="58"/>
      <c r="BS693" s="58"/>
      <c r="BT693" s="58"/>
      <c r="BU693" s="58"/>
      <c r="BV693" s="58"/>
      <c r="BW693" s="58"/>
      <c r="BX693" s="58"/>
      <c r="BY693" s="58"/>
      <c r="BZ693" s="58"/>
      <c r="CA693" s="58"/>
      <c r="CB693" s="58"/>
      <c r="CC693" s="58"/>
      <c r="CD693" s="58"/>
      <c r="CE693" s="58"/>
      <c r="CF693" s="58"/>
      <c r="CG693" s="58"/>
      <c r="CH693" s="58"/>
      <c r="CI693" s="58"/>
      <c r="CJ693" s="58"/>
      <c r="CK693" s="58"/>
      <c r="CL693" s="58"/>
      <c r="CM693" s="58"/>
      <c r="CN693" s="58"/>
      <c r="CO693" s="58"/>
      <c r="CP693" s="58"/>
      <c r="CQ693" s="58"/>
      <c r="CR693" s="58"/>
      <c r="CS693" s="58"/>
      <c r="CT693" s="58"/>
      <c r="CU693" s="58"/>
      <c r="CV693" s="58"/>
      <c r="CW693" s="58"/>
      <c r="CX693" s="58"/>
      <c r="CY693" s="58"/>
      <c r="CZ693" s="58"/>
      <c r="DA693" s="58"/>
      <c r="DB693" s="58"/>
      <c r="DC693" s="58"/>
      <c r="DD693" s="58"/>
      <c r="DE693" s="58"/>
      <c r="DF693" s="58"/>
      <c r="DG693" s="58"/>
      <c r="DH693" s="58"/>
      <c r="DI693" s="60"/>
    </row>
    <row r="694" spans="1:113" x14ac:dyDescent="0.2">
      <c r="A694" s="36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50"/>
      <c r="AM694" s="57"/>
      <c r="AN694" s="57"/>
      <c r="AO694" s="58"/>
      <c r="AP694" s="58"/>
      <c r="AQ694" s="58"/>
      <c r="AR694" s="51"/>
      <c r="AS694" s="57"/>
      <c r="AT694" s="58"/>
      <c r="AU694" s="58"/>
      <c r="AV694" s="51"/>
      <c r="AW694" s="57"/>
      <c r="AX694" s="58"/>
      <c r="AY694" s="59"/>
      <c r="AZ694" s="35"/>
      <c r="BA694" s="58"/>
      <c r="BB694" s="51"/>
      <c r="BC694" s="57"/>
      <c r="BD694" s="58"/>
      <c r="BE694" s="59"/>
      <c r="BF694" s="58"/>
      <c r="BG694" s="58"/>
      <c r="BH694" s="58"/>
      <c r="BI694" s="58"/>
      <c r="BJ694" s="58"/>
      <c r="BK694" s="58"/>
      <c r="BL694" s="58"/>
      <c r="BM694" s="58"/>
      <c r="BN694" s="58"/>
      <c r="BO694" s="58"/>
      <c r="BP694" s="58"/>
      <c r="BQ694" s="58"/>
      <c r="BR694" s="58"/>
      <c r="BS694" s="58"/>
      <c r="BT694" s="58"/>
      <c r="BU694" s="58"/>
      <c r="BV694" s="58"/>
      <c r="BW694" s="58"/>
      <c r="BX694" s="58"/>
      <c r="BY694" s="58"/>
      <c r="BZ694" s="58"/>
      <c r="CA694" s="58"/>
      <c r="CB694" s="58"/>
      <c r="CC694" s="58"/>
      <c r="CD694" s="58"/>
      <c r="CE694" s="58"/>
      <c r="CF694" s="58"/>
      <c r="CG694" s="58"/>
      <c r="CH694" s="58"/>
      <c r="CI694" s="58"/>
      <c r="CJ694" s="58"/>
      <c r="CK694" s="58"/>
      <c r="CL694" s="58"/>
      <c r="CM694" s="58"/>
      <c r="CN694" s="58"/>
      <c r="CO694" s="58"/>
      <c r="CP694" s="58"/>
      <c r="CQ694" s="58"/>
      <c r="CR694" s="58"/>
      <c r="CS694" s="58"/>
      <c r="CT694" s="58"/>
      <c r="CU694" s="58"/>
      <c r="CV694" s="58"/>
      <c r="CW694" s="58"/>
      <c r="CX694" s="58"/>
      <c r="CY694" s="58"/>
      <c r="CZ694" s="58"/>
      <c r="DA694" s="58"/>
      <c r="DB694" s="58"/>
      <c r="DC694" s="58"/>
      <c r="DD694" s="58"/>
      <c r="DE694" s="58"/>
      <c r="DF694" s="58"/>
      <c r="DG694" s="58"/>
      <c r="DH694" s="58"/>
      <c r="DI694" s="60"/>
    </row>
    <row r="695" spans="1:113" x14ac:dyDescent="0.2">
      <c r="A695" s="36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50"/>
      <c r="AM695" s="57"/>
      <c r="AN695" s="57"/>
      <c r="AO695" s="58"/>
      <c r="AP695" s="58"/>
      <c r="AQ695" s="58"/>
      <c r="AR695" s="51"/>
      <c r="AS695" s="57"/>
      <c r="AT695" s="58"/>
      <c r="AU695" s="58"/>
      <c r="AV695" s="51"/>
      <c r="AW695" s="57"/>
      <c r="AX695" s="58"/>
      <c r="AY695" s="59"/>
      <c r="AZ695" s="35"/>
      <c r="BA695" s="58"/>
      <c r="BB695" s="51"/>
      <c r="BC695" s="57"/>
      <c r="BD695" s="58"/>
      <c r="BE695" s="59"/>
      <c r="BF695" s="58"/>
      <c r="BG695" s="58"/>
      <c r="BH695" s="58"/>
      <c r="BI695" s="58"/>
      <c r="BJ695" s="58"/>
      <c r="BK695" s="58"/>
      <c r="BL695" s="58"/>
      <c r="BM695" s="58"/>
      <c r="BN695" s="58"/>
      <c r="BO695" s="58"/>
      <c r="BP695" s="58"/>
      <c r="BQ695" s="58"/>
      <c r="BR695" s="58"/>
      <c r="BS695" s="58"/>
      <c r="BT695" s="58"/>
      <c r="BU695" s="58"/>
      <c r="BV695" s="58"/>
      <c r="BW695" s="58"/>
      <c r="BX695" s="58"/>
      <c r="BY695" s="58"/>
      <c r="BZ695" s="58"/>
      <c r="CA695" s="58"/>
      <c r="CB695" s="58"/>
      <c r="CC695" s="58"/>
      <c r="CD695" s="58"/>
      <c r="CE695" s="58"/>
      <c r="CF695" s="58"/>
      <c r="CG695" s="58"/>
      <c r="CH695" s="58"/>
      <c r="CI695" s="58"/>
      <c r="CJ695" s="58"/>
      <c r="CK695" s="58"/>
      <c r="CL695" s="58"/>
      <c r="CM695" s="58"/>
      <c r="CN695" s="58"/>
      <c r="CO695" s="58"/>
      <c r="CP695" s="58"/>
      <c r="CQ695" s="58"/>
      <c r="CR695" s="58"/>
      <c r="CS695" s="58"/>
      <c r="CT695" s="58"/>
      <c r="CU695" s="58"/>
      <c r="CV695" s="58"/>
      <c r="CW695" s="58"/>
      <c r="CX695" s="58"/>
      <c r="CY695" s="58"/>
      <c r="CZ695" s="58"/>
      <c r="DA695" s="58"/>
      <c r="DB695" s="58"/>
      <c r="DC695" s="58"/>
      <c r="DD695" s="58"/>
      <c r="DE695" s="58"/>
      <c r="DF695" s="58"/>
      <c r="DG695" s="58"/>
      <c r="DH695" s="58"/>
      <c r="DI695" s="60"/>
    </row>
    <row r="696" spans="1:113" x14ac:dyDescent="0.2">
      <c r="A696" s="36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50"/>
      <c r="AM696" s="57"/>
      <c r="AN696" s="57"/>
      <c r="AO696" s="58"/>
      <c r="AP696" s="58"/>
      <c r="AQ696" s="58"/>
      <c r="AR696" s="51"/>
      <c r="AS696" s="57"/>
      <c r="AT696" s="58"/>
      <c r="AU696" s="58"/>
      <c r="AV696" s="51"/>
      <c r="AW696" s="57"/>
      <c r="AX696" s="58"/>
      <c r="AY696" s="59"/>
      <c r="AZ696" s="35"/>
      <c r="BA696" s="58"/>
      <c r="BB696" s="51"/>
      <c r="BC696" s="57"/>
      <c r="BD696" s="58"/>
      <c r="BE696" s="59"/>
      <c r="BF696" s="58"/>
      <c r="BG696" s="58"/>
      <c r="BH696" s="58"/>
      <c r="BI696" s="58"/>
      <c r="BJ696" s="58"/>
      <c r="BK696" s="58"/>
      <c r="BL696" s="58"/>
      <c r="BM696" s="58"/>
      <c r="BN696" s="58"/>
      <c r="BO696" s="58"/>
      <c r="BP696" s="58"/>
      <c r="BQ696" s="58"/>
      <c r="BR696" s="58"/>
      <c r="BS696" s="58"/>
      <c r="BT696" s="58"/>
      <c r="BU696" s="58"/>
      <c r="BV696" s="58"/>
      <c r="BW696" s="58"/>
      <c r="BX696" s="58"/>
      <c r="BY696" s="58"/>
      <c r="BZ696" s="58"/>
      <c r="CA696" s="58"/>
      <c r="CB696" s="58"/>
      <c r="CC696" s="58"/>
      <c r="CD696" s="58"/>
      <c r="CE696" s="58"/>
      <c r="CF696" s="58"/>
      <c r="CG696" s="58"/>
      <c r="CH696" s="58"/>
      <c r="CI696" s="58"/>
      <c r="CJ696" s="58"/>
      <c r="CK696" s="58"/>
      <c r="CL696" s="58"/>
      <c r="CM696" s="58"/>
      <c r="CN696" s="58"/>
      <c r="CO696" s="58"/>
      <c r="CP696" s="58"/>
      <c r="CQ696" s="58"/>
      <c r="CR696" s="58"/>
      <c r="CS696" s="58"/>
      <c r="CT696" s="58"/>
      <c r="CU696" s="58"/>
      <c r="CV696" s="58"/>
      <c r="CW696" s="58"/>
      <c r="CX696" s="58"/>
      <c r="CY696" s="58"/>
      <c r="CZ696" s="58"/>
      <c r="DA696" s="58"/>
      <c r="DB696" s="58"/>
      <c r="DC696" s="58"/>
      <c r="DD696" s="58"/>
      <c r="DE696" s="58"/>
      <c r="DF696" s="58"/>
      <c r="DG696" s="58"/>
      <c r="DH696" s="58"/>
      <c r="DI696" s="60"/>
    </row>
    <row r="697" spans="1:113" x14ac:dyDescent="0.2">
      <c r="A697" s="36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50"/>
      <c r="AM697" s="57"/>
      <c r="AN697" s="57"/>
      <c r="AO697" s="58"/>
      <c r="AP697" s="58"/>
      <c r="AQ697" s="58"/>
      <c r="AR697" s="51"/>
      <c r="AS697" s="57"/>
      <c r="AT697" s="58"/>
      <c r="AU697" s="58"/>
      <c r="AV697" s="51"/>
      <c r="AW697" s="57"/>
      <c r="AX697" s="58"/>
      <c r="AY697" s="59"/>
      <c r="AZ697" s="35"/>
      <c r="BA697" s="58"/>
      <c r="BB697" s="51"/>
      <c r="BC697" s="57"/>
      <c r="BD697" s="58"/>
      <c r="BE697" s="59"/>
      <c r="BF697" s="58"/>
      <c r="BG697" s="58"/>
      <c r="BH697" s="58"/>
      <c r="BI697" s="58"/>
      <c r="BJ697" s="58"/>
      <c r="BK697" s="58"/>
      <c r="BL697" s="58"/>
      <c r="BM697" s="58"/>
      <c r="BN697" s="58"/>
      <c r="BO697" s="58"/>
      <c r="BP697" s="58"/>
      <c r="BQ697" s="58"/>
      <c r="BR697" s="58"/>
      <c r="BS697" s="58"/>
      <c r="BT697" s="58"/>
      <c r="BU697" s="58"/>
      <c r="BV697" s="58"/>
      <c r="BW697" s="58"/>
      <c r="BX697" s="58"/>
      <c r="BY697" s="58"/>
      <c r="BZ697" s="58"/>
      <c r="CA697" s="58"/>
      <c r="CB697" s="58"/>
      <c r="CC697" s="58"/>
      <c r="CD697" s="58"/>
      <c r="CE697" s="58"/>
      <c r="CF697" s="58"/>
      <c r="CG697" s="58"/>
      <c r="CH697" s="58"/>
      <c r="CI697" s="58"/>
      <c r="CJ697" s="58"/>
      <c r="CK697" s="58"/>
      <c r="CL697" s="58"/>
      <c r="CM697" s="58"/>
      <c r="CN697" s="58"/>
      <c r="CO697" s="58"/>
      <c r="CP697" s="58"/>
      <c r="CQ697" s="58"/>
      <c r="CR697" s="58"/>
      <c r="CS697" s="58"/>
      <c r="CT697" s="58"/>
      <c r="CU697" s="58"/>
      <c r="CV697" s="58"/>
      <c r="CW697" s="58"/>
      <c r="CX697" s="58"/>
      <c r="CY697" s="58"/>
      <c r="CZ697" s="58"/>
      <c r="DA697" s="58"/>
      <c r="DB697" s="58"/>
      <c r="DC697" s="58"/>
      <c r="DD697" s="58"/>
      <c r="DE697" s="58"/>
      <c r="DF697" s="58"/>
      <c r="DG697" s="58"/>
      <c r="DH697" s="58"/>
      <c r="DI697" s="60"/>
    </row>
    <row r="698" spans="1:113" x14ac:dyDescent="0.2">
      <c r="A698" s="36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50"/>
      <c r="AM698" s="57"/>
      <c r="AN698" s="57"/>
      <c r="AO698" s="58"/>
      <c r="AP698" s="58"/>
      <c r="AQ698" s="58"/>
      <c r="AR698" s="51"/>
      <c r="AS698" s="57"/>
      <c r="AT698" s="58"/>
      <c r="AU698" s="58"/>
      <c r="AV698" s="51"/>
      <c r="AW698" s="57"/>
      <c r="AX698" s="58"/>
      <c r="AY698" s="59"/>
      <c r="AZ698" s="35"/>
      <c r="BA698" s="58"/>
      <c r="BB698" s="51"/>
      <c r="BC698" s="57"/>
      <c r="BD698" s="58"/>
      <c r="BE698" s="59"/>
      <c r="BF698" s="58"/>
      <c r="BG698" s="58"/>
      <c r="BH698" s="58"/>
      <c r="BI698" s="58"/>
      <c r="BJ698" s="58"/>
      <c r="BK698" s="58"/>
      <c r="BL698" s="58"/>
      <c r="BM698" s="58"/>
      <c r="BN698" s="58"/>
      <c r="BO698" s="58"/>
      <c r="BP698" s="58"/>
      <c r="BQ698" s="58"/>
      <c r="BR698" s="58"/>
      <c r="BS698" s="58"/>
      <c r="BT698" s="58"/>
      <c r="BU698" s="58"/>
      <c r="BV698" s="58"/>
      <c r="BW698" s="58"/>
      <c r="BX698" s="58"/>
      <c r="BY698" s="58"/>
      <c r="BZ698" s="58"/>
      <c r="CA698" s="58"/>
      <c r="CB698" s="58"/>
      <c r="CC698" s="58"/>
      <c r="CD698" s="58"/>
      <c r="CE698" s="58"/>
      <c r="CF698" s="58"/>
      <c r="CG698" s="58"/>
      <c r="CH698" s="58"/>
      <c r="CI698" s="58"/>
      <c r="CJ698" s="58"/>
      <c r="CK698" s="58"/>
      <c r="CL698" s="58"/>
      <c r="CM698" s="58"/>
      <c r="CN698" s="58"/>
      <c r="CO698" s="58"/>
      <c r="CP698" s="58"/>
      <c r="CQ698" s="58"/>
      <c r="CR698" s="58"/>
      <c r="CS698" s="58"/>
      <c r="CT698" s="58"/>
      <c r="CU698" s="58"/>
      <c r="CV698" s="58"/>
      <c r="CW698" s="58"/>
      <c r="CX698" s="58"/>
      <c r="CY698" s="58"/>
      <c r="CZ698" s="58"/>
      <c r="DA698" s="58"/>
      <c r="DB698" s="58"/>
      <c r="DC698" s="58"/>
      <c r="DD698" s="58"/>
      <c r="DE698" s="58"/>
      <c r="DF698" s="58"/>
      <c r="DG698" s="58"/>
      <c r="DH698" s="58"/>
      <c r="DI698" s="60"/>
    </row>
    <row r="699" spans="1:113" x14ac:dyDescent="0.2">
      <c r="A699" s="36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50"/>
      <c r="AM699" s="57"/>
      <c r="AN699" s="57"/>
      <c r="AO699" s="58"/>
      <c r="AP699" s="58"/>
      <c r="AQ699" s="58"/>
      <c r="AR699" s="51"/>
      <c r="AS699" s="57"/>
      <c r="AT699" s="58"/>
      <c r="AU699" s="58"/>
      <c r="AV699" s="51"/>
      <c r="AW699" s="57"/>
      <c r="AX699" s="58"/>
      <c r="AY699" s="59"/>
      <c r="AZ699" s="35"/>
      <c r="BA699" s="58"/>
      <c r="BB699" s="51"/>
      <c r="BC699" s="57"/>
      <c r="BD699" s="58"/>
      <c r="BE699" s="59"/>
      <c r="BF699" s="58"/>
      <c r="BG699" s="58"/>
      <c r="BH699" s="58"/>
      <c r="BI699" s="58"/>
      <c r="BJ699" s="58"/>
      <c r="BK699" s="58"/>
      <c r="BL699" s="58"/>
      <c r="BM699" s="58"/>
      <c r="BN699" s="58"/>
      <c r="BO699" s="58"/>
      <c r="BP699" s="58"/>
      <c r="BQ699" s="58"/>
      <c r="BR699" s="58"/>
      <c r="BS699" s="58"/>
      <c r="BT699" s="58"/>
      <c r="BU699" s="58"/>
      <c r="BV699" s="58"/>
      <c r="BW699" s="58"/>
      <c r="BX699" s="58"/>
      <c r="BY699" s="58"/>
      <c r="BZ699" s="58"/>
      <c r="CA699" s="58"/>
      <c r="CB699" s="58"/>
      <c r="CC699" s="58"/>
      <c r="CD699" s="58"/>
      <c r="CE699" s="58"/>
      <c r="CF699" s="58"/>
      <c r="CG699" s="58"/>
      <c r="CH699" s="58"/>
      <c r="CI699" s="58"/>
      <c r="CJ699" s="58"/>
      <c r="CK699" s="58"/>
      <c r="CL699" s="58"/>
      <c r="CM699" s="58"/>
      <c r="CN699" s="58"/>
      <c r="CO699" s="58"/>
      <c r="CP699" s="58"/>
      <c r="CQ699" s="58"/>
      <c r="CR699" s="58"/>
      <c r="CS699" s="58"/>
      <c r="CT699" s="58"/>
      <c r="CU699" s="58"/>
      <c r="CV699" s="58"/>
      <c r="CW699" s="58"/>
      <c r="CX699" s="58"/>
      <c r="CY699" s="58"/>
      <c r="CZ699" s="58"/>
      <c r="DA699" s="58"/>
      <c r="DB699" s="58"/>
      <c r="DC699" s="58"/>
      <c r="DD699" s="58"/>
      <c r="DE699" s="58"/>
      <c r="DF699" s="58"/>
      <c r="DG699" s="58"/>
      <c r="DH699" s="58"/>
      <c r="DI699" s="60"/>
    </row>
    <row r="700" spans="1:113" x14ac:dyDescent="0.2">
      <c r="A700" s="36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7"/>
      <c r="AN700" s="57"/>
      <c r="AO700" s="58"/>
      <c r="AP700" s="58"/>
      <c r="AQ700" s="58"/>
      <c r="AR700" s="51"/>
      <c r="AS700" s="57"/>
      <c r="AT700" s="58"/>
      <c r="AU700" s="58"/>
      <c r="AV700" s="51"/>
      <c r="AW700" s="57"/>
      <c r="AX700" s="58"/>
      <c r="AY700" s="59"/>
      <c r="AZ700" s="35"/>
      <c r="BA700" s="58"/>
      <c r="BB700" s="51"/>
      <c r="BC700" s="57"/>
      <c r="BD700" s="58"/>
      <c r="BE700" s="59"/>
      <c r="BF700" s="58"/>
      <c r="BG700" s="58"/>
      <c r="BH700" s="58"/>
      <c r="BI700" s="58"/>
      <c r="BJ700" s="58"/>
      <c r="BK700" s="58"/>
      <c r="BL700" s="58"/>
      <c r="BM700" s="58"/>
      <c r="BN700" s="58"/>
      <c r="BO700" s="58"/>
      <c r="BP700" s="58"/>
      <c r="BQ700" s="58"/>
      <c r="BR700" s="58"/>
      <c r="BS700" s="58"/>
      <c r="BT700" s="58"/>
      <c r="BU700" s="58"/>
      <c r="BV700" s="58"/>
      <c r="BW700" s="58"/>
      <c r="BX700" s="58"/>
      <c r="BY700" s="58"/>
      <c r="BZ700" s="58"/>
      <c r="CA700" s="58"/>
      <c r="CB700" s="58"/>
      <c r="CC700" s="58"/>
      <c r="CD700" s="58"/>
      <c r="CE700" s="58"/>
      <c r="CF700" s="58"/>
      <c r="CG700" s="58"/>
      <c r="CH700" s="58"/>
      <c r="CI700" s="58"/>
      <c r="CJ700" s="58"/>
      <c r="CK700" s="58"/>
      <c r="CL700" s="58"/>
      <c r="CM700" s="58"/>
      <c r="CN700" s="58"/>
      <c r="CO700" s="58"/>
      <c r="CP700" s="58"/>
      <c r="CQ700" s="58"/>
      <c r="CR700" s="58"/>
      <c r="CS700" s="58"/>
      <c r="CT700" s="58"/>
      <c r="CU700" s="58"/>
      <c r="CV700" s="58"/>
      <c r="CW700" s="58"/>
      <c r="CX700" s="58"/>
      <c r="CY700" s="58"/>
      <c r="CZ700" s="58"/>
      <c r="DA700" s="58"/>
      <c r="DB700" s="58"/>
      <c r="DC700" s="58"/>
      <c r="DD700" s="58"/>
      <c r="DE700" s="58"/>
      <c r="DF700" s="58"/>
      <c r="DG700" s="58"/>
      <c r="DH700" s="58"/>
      <c r="DI700" s="60"/>
    </row>
    <row r="701" spans="1:113" x14ac:dyDescent="0.2">
      <c r="A701" s="36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7"/>
      <c r="AN701" s="57"/>
      <c r="AO701" s="58"/>
      <c r="AP701" s="58"/>
      <c r="AQ701" s="58"/>
      <c r="AR701" s="51"/>
      <c r="AS701" s="57"/>
      <c r="AT701" s="58"/>
      <c r="AU701" s="58"/>
      <c r="AV701" s="51"/>
      <c r="AW701" s="57"/>
      <c r="AX701" s="58"/>
      <c r="AY701" s="59"/>
      <c r="AZ701" s="35"/>
      <c r="BA701" s="58"/>
      <c r="BB701" s="51"/>
      <c r="BC701" s="57"/>
      <c r="BD701" s="58"/>
      <c r="BE701" s="59"/>
      <c r="BF701" s="58"/>
      <c r="BG701" s="58"/>
      <c r="BH701" s="58"/>
      <c r="BI701" s="58"/>
      <c r="BJ701" s="58"/>
      <c r="BK701" s="58"/>
      <c r="BL701" s="58"/>
      <c r="BM701" s="58"/>
      <c r="BN701" s="58"/>
      <c r="BO701" s="58"/>
      <c r="BP701" s="58"/>
      <c r="BQ701" s="58"/>
      <c r="BR701" s="58"/>
      <c r="BS701" s="58"/>
      <c r="BT701" s="58"/>
      <c r="BU701" s="58"/>
      <c r="BV701" s="58"/>
      <c r="BW701" s="58"/>
      <c r="BX701" s="58"/>
      <c r="BY701" s="58"/>
      <c r="BZ701" s="58"/>
      <c r="CA701" s="58"/>
      <c r="CB701" s="58"/>
      <c r="CC701" s="58"/>
      <c r="CD701" s="58"/>
      <c r="CE701" s="58"/>
      <c r="CF701" s="58"/>
      <c r="CG701" s="58"/>
      <c r="CH701" s="58"/>
      <c r="CI701" s="58"/>
      <c r="CJ701" s="58"/>
      <c r="CK701" s="58"/>
      <c r="CL701" s="58"/>
      <c r="CM701" s="58"/>
      <c r="CN701" s="58"/>
      <c r="CO701" s="58"/>
      <c r="CP701" s="58"/>
      <c r="CQ701" s="58"/>
      <c r="CR701" s="58"/>
      <c r="CS701" s="58"/>
      <c r="CT701" s="58"/>
      <c r="CU701" s="58"/>
      <c r="CV701" s="58"/>
      <c r="CW701" s="58"/>
      <c r="CX701" s="58"/>
      <c r="CY701" s="58"/>
      <c r="CZ701" s="58"/>
      <c r="DA701" s="58"/>
      <c r="DB701" s="58"/>
      <c r="DC701" s="58"/>
      <c r="DD701" s="58"/>
      <c r="DE701" s="58"/>
      <c r="DF701" s="58"/>
      <c r="DG701" s="58"/>
      <c r="DH701" s="58"/>
      <c r="DI701" s="60"/>
    </row>
    <row r="702" spans="1:113" x14ac:dyDescent="0.2">
      <c r="A702" s="36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50"/>
      <c r="AM702" s="57"/>
      <c r="AN702" s="57"/>
      <c r="AO702" s="58"/>
      <c r="AP702" s="58"/>
      <c r="AQ702" s="58"/>
      <c r="AR702" s="51"/>
      <c r="AS702" s="57"/>
      <c r="AT702" s="58"/>
      <c r="AU702" s="58"/>
      <c r="AV702" s="51"/>
      <c r="AW702" s="57"/>
      <c r="AX702" s="58"/>
      <c r="AY702" s="59"/>
      <c r="AZ702" s="35"/>
      <c r="BA702" s="58"/>
      <c r="BB702" s="51"/>
      <c r="BC702" s="57"/>
      <c r="BD702" s="58"/>
      <c r="BE702" s="59"/>
      <c r="BF702" s="58"/>
      <c r="BG702" s="58"/>
      <c r="BH702" s="58"/>
      <c r="BI702" s="58"/>
      <c r="BJ702" s="58"/>
      <c r="BK702" s="58"/>
      <c r="BL702" s="58"/>
      <c r="BM702" s="58"/>
      <c r="BN702" s="58"/>
      <c r="BO702" s="58"/>
      <c r="BP702" s="58"/>
      <c r="BQ702" s="58"/>
      <c r="BR702" s="58"/>
      <c r="BS702" s="58"/>
      <c r="BT702" s="58"/>
      <c r="BU702" s="58"/>
      <c r="BV702" s="58"/>
      <c r="BW702" s="58"/>
      <c r="BX702" s="58"/>
      <c r="BY702" s="58"/>
      <c r="BZ702" s="58"/>
      <c r="CA702" s="58"/>
      <c r="CB702" s="58"/>
      <c r="CC702" s="58"/>
      <c r="CD702" s="58"/>
      <c r="CE702" s="58"/>
      <c r="CF702" s="58"/>
      <c r="CG702" s="58"/>
      <c r="CH702" s="58"/>
      <c r="CI702" s="58"/>
      <c r="CJ702" s="58"/>
      <c r="CK702" s="58"/>
      <c r="CL702" s="58"/>
      <c r="CM702" s="58"/>
      <c r="CN702" s="58"/>
      <c r="CO702" s="58"/>
      <c r="CP702" s="58"/>
      <c r="CQ702" s="58"/>
      <c r="CR702" s="58"/>
      <c r="CS702" s="58"/>
      <c r="CT702" s="58"/>
      <c r="CU702" s="58"/>
      <c r="CV702" s="58"/>
      <c r="CW702" s="58"/>
      <c r="CX702" s="58"/>
      <c r="CY702" s="58"/>
      <c r="CZ702" s="58"/>
      <c r="DA702" s="58"/>
      <c r="DB702" s="58"/>
      <c r="DC702" s="58"/>
      <c r="DD702" s="58"/>
      <c r="DE702" s="58"/>
      <c r="DF702" s="58"/>
      <c r="DG702" s="58"/>
      <c r="DH702" s="58"/>
      <c r="DI702" s="60"/>
    </row>
    <row r="703" spans="1:113" x14ac:dyDescent="0.2">
      <c r="A703" s="36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50"/>
      <c r="AM703" s="57"/>
      <c r="AN703" s="57"/>
      <c r="AO703" s="58"/>
      <c r="AP703" s="58"/>
      <c r="AQ703" s="58"/>
      <c r="AR703" s="51"/>
      <c r="AS703" s="57"/>
      <c r="AT703" s="58"/>
      <c r="AU703" s="58"/>
      <c r="AV703" s="51"/>
      <c r="AW703" s="57"/>
      <c r="AX703" s="58"/>
      <c r="AY703" s="59"/>
      <c r="AZ703" s="35"/>
      <c r="BA703" s="58"/>
      <c r="BB703" s="51"/>
      <c r="BC703" s="57"/>
      <c r="BD703" s="58"/>
      <c r="BE703" s="59"/>
      <c r="BF703" s="58"/>
      <c r="BG703" s="58"/>
      <c r="BH703" s="58"/>
      <c r="BI703" s="58"/>
      <c r="BJ703" s="58"/>
      <c r="BK703" s="58"/>
      <c r="BL703" s="58"/>
      <c r="BM703" s="58"/>
      <c r="BN703" s="58"/>
      <c r="BO703" s="58"/>
      <c r="BP703" s="58"/>
      <c r="BQ703" s="58"/>
      <c r="BR703" s="58"/>
      <c r="BS703" s="58"/>
      <c r="BT703" s="58"/>
      <c r="BU703" s="58"/>
      <c r="BV703" s="58"/>
      <c r="BW703" s="58"/>
      <c r="BX703" s="58"/>
      <c r="BY703" s="58"/>
      <c r="BZ703" s="58"/>
      <c r="CA703" s="58"/>
      <c r="CB703" s="58"/>
      <c r="CC703" s="58"/>
      <c r="CD703" s="58"/>
      <c r="CE703" s="58"/>
      <c r="CF703" s="58"/>
      <c r="CG703" s="58"/>
      <c r="CH703" s="58"/>
      <c r="CI703" s="58"/>
      <c r="CJ703" s="58"/>
      <c r="CK703" s="58"/>
      <c r="CL703" s="58"/>
      <c r="CM703" s="58"/>
      <c r="CN703" s="58"/>
      <c r="CO703" s="58"/>
      <c r="CP703" s="58"/>
      <c r="CQ703" s="58"/>
      <c r="CR703" s="58"/>
      <c r="CS703" s="58"/>
      <c r="CT703" s="58"/>
      <c r="CU703" s="58"/>
      <c r="CV703" s="58"/>
      <c r="CW703" s="58"/>
      <c r="CX703" s="58"/>
      <c r="CY703" s="58"/>
      <c r="CZ703" s="58"/>
      <c r="DA703" s="58"/>
      <c r="DB703" s="58"/>
      <c r="DC703" s="58"/>
      <c r="DD703" s="58"/>
      <c r="DE703" s="58"/>
      <c r="DF703" s="58"/>
      <c r="DG703" s="58"/>
      <c r="DH703" s="58"/>
      <c r="DI703" s="60"/>
    </row>
    <row r="704" spans="1:113" x14ac:dyDescent="0.2">
      <c r="A704" s="36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50"/>
      <c r="AM704" s="57"/>
      <c r="AN704" s="57"/>
      <c r="AO704" s="58"/>
      <c r="AP704" s="58"/>
      <c r="AQ704" s="58"/>
      <c r="AR704" s="51"/>
      <c r="AS704" s="57"/>
      <c r="AT704" s="58"/>
      <c r="AU704" s="58"/>
      <c r="AV704" s="51"/>
      <c r="AW704" s="57"/>
      <c r="AX704" s="58"/>
      <c r="AY704" s="59"/>
      <c r="AZ704" s="35"/>
      <c r="BA704" s="58"/>
      <c r="BB704" s="51"/>
      <c r="BC704" s="57"/>
      <c r="BD704" s="58"/>
      <c r="BE704" s="59"/>
      <c r="BF704" s="58"/>
      <c r="BG704" s="58"/>
      <c r="BH704" s="58"/>
      <c r="BI704" s="58"/>
      <c r="BJ704" s="58"/>
      <c r="BK704" s="58"/>
      <c r="BL704" s="58"/>
      <c r="BM704" s="58"/>
      <c r="BN704" s="58"/>
      <c r="BO704" s="58"/>
      <c r="BP704" s="58"/>
      <c r="BQ704" s="58"/>
      <c r="BR704" s="58"/>
      <c r="BS704" s="58"/>
      <c r="BT704" s="58"/>
      <c r="BU704" s="58"/>
      <c r="BV704" s="58"/>
      <c r="BW704" s="58"/>
      <c r="BX704" s="58"/>
      <c r="BY704" s="58"/>
      <c r="BZ704" s="58"/>
      <c r="CA704" s="58"/>
      <c r="CB704" s="58"/>
      <c r="CC704" s="58"/>
      <c r="CD704" s="58"/>
      <c r="CE704" s="58"/>
      <c r="CF704" s="58"/>
      <c r="CG704" s="58"/>
      <c r="CH704" s="58"/>
      <c r="CI704" s="58"/>
      <c r="CJ704" s="58"/>
      <c r="CK704" s="58"/>
      <c r="CL704" s="58"/>
      <c r="CM704" s="58"/>
      <c r="CN704" s="58"/>
      <c r="CO704" s="58"/>
      <c r="CP704" s="58"/>
      <c r="CQ704" s="58"/>
      <c r="CR704" s="58"/>
      <c r="CS704" s="58"/>
      <c r="CT704" s="58"/>
      <c r="CU704" s="58"/>
      <c r="CV704" s="58"/>
      <c r="CW704" s="58"/>
      <c r="CX704" s="58"/>
      <c r="CY704" s="58"/>
      <c r="CZ704" s="58"/>
      <c r="DA704" s="58"/>
      <c r="DB704" s="58"/>
      <c r="DC704" s="58"/>
      <c r="DD704" s="58"/>
      <c r="DE704" s="58"/>
      <c r="DF704" s="58"/>
      <c r="DG704" s="58"/>
      <c r="DH704" s="58"/>
      <c r="DI704" s="60"/>
    </row>
    <row r="705" spans="1:113" x14ac:dyDescent="0.2">
      <c r="A705" s="36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50"/>
      <c r="AM705" s="57"/>
      <c r="AN705" s="57"/>
      <c r="AO705" s="58"/>
      <c r="AP705" s="58"/>
      <c r="AQ705" s="58"/>
      <c r="AR705" s="51"/>
      <c r="AS705" s="57"/>
      <c r="AT705" s="58"/>
      <c r="AU705" s="58"/>
      <c r="AV705" s="51"/>
      <c r="AW705" s="57"/>
      <c r="AX705" s="58"/>
      <c r="AY705" s="59"/>
      <c r="AZ705" s="35"/>
      <c r="BA705" s="58"/>
      <c r="BB705" s="51"/>
      <c r="BC705" s="57"/>
      <c r="BD705" s="58"/>
      <c r="BE705" s="59"/>
      <c r="BF705" s="58"/>
      <c r="BG705" s="58"/>
      <c r="BH705" s="58"/>
      <c r="BI705" s="58"/>
      <c r="BJ705" s="58"/>
      <c r="BK705" s="58"/>
      <c r="BL705" s="58"/>
      <c r="BM705" s="58"/>
      <c r="BN705" s="58"/>
      <c r="BO705" s="58"/>
      <c r="BP705" s="58"/>
      <c r="BQ705" s="58"/>
      <c r="BR705" s="58"/>
      <c r="BS705" s="58"/>
      <c r="BT705" s="58"/>
      <c r="BU705" s="58"/>
      <c r="BV705" s="58"/>
      <c r="BW705" s="58"/>
      <c r="BX705" s="58"/>
      <c r="BY705" s="58"/>
      <c r="BZ705" s="58"/>
      <c r="CA705" s="58"/>
      <c r="CB705" s="58"/>
      <c r="CC705" s="58"/>
      <c r="CD705" s="58"/>
      <c r="CE705" s="58"/>
      <c r="CF705" s="58"/>
      <c r="CG705" s="58"/>
      <c r="CH705" s="58"/>
      <c r="CI705" s="58"/>
      <c r="CJ705" s="58"/>
      <c r="CK705" s="58"/>
      <c r="CL705" s="58"/>
      <c r="CM705" s="58"/>
      <c r="CN705" s="58"/>
      <c r="CO705" s="58"/>
      <c r="CP705" s="58"/>
      <c r="CQ705" s="58"/>
      <c r="CR705" s="58"/>
      <c r="CS705" s="58"/>
      <c r="CT705" s="58"/>
      <c r="CU705" s="58"/>
      <c r="CV705" s="58"/>
      <c r="CW705" s="58"/>
      <c r="CX705" s="58"/>
      <c r="CY705" s="58"/>
      <c r="CZ705" s="58"/>
      <c r="DA705" s="58"/>
      <c r="DB705" s="58"/>
      <c r="DC705" s="58"/>
      <c r="DD705" s="58"/>
      <c r="DE705" s="58"/>
      <c r="DF705" s="58"/>
      <c r="DG705" s="58"/>
      <c r="DH705" s="58"/>
      <c r="DI705" s="60"/>
    </row>
    <row r="706" spans="1:113" x14ac:dyDescent="0.2">
      <c r="A706" s="36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50"/>
      <c r="AM706" s="57"/>
      <c r="AN706" s="57"/>
      <c r="AO706" s="58"/>
      <c r="AP706" s="58"/>
      <c r="AQ706" s="58"/>
      <c r="AR706" s="51"/>
      <c r="AS706" s="57"/>
      <c r="AT706" s="58"/>
      <c r="AU706" s="58"/>
      <c r="AV706" s="51"/>
      <c r="AW706" s="57"/>
      <c r="AX706" s="58"/>
      <c r="AY706" s="59"/>
      <c r="AZ706" s="35"/>
      <c r="BA706" s="58"/>
      <c r="BB706" s="51"/>
      <c r="BC706" s="57"/>
      <c r="BD706" s="58"/>
      <c r="BE706" s="59"/>
      <c r="BF706" s="58"/>
      <c r="BG706" s="58"/>
      <c r="BH706" s="58"/>
      <c r="BI706" s="58"/>
      <c r="BJ706" s="58"/>
      <c r="BK706" s="58"/>
      <c r="BL706" s="58"/>
      <c r="BM706" s="58"/>
      <c r="BN706" s="58"/>
      <c r="BO706" s="58"/>
      <c r="BP706" s="58"/>
      <c r="BQ706" s="58"/>
      <c r="BR706" s="58"/>
      <c r="BS706" s="58"/>
      <c r="BT706" s="58"/>
      <c r="BU706" s="58"/>
      <c r="BV706" s="58"/>
      <c r="BW706" s="58"/>
      <c r="BX706" s="58"/>
      <c r="BY706" s="58"/>
      <c r="BZ706" s="58"/>
      <c r="CA706" s="58"/>
      <c r="CB706" s="58"/>
      <c r="CC706" s="58"/>
      <c r="CD706" s="58"/>
      <c r="CE706" s="58"/>
      <c r="CF706" s="58"/>
      <c r="CG706" s="58"/>
      <c r="CH706" s="58"/>
      <c r="CI706" s="58"/>
      <c r="CJ706" s="58"/>
      <c r="CK706" s="58"/>
      <c r="CL706" s="58"/>
      <c r="CM706" s="58"/>
      <c r="CN706" s="58"/>
      <c r="CO706" s="58"/>
      <c r="CP706" s="58"/>
      <c r="CQ706" s="58"/>
      <c r="CR706" s="58"/>
      <c r="CS706" s="58"/>
      <c r="CT706" s="58"/>
      <c r="CU706" s="58"/>
      <c r="CV706" s="58"/>
      <c r="CW706" s="58"/>
      <c r="CX706" s="58"/>
      <c r="CY706" s="58"/>
      <c r="CZ706" s="58"/>
      <c r="DA706" s="58"/>
      <c r="DB706" s="58"/>
      <c r="DC706" s="58"/>
      <c r="DD706" s="58"/>
      <c r="DE706" s="58"/>
      <c r="DF706" s="58"/>
      <c r="DG706" s="58"/>
      <c r="DH706" s="58"/>
      <c r="DI706" s="60"/>
    </row>
    <row r="707" spans="1:113" x14ac:dyDescent="0.2">
      <c r="A707" s="36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50"/>
      <c r="AM707" s="57"/>
      <c r="AN707" s="57"/>
      <c r="AO707" s="58"/>
      <c r="AP707" s="58"/>
      <c r="AQ707" s="58"/>
      <c r="AR707" s="51"/>
      <c r="AS707" s="57"/>
      <c r="AT707" s="58"/>
      <c r="AU707" s="58"/>
      <c r="AV707" s="51"/>
      <c r="AW707" s="57"/>
      <c r="AX707" s="58"/>
      <c r="AY707" s="59"/>
      <c r="AZ707" s="35"/>
      <c r="BA707" s="58"/>
      <c r="BB707" s="51"/>
      <c r="BC707" s="57"/>
      <c r="BD707" s="58"/>
      <c r="BE707" s="59"/>
      <c r="BF707" s="58"/>
      <c r="BG707" s="58"/>
      <c r="BH707" s="58"/>
      <c r="BI707" s="58"/>
      <c r="BJ707" s="58"/>
      <c r="BK707" s="58"/>
      <c r="BL707" s="58"/>
      <c r="BM707" s="58"/>
      <c r="BN707" s="58"/>
      <c r="BO707" s="58"/>
      <c r="BP707" s="58"/>
      <c r="BQ707" s="58"/>
      <c r="BR707" s="58"/>
      <c r="BS707" s="58"/>
      <c r="BT707" s="58"/>
      <c r="BU707" s="58"/>
      <c r="BV707" s="58"/>
      <c r="BW707" s="58"/>
      <c r="BX707" s="58"/>
      <c r="BY707" s="58"/>
      <c r="BZ707" s="58"/>
      <c r="CA707" s="58"/>
      <c r="CB707" s="58"/>
      <c r="CC707" s="58"/>
      <c r="CD707" s="58"/>
      <c r="CE707" s="58"/>
      <c r="CF707" s="58"/>
      <c r="CG707" s="58"/>
      <c r="CH707" s="58"/>
      <c r="CI707" s="58"/>
      <c r="CJ707" s="58"/>
      <c r="CK707" s="58"/>
      <c r="CL707" s="58"/>
      <c r="CM707" s="58"/>
      <c r="CN707" s="58"/>
      <c r="CO707" s="58"/>
      <c r="CP707" s="58"/>
      <c r="CQ707" s="58"/>
      <c r="CR707" s="58"/>
      <c r="CS707" s="58"/>
      <c r="CT707" s="58"/>
      <c r="CU707" s="58"/>
      <c r="CV707" s="58"/>
      <c r="CW707" s="58"/>
      <c r="CX707" s="58"/>
      <c r="CY707" s="58"/>
      <c r="CZ707" s="58"/>
      <c r="DA707" s="58"/>
      <c r="DB707" s="58"/>
      <c r="DC707" s="58"/>
      <c r="DD707" s="58"/>
      <c r="DE707" s="58"/>
      <c r="DF707" s="58"/>
      <c r="DG707" s="58"/>
      <c r="DH707" s="58"/>
      <c r="DI707" s="60"/>
    </row>
    <row r="708" spans="1:113" x14ac:dyDescent="0.2">
      <c r="A708" s="36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7"/>
      <c r="AN708" s="57"/>
      <c r="AO708" s="58"/>
      <c r="AP708" s="58"/>
      <c r="AQ708" s="58"/>
      <c r="AR708" s="51"/>
      <c r="AS708" s="57"/>
      <c r="AT708" s="58"/>
      <c r="AU708" s="58"/>
      <c r="AV708" s="51"/>
      <c r="AW708" s="57"/>
      <c r="AX708" s="58"/>
      <c r="AY708" s="59"/>
      <c r="AZ708" s="35"/>
      <c r="BA708" s="58"/>
      <c r="BB708" s="51"/>
      <c r="BC708" s="57"/>
      <c r="BD708" s="58"/>
      <c r="BE708" s="59"/>
      <c r="BF708" s="58"/>
      <c r="BG708" s="58"/>
      <c r="BH708" s="58"/>
      <c r="BI708" s="58"/>
      <c r="BJ708" s="58"/>
      <c r="BK708" s="58"/>
      <c r="BL708" s="58"/>
      <c r="BM708" s="58"/>
      <c r="BN708" s="58"/>
      <c r="BO708" s="58"/>
      <c r="BP708" s="58"/>
      <c r="BQ708" s="58"/>
      <c r="BR708" s="58"/>
      <c r="BS708" s="58"/>
      <c r="BT708" s="58"/>
      <c r="BU708" s="58"/>
      <c r="BV708" s="58"/>
      <c r="BW708" s="58"/>
      <c r="BX708" s="58"/>
      <c r="BY708" s="58"/>
      <c r="BZ708" s="58"/>
      <c r="CA708" s="58"/>
      <c r="CB708" s="58"/>
      <c r="CC708" s="58"/>
      <c r="CD708" s="58"/>
      <c r="CE708" s="58"/>
      <c r="CF708" s="58"/>
      <c r="CG708" s="58"/>
      <c r="CH708" s="58"/>
      <c r="CI708" s="58"/>
      <c r="CJ708" s="58"/>
      <c r="CK708" s="58"/>
      <c r="CL708" s="58"/>
      <c r="CM708" s="58"/>
      <c r="CN708" s="58"/>
      <c r="CO708" s="58"/>
      <c r="CP708" s="58"/>
      <c r="CQ708" s="58"/>
      <c r="CR708" s="58"/>
      <c r="CS708" s="58"/>
      <c r="CT708" s="58"/>
      <c r="CU708" s="58"/>
      <c r="CV708" s="58"/>
      <c r="CW708" s="58"/>
      <c r="CX708" s="58"/>
      <c r="CY708" s="58"/>
      <c r="CZ708" s="58"/>
      <c r="DA708" s="58"/>
      <c r="DB708" s="58"/>
      <c r="DC708" s="58"/>
      <c r="DD708" s="58"/>
      <c r="DE708" s="58"/>
      <c r="DF708" s="58"/>
      <c r="DG708" s="58"/>
      <c r="DH708" s="58"/>
      <c r="DI708" s="60"/>
    </row>
    <row r="709" spans="1:113" x14ac:dyDescent="0.2">
      <c r="A709" s="36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7"/>
      <c r="AN709" s="57"/>
      <c r="AO709" s="58"/>
      <c r="AP709" s="58"/>
      <c r="AQ709" s="58"/>
      <c r="AR709" s="51"/>
      <c r="AS709" s="57"/>
      <c r="AT709" s="58"/>
      <c r="AU709" s="58"/>
      <c r="AV709" s="51"/>
      <c r="AW709" s="57"/>
      <c r="AX709" s="58"/>
      <c r="AY709" s="59"/>
      <c r="AZ709" s="35"/>
      <c r="BA709" s="58"/>
      <c r="BB709" s="51"/>
      <c r="BC709" s="57"/>
      <c r="BD709" s="58"/>
      <c r="BE709" s="59"/>
      <c r="BF709" s="58"/>
      <c r="BG709" s="58"/>
      <c r="BH709" s="58"/>
      <c r="BI709" s="58"/>
      <c r="BJ709" s="58"/>
      <c r="BK709" s="58"/>
      <c r="BL709" s="58"/>
      <c r="BM709" s="58"/>
      <c r="BN709" s="58"/>
      <c r="BO709" s="58"/>
      <c r="BP709" s="58"/>
      <c r="BQ709" s="58"/>
      <c r="BR709" s="58"/>
      <c r="BS709" s="58"/>
      <c r="BT709" s="58"/>
      <c r="BU709" s="58"/>
      <c r="BV709" s="58"/>
      <c r="BW709" s="58"/>
      <c r="BX709" s="58"/>
      <c r="BY709" s="58"/>
      <c r="BZ709" s="58"/>
      <c r="CA709" s="58"/>
      <c r="CB709" s="58"/>
      <c r="CC709" s="58"/>
      <c r="CD709" s="58"/>
      <c r="CE709" s="58"/>
      <c r="CF709" s="58"/>
      <c r="CG709" s="58"/>
      <c r="CH709" s="58"/>
      <c r="CI709" s="58"/>
      <c r="CJ709" s="58"/>
      <c r="CK709" s="58"/>
      <c r="CL709" s="58"/>
      <c r="CM709" s="58"/>
      <c r="CN709" s="58"/>
      <c r="CO709" s="58"/>
      <c r="CP709" s="58"/>
      <c r="CQ709" s="58"/>
      <c r="CR709" s="58"/>
      <c r="CS709" s="58"/>
      <c r="CT709" s="58"/>
      <c r="CU709" s="58"/>
      <c r="CV709" s="58"/>
      <c r="CW709" s="58"/>
      <c r="CX709" s="58"/>
      <c r="CY709" s="58"/>
      <c r="CZ709" s="58"/>
      <c r="DA709" s="58"/>
      <c r="DB709" s="58"/>
      <c r="DC709" s="58"/>
      <c r="DD709" s="58"/>
      <c r="DE709" s="58"/>
      <c r="DF709" s="58"/>
      <c r="DG709" s="58"/>
      <c r="DH709" s="58"/>
      <c r="DI709" s="60"/>
    </row>
    <row r="710" spans="1:113" x14ac:dyDescent="0.2">
      <c r="A710" s="36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7"/>
      <c r="AN710" s="57"/>
      <c r="AO710" s="58"/>
      <c r="AP710" s="58"/>
      <c r="AQ710" s="58"/>
      <c r="AR710" s="51"/>
      <c r="AS710" s="57"/>
      <c r="AT710" s="58"/>
      <c r="AU710" s="58"/>
      <c r="AV710" s="51"/>
      <c r="AW710" s="57"/>
      <c r="AX710" s="58"/>
      <c r="AY710" s="59"/>
      <c r="AZ710" s="35"/>
      <c r="BA710" s="58"/>
      <c r="BB710" s="51"/>
      <c r="BC710" s="57"/>
      <c r="BD710" s="58"/>
      <c r="BE710" s="59"/>
      <c r="BF710" s="58"/>
      <c r="BG710" s="58"/>
      <c r="BH710" s="58"/>
      <c r="BI710" s="58"/>
      <c r="BJ710" s="58"/>
      <c r="BK710" s="58"/>
      <c r="BL710" s="58"/>
      <c r="BM710" s="58"/>
      <c r="BN710" s="58"/>
      <c r="BO710" s="58"/>
      <c r="BP710" s="58"/>
      <c r="BQ710" s="58"/>
      <c r="BR710" s="58"/>
      <c r="BS710" s="58"/>
      <c r="BT710" s="58"/>
      <c r="BU710" s="58"/>
      <c r="BV710" s="58"/>
      <c r="BW710" s="58"/>
      <c r="BX710" s="58"/>
      <c r="BY710" s="58"/>
      <c r="BZ710" s="58"/>
      <c r="CA710" s="58"/>
      <c r="CB710" s="58"/>
      <c r="CC710" s="58"/>
      <c r="CD710" s="58"/>
      <c r="CE710" s="58"/>
      <c r="CF710" s="58"/>
      <c r="CG710" s="58"/>
      <c r="CH710" s="58"/>
      <c r="CI710" s="58"/>
      <c r="CJ710" s="58"/>
      <c r="CK710" s="58"/>
      <c r="CL710" s="58"/>
      <c r="CM710" s="58"/>
      <c r="CN710" s="58"/>
      <c r="CO710" s="58"/>
      <c r="CP710" s="58"/>
      <c r="CQ710" s="58"/>
      <c r="CR710" s="58"/>
      <c r="CS710" s="58"/>
      <c r="CT710" s="58"/>
      <c r="CU710" s="58"/>
      <c r="CV710" s="58"/>
      <c r="CW710" s="58"/>
      <c r="CX710" s="58"/>
      <c r="CY710" s="58"/>
      <c r="CZ710" s="58"/>
      <c r="DA710" s="58"/>
      <c r="DB710" s="58"/>
      <c r="DC710" s="58"/>
      <c r="DD710" s="58"/>
      <c r="DE710" s="58"/>
      <c r="DF710" s="58"/>
      <c r="DG710" s="58"/>
      <c r="DH710" s="58"/>
      <c r="DI710" s="60"/>
    </row>
    <row r="711" spans="1:113" x14ac:dyDescent="0.2">
      <c r="A711" s="36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50"/>
      <c r="AM711" s="57"/>
      <c r="AN711" s="57"/>
      <c r="AO711" s="58"/>
      <c r="AP711" s="58"/>
      <c r="AQ711" s="58"/>
      <c r="AR711" s="51"/>
      <c r="AS711" s="57"/>
      <c r="AT711" s="58"/>
      <c r="AU711" s="58"/>
      <c r="AV711" s="51"/>
      <c r="AW711" s="57"/>
      <c r="AX711" s="58"/>
      <c r="AY711" s="59"/>
      <c r="AZ711" s="35"/>
      <c r="BA711" s="58"/>
      <c r="BB711" s="51"/>
      <c r="BC711" s="57"/>
      <c r="BD711" s="58"/>
      <c r="BE711" s="59"/>
      <c r="BF711" s="58"/>
      <c r="BG711" s="58"/>
      <c r="BH711" s="58"/>
      <c r="BI711" s="58"/>
      <c r="BJ711" s="58"/>
      <c r="BK711" s="58"/>
      <c r="BL711" s="58"/>
      <c r="BM711" s="58"/>
      <c r="BN711" s="58"/>
      <c r="BO711" s="58"/>
      <c r="BP711" s="58"/>
      <c r="BQ711" s="58"/>
      <c r="BR711" s="58"/>
      <c r="BS711" s="58"/>
      <c r="BT711" s="58"/>
      <c r="BU711" s="58"/>
      <c r="BV711" s="58"/>
      <c r="BW711" s="58"/>
      <c r="BX711" s="58"/>
      <c r="BY711" s="58"/>
      <c r="BZ711" s="58"/>
      <c r="CA711" s="58"/>
      <c r="CB711" s="58"/>
      <c r="CC711" s="58"/>
      <c r="CD711" s="58"/>
      <c r="CE711" s="58"/>
      <c r="CF711" s="58"/>
      <c r="CG711" s="58"/>
      <c r="CH711" s="58"/>
      <c r="CI711" s="58"/>
      <c r="CJ711" s="58"/>
      <c r="CK711" s="58"/>
      <c r="CL711" s="58"/>
      <c r="CM711" s="58"/>
      <c r="CN711" s="58"/>
      <c r="CO711" s="58"/>
      <c r="CP711" s="58"/>
      <c r="CQ711" s="58"/>
      <c r="CR711" s="58"/>
      <c r="CS711" s="58"/>
      <c r="CT711" s="58"/>
      <c r="CU711" s="58"/>
      <c r="CV711" s="58"/>
      <c r="CW711" s="58"/>
      <c r="CX711" s="58"/>
      <c r="CY711" s="58"/>
      <c r="CZ711" s="58"/>
      <c r="DA711" s="58"/>
      <c r="DB711" s="58"/>
      <c r="DC711" s="58"/>
      <c r="DD711" s="58"/>
      <c r="DE711" s="58"/>
      <c r="DF711" s="58"/>
      <c r="DG711" s="58"/>
      <c r="DH711" s="58"/>
      <c r="DI711" s="60"/>
    </row>
    <row r="712" spans="1:113" x14ac:dyDescent="0.2">
      <c r="A712" s="36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50"/>
      <c r="AM712" s="57"/>
      <c r="AN712" s="57"/>
      <c r="AO712" s="58"/>
      <c r="AP712" s="58"/>
      <c r="AQ712" s="58"/>
      <c r="AR712" s="51"/>
      <c r="AS712" s="57"/>
      <c r="AT712" s="58"/>
      <c r="AU712" s="58"/>
      <c r="AV712" s="51"/>
      <c r="AW712" s="57"/>
      <c r="AX712" s="58"/>
      <c r="AY712" s="59"/>
      <c r="AZ712" s="35"/>
      <c r="BA712" s="58"/>
      <c r="BB712" s="51"/>
      <c r="BC712" s="57"/>
      <c r="BD712" s="58"/>
      <c r="BE712" s="59"/>
      <c r="BF712" s="58"/>
      <c r="BG712" s="58"/>
      <c r="BH712" s="58"/>
      <c r="BI712" s="58"/>
      <c r="BJ712" s="58"/>
      <c r="BK712" s="58"/>
      <c r="BL712" s="58"/>
      <c r="BM712" s="58"/>
      <c r="BN712" s="58"/>
      <c r="BO712" s="58"/>
      <c r="BP712" s="58"/>
      <c r="BQ712" s="58"/>
      <c r="BR712" s="58"/>
      <c r="BS712" s="58"/>
      <c r="BT712" s="58"/>
      <c r="BU712" s="58"/>
      <c r="BV712" s="58"/>
      <c r="BW712" s="58"/>
      <c r="BX712" s="58"/>
      <c r="BY712" s="58"/>
      <c r="BZ712" s="58"/>
      <c r="CA712" s="58"/>
      <c r="CB712" s="58"/>
      <c r="CC712" s="58"/>
      <c r="CD712" s="58"/>
      <c r="CE712" s="58"/>
      <c r="CF712" s="58"/>
      <c r="CG712" s="58"/>
      <c r="CH712" s="58"/>
      <c r="CI712" s="58"/>
      <c r="CJ712" s="58"/>
      <c r="CK712" s="58"/>
      <c r="CL712" s="58"/>
      <c r="CM712" s="58"/>
      <c r="CN712" s="58"/>
      <c r="CO712" s="58"/>
      <c r="CP712" s="58"/>
      <c r="CQ712" s="58"/>
      <c r="CR712" s="58"/>
      <c r="CS712" s="58"/>
      <c r="CT712" s="58"/>
      <c r="CU712" s="58"/>
      <c r="CV712" s="58"/>
      <c r="CW712" s="58"/>
      <c r="CX712" s="58"/>
      <c r="CY712" s="58"/>
      <c r="CZ712" s="58"/>
      <c r="DA712" s="58"/>
      <c r="DB712" s="58"/>
      <c r="DC712" s="58"/>
      <c r="DD712" s="58"/>
      <c r="DE712" s="58"/>
      <c r="DF712" s="58"/>
      <c r="DG712" s="58"/>
      <c r="DH712" s="58"/>
      <c r="DI712" s="60"/>
    </row>
    <row r="713" spans="1:113" x14ac:dyDescent="0.2">
      <c r="A713" s="36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50"/>
      <c r="AM713" s="57"/>
      <c r="AN713" s="57"/>
      <c r="AO713" s="58"/>
      <c r="AP713" s="58"/>
      <c r="AQ713" s="58"/>
      <c r="AR713" s="51"/>
      <c r="AS713" s="57"/>
      <c r="AT713" s="58"/>
      <c r="AU713" s="58"/>
      <c r="AV713" s="51"/>
      <c r="AW713" s="57"/>
      <c r="AX713" s="58"/>
      <c r="AY713" s="59"/>
      <c r="AZ713" s="35"/>
      <c r="BA713" s="58"/>
      <c r="BB713" s="51"/>
      <c r="BC713" s="57"/>
      <c r="BD713" s="58"/>
      <c r="BE713" s="59"/>
      <c r="BF713" s="58"/>
      <c r="BG713" s="58"/>
      <c r="BH713" s="58"/>
      <c r="BI713" s="58"/>
      <c r="BJ713" s="58"/>
      <c r="BK713" s="58"/>
      <c r="BL713" s="58"/>
      <c r="BM713" s="58"/>
      <c r="BN713" s="58"/>
      <c r="BO713" s="58"/>
      <c r="BP713" s="58"/>
      <c r="BQ713" s="58"/>
      <c r="BR713" s="58"/>
      <c r="BS713" s="58"/>
      <c r="BT713" s="58"/>
      <c r="BU713" s="58"/>
      <c r="BV713" s="58"/>
      <c r="BW713" s="58"/>
      <c r="BX713" s="58"/>
      <c r="BY713" s="58"/>
      <c r="BZ713" s="58"/>
      <c r="CA713" s="58"/>
      <c r="CB713" s="58"/>
      <c r="CC713" s="58"/>
      <c r="CD713" s="58"/>
      <c r="CE713" s="58"/>
      <c r="CF713" s="58"/>
      <c r="CG713" s="58"/>
      <c r="CH713" s="58"/>
      <c r="CI713" s="58"/>
      <c r="CJ713" s="58"/>
      <c r="CK713" s="58"/>
      <c r="CL713" s="58"/>
      <c r="CM713" s="58"/>
      <c r="CN713" s="58"/>
      <c r="CO713" s="58"/>
      <c r="CP713" s="58"/>
      <c r="CQ713" s="58"/>
      <c r="CR713" s="58"/>
      <c r="CS713" s="58"/>
      <c r="CT713" s="58"/>
      <c r="CU713" s="58"/>
      <c r="CV713" s="58"/>
      <c r="CW713" s="58"/>
      <c r="CX713" s="58"/>
      <c r="CY713" s="58"/>
      <c r="CZ713" s="58"/>
      <c r="DA713" s="58"/>
      <c r="DB713" s="58"/>
      <c r="DC713" s="58"/>
      <c r="DD713" s="58"/>
      <c r="DE713" s="58"/>
      <c r="DF713" s="58"/>
      <c r="DG713" s="58"/>
      <c r="DH713" s="58"/>
      <c r="DI713" s="60"/>
    </row>
    <row r="714" spans="1:113" x14ac:dyDescent="0.2">
      <c r="A714" s="36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50"/>
      <c r="AM714" s="57"/>
      <c r="AN714" s="57"/>
      <c r="AO714" s="58"/>
      <c r="AP714" s="58"/>
      <c r="AQ714" s="58"/>
      <c r="AR714" s="51"/>
      <c r="AS714" s="57"/>
      <c r="AT714" s="58"/>
      <c r="AU714" s="58"/>
      <c r="AV714" s="51"/>
      <c r="AW714" s="57"/>
      <c r="AX714" s="58"/>
      <c r="AY714" s="59"/>
      <c r="AZ714" s="35"/>
      <c r="BA714" s="58"/>
      <c r="BB714" s="51"/>
      <c r="BC714" s="57"/>
      <c r="BD714" s="58"/>
      <c r="BE714" s="59"/>
      <c r="BF714" s="58"/>
      <c r="BG714" s="58"/>
      <c r="BH714" s="58"/>
      <c r="BI714" s="58"/>
      <c r="BJ714" s="58"/>
      <c r="BK714" s="58"/>
      <c r="BL714" s="58"/>
      <c r="BM714" s="58"/>
      <c r="BN714" s="58"/>
      <c r="BO714" s="58"/>
      <c r="BP714" s="58"/>
      <c r="BQ714" s="58"/>
      <c r="BR714" s="58"/>
      <c r="BS714" s="58"/>
      <c r="BT714" s="58"/>
      <c r="BU714" s="58"/>
      <c r="BV714" s="58"/>
      <c r="BW714" s="58"/>
      <c r="BX714" s="58"/>
      <c r="BY714" s="58"/>
      <c r="BZ714" s="58"/>
      <c r="CA714" s="58"/>
      <c r="CB714" s="58"/>
      <c r="CC714" s="58"/>
      <c r="CD714" s="58"/>
      <c r="CE714" s="58"/>
      <c r="CF714" s="58"/>
      <c r="CG714" s="58"/>
      <c r="CH714" s="58"/>
      <c r="CI714" s="58"/>
      <c r="CJ714" s="58"/>
      <c r="CK714" s="58"/>
      <c r="CL714" s="58"/>
      <c r="CM714" s="58"/>
      <c r="CN714" s="58"/>
      <c r="CO714" s="58"/>
      <c r="CP714" s="58"/>
      <c r="CQ714" s="58"/>
      <c r="CR714" s="58"/>
      <c r="CS714" s="58"/>
      <c r="CT714" s="58"/>
      <c r="CU714" s="58"/>
      <c r="CV714" s="58"/>
      <c r="CW714" s="58"/>
      <c r="CX714" s="58"/>
      <c r="CY714" s="58"/>
      <c r="CZ714" s="58"/>
      <c r="DA714" s="58"/>
      <c r="DB714" s="58"/>
      <c r="DC714" s="58"/>
      <c r="DD714" s="58"/>
      <c r="DE714" s="58"/>
      <c r="DF714" s="58"/>
      <c r="DG714" s="58"/>
      <c r="DH714" s="58"/>
      <c r="DI714" s="60"/>
    </row>
    <row r="715" spans="1:113" x14ac:dyDescent="0.2">
      <c r="A715" s="36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50"/>
      <c r="AM715" s="57"/>
      <c r="AN715" s="57"/>
      <c r="AO715" s="58"/>
      <c r="AP715" s="58"/>
      <c r="AQ715" s="58"/>
      <c r="AR715" s="51"/>
      <c r="AS715" s="57"/>
      <c r="AT715" s="58"/>
      <c r="AU715" s="58"/>
      <c r="AV715" s="51"/>
      <c r="AW715" s="57"/>
      <c r="AX715" s="58"/>
      <c r="AY715" s="59"/>
      <c r="AZ715" s="35"/>
      <c r="BA715" s="58"/>
      <c r="BB715" s="51"/>
      <c r="BC715" s="57"/>
      <c r="BD715" s="58"/>
      <c r="BE715" s="59"/>
      <c r="BF715" s="58"/>
      <c r="BG715" s="58"/>
      <c r="BH715" s="58"/>
      <c r="BI715" s="58"/>
      <c r="BJ715" s="58"/>
      <c r="BK715" s="58"/>
      <c r="BL715" s="58"/>
      <c r="BM715" s="58"/>
      <c r="BN715" s="58"/>
      <c r="BO715" s="58"/>
      <c r="BP715" s="58"/>
      <c r="BQ715" s="58"/>
      <c r="BR715" s="58"/>
      <c r="BS715" s="58"/>
      <c r="BT715" s="58"/>
      <c r="BU715" s="58"/>
      <c r="BV715" s="58"/>
      <c r="BW715" s="58"/>
      <c r="BX715" s="58"/>
      <c r="BY715" s="58"/>
      <c r="BZ715" s="58"/>
      <c r="CA715" s="58"/>
      <c r="CB715" s="58"/>
      <c r="CC715" s="58"/>
      <c r="CD715" s="58"/>
      <c r="CE715" s="58"/>
      <c r="CF715" s="58"/>
      <c r="CG715" s="58"/>
      <c r="CH715" s="58"/>
      <c r="CI715" s="58"/>
      <c r="CJ715" s="58"/>
      <c r="CK715" s="58"/>
      <c r="CL715" s="58"/>
      <c r="CM715" s="58"/>
      <c r="CN715" s="58"/>
      <c r="CO715" s="58"/>
      <c r="CP715" s="58"/>
      <c r="CQ715" s="58"/>
      <c r="CR715" s="58"/>
      <c r="CS715" s="58"/>
      <c r="CT715" s="58"/>
      <c r="CU715" s="58"/>
      <c r="CV715" s="58"/>
      <c r="CW715" s="58"/>
      <c r="CX715" s="58"/>
      <c r="CY715" s="58"/>
      <c r="CZ715" s="58"/>
      <c r="DA715" s="58"/>
      <c r="DB715" s="58"/>
      <c r="DC715" s="58"/>
      <c r="DD715" s="58"/>
      <c r="DE715" s="58"/>
      <c r="DF715" s="58"/>
      <c r="DG715" s="58"/>
      <c r="DH715" s="58"/>
      <c r="DI715" s="60"/>
    </row>
    <row r="716" spans="1:113" x14ac:dyDescent="0.2">
      <c r="A716" s="36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50"/>
      <c r="AM716" s="57"/>
      <c r="AN716" s="57"/>
      <c r="AO716" s="58"/>
      <c r="AP716" s="58"/>
      <c r="AQ716" s="58"/>
      <c r="AR716" s="51"/>
      <c r="AS716" s="57"/>
      <c r="AT716" s="58"/>
      <c r="AU716" s="58"/>
      <c r="AV716" s="51"/>
      <c r="AW716" s="57"/>
      <c r="AX716" s="58"/>
      <c r="AY716" s="59"/>
      <c r="AZ716" s="35"/>
      <c r="BA716" s="58"/>
      <c r="BB716" s="51"/>
      <c r="BC716" s="57"/>
      <c r="BD716" s="58"/>
      <c r="BE716" s="59"/>
      <c r="BF716" s="58"/>
      <c r="BG716" s="58"/>
      <c r="BH716" s="58"/>
      <c r="BI716" s="58"/>
      <c r="BJ716" s="58"/>
      <c r="BK716" s="58"/>
      <c r="BL716" s="58"/>
      <c r="BM716" s="58"/>
      <c r="BN716" s="58"/>
      <c r="BO716" s="58"/>
      <c r="BP716" s="58"/>
      <c r="BQ716" s="58"/>
      <c r="BR716" s="58"/>
      <c r="BS716" s="58"/>
      <c r="BT716" s="58"/>
      <c r="BU716" s="58"/>
      <c r="BV716" s="58"/>
      <c r="BW716" s="58"/>
      <c r="BX716" s="58"/>
      <c r="BY716" s="58"/>
      <c r="BZ716" s="58"/>
      <c r="CA716" s="58"/>
      <c r="CB716" s="58"/>
      <c r="CC716" s="58"/>
      <c r="CD716" s="58"/>
      <c r="CE716" s="58"/>
      <c r="CF716" s="58"/>
      <c r="CG716" s="58"/>
      <c r="CH716" s="58"/>
      <c r="CI716" s="58"/>
      <c r="CJ716" s="58"/>
      <c r="CK716" s="58"/>
      <c r="CL716" s="58"/>
      <c r="CM716" s="58"/>
      <c r="CN716" s="58"/>
      <c r="CO716" s="58"/>
      <c r="CP716" s="58"/>
      <c r="CQ716" s="58"/>
      <c r="CR716" s="58"/>
      <c r="CS716" s="58"/>
      <c r="CT716" s="58"/>
      <c r="CU716" s="58"/>
      <c r="CV716" s="58"/>
      <c r="CW716" s="58"/>
      <c r="CX716" s="58"/>
      <c r="CY716" s="58"/>
      <c r="CZ716" s="58"/>
      <c r="DA716" s="58"/>
      <c r="DB716" s="58"/>
      <c r="DC716" s="58"/>
      <c r="DD716" s="58"/>
      <c r="DE716" s="58"/>
      <c r="DF716" s="58"/>
      <c r="DG716" s="58"/>
      <c r="DH716" s="58"/>
      <c r="DI716" s="60"/>
    </row>
    <row r="717" spans="1:113" x14ac:dyDescent="0.2">
      <c r="A717" s="36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7"/>
      <c r="AN717" s="57"/>
      <c r="AO717" s="58"/>
      <c r="AP717" s="58"/>
      <c r="AQ717" s="58"/>
      <c r="AR717" s="51"/>
      <c r="AS717" s="57"/>
      <c r="AT717" s="58"/>
      <c r="AU717" s="58"/>
      <c r="AV717" s="51"/>
      <c r="AW717" s="57"/>
      <c r="AX717" s="58"/>
      <c r="AY717" s="59"/>
      <c r="AZ717" s="35"/>
      <c r="BA717" s="58"/>
      <c r="BB717" s="51"/>
      <c r="BC717" s="57"/>
      <c r="BD717" s="58"/>
      <c r="BE717" s="59"/>
      <c r="BF717" s="58"/>
      <c r="BG717" s="58"/>
      <c r="BH717" s="58"/>
      <c r="BI717" s="58"/>
      <c r="BJ717" s="58"/>
      <c r="BK717" s="58"/>
      <c r="BL717" s="58"/>
      <c r="BM717" s="58"/>
      <c r="BN717" s="58"/>
      <c r="BO717" s="58"/>
      <c r="BP717" s="58"/>
      <c r="BQ717" s="58"/>
      <c r="BR717" s="58"/>
      <c r="BS717" s="58"/>
      <c r="BT717" s="58"/>
      <c r="BU717" s="58"/>
      <c r="BV717" s="58"/>
      <c r="BW717" s="58"/>
      <c r="BX717" s="58"/>
      <c r="BY717" s="58"/>
      <c r="BZ717" s="58"/>
      <c r="CA717" s="58"/>
      <c r="CB717" s="58"/>
      <c r="CC717" s="58"/>
      <c r="CD717" s="58"/>
      <c r="CE717" s="58"/>
      <c r="CF717" s="58"/>
      <c r="CG717" s="58"/>
      <c r="CH717" s="58"/>
      <c r="CI717" s="58"/>
      <c r="CJ717" s="58"/>
      <c r="CK717" s="58"/>
      <c r="CL717" s="58"/>
      <c r="CM717" s="58"/>
      <c r="CN717" s="58"/>
      <c r="CO717" s="58"/>
      <c r="CP717" s="58"/>
      <c r="CQ717" s="58"/>
      <c r="CR717" s="58"/>
      <c r="CS717" s="58"/>
      <c r="CT717" s="58"/>
      <c r="CU717" s="58"/>
      <c r="CV717" s="58"/>
      <c r="CW717" s="58"/>
      <c r="CX717" s="58"/>
      <c r="CY717" s="58"/>
      <c r="CZ717" s="58"/>
      <c r="DA717" s="58"/>
      <c r="DB717" s="58"/>
      <c r="DC717" s="58"/>
      <c r="DD717" s="58"/>
      <c r="DE717" s="58"/>
      <c r="DF717" s="58"/>
      <c r="DG717" s="58"/>
      <c r="DH717" s="58"/>
      <c r="DI717" s="60"/>
    </row>
    <row r="718" spans="1:113" x14ac:dyDescent="0.2">
      <c r="A718" s="36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50"/>
      <c r="AM718" s="57"/>
      <c r="AN718" s="57"/>
      <c r="AO718" s="58"/>
      <c r="AP718" s="58"/>
      <c r="AQ718" s="58"/>
      <c r="AR718" s="51"/>
      <c r="AS718" s="57"/>
      <c r="AT718" s="58"/>
      <c r="AU718" s="58"/>
      <c r="AV718" s="51"/>
      <c r="AW718" s="57"/>
      <c r="AX718" s="58"/>
      <c r="AY718" s="59"/>
      <c r="AZ718" s="35"/>
      <c r="BA718" s="58"/>
      <c r="BB718" s="51"/>
      <c r="BC718" s="57"/>
      <c r="BD718" s="58"/>
      <c r="BE718" s="59"/>
      <c r="BF718" s="58"/>
      <c r="BG718" s="58"/>
      <c r="BH718" s="58"/>
      <c r="BI718" s="58"/>
      <c r="BJ718" s="58"/>
      <c r="BK718" s="58"/>
      <c r="BL718" s="58"/>
      <c r="BM718" s="58"/>
      <c r="BN718" s="58"/>
      <c r="BO718" s="58"/>
      <c r="BP718" s="58"/>
      <c r="BQ718" s="58"/>
      <c r="BR718" s="58"/>
      <c r="BS718" s="58"/>
      <c r="BT718" s="58"/>
      <c r="BU718" s="58"/>
      <c r="BV718" s="58"/>
      <c r="BW718" s="58"/>
      <c r="BX718" s="58"/>
      <c r="BY718" s="58"/>
      <c r="BZ718" s="58"/>
      <c r="CA718" s="58"/>
      <c r="CB718" s="58"/>
      <c r="CC718" s="58"/>
      <c r="CD718" s="58"/>
      <c r="CE718" s="58"/>
      <c r="CF718" s="58"/>
      <c r="CG718" s="58"/>
      <c r="CH718" s="58"/>
      <c r="CI718" s="58"/>
      <c r="CJ718" s="58"/>
      <c r="CK718" s="58"/>
      <c r="CL718" s="58"/>
      <c r="CM718" s="58"/>
      <c r="CN718" s="58"/>
      <c r="CO718" s="58"/>
      <c r="CP718" s="58"/>
      <c r="CQ718" s="58"/>
      <c r="CR718" s="58"/>
      <c r="CS718" s="58"/>
      <c r="CT718" s="58"/>
      <c r="CU718" s="58"/>
      <c r="CV718" s="58"/>
      <c r="CW718" s="58"/>
      <c r="CX718" s="58"/>
      <c r="CY718" s="58"/>
      <c r="CZ718" s="58"/>
      <c r="DA718" s="58"/>
      <c r="DB718" s="58"/>
      <c r="DC718" s="58"/>
      <c r="DD718" s="58"/>
      <c r="DE718" s="58"/>
      <c r="DF718" s="58"/>
      <c r="DG718" s="58"/>
      <c r="DH718" s="58"/>
      <c r="DI718" s="60"/>
    </row>
    <row r="719" spans="1:113" x14ac:dyDescent="0.2">
      <c r="A719" s="36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50"/>
      <c r="AM719" s="57"/>
      <c r="AN719" s="57"/>
      <c r="AO719" s="58"/>
      <c r="AP719" s="58"/>
      <c r="AQ719" s="58"/>
      <c r="AR719" s="51"/>
      <c r="AS719" s="57"/>
      <c r="AT719" s="58"/>
      <c r="AU719" s="58"/>
      <c r="AV719" s="51"/>
      <c r="AW719" s="57"/>
      <c r="AX719" s="58"/>
      <c r="AY719" s="59"/>
      <c r="AZ719" s="35"/>
      <c r="BA719" s="58"/>
      <c r="BB719" s="51"/>
      <c r="BC719" s="57"/>
      <c r="BD719" s="58"/>
      <c r="BE719" s="59"/>
      <c r="BF719" s="58"/>
      <c r="BG719" s="58"/>
      <c r="BH719" s="58"/>
      <c r="BI719" s="58"/>
      <c r="BJ719" s="58"/>
      <c r="BK719" s="58"/>
      <c r="BL719" s="58"/>
      <c r="BM719" s="58"/>
      <c r="BN719" s="58"/>
      <c r="BO719" s="58"/>
      <c r="BP719" s="58"/>
      <c r="BQ719" s="58"/>
      <c r="BR719" s="58"/>
      <c r="BS719" s="58"/>
      <c r="BT719" s="58"/>
      <c r="BU719" s="58"/>
      <c r="BV719" s="58"/>
      <c r="BW719" s="58"/>
      <c r="BX719" s="58"/>
      <c r="BY719" s="58"/>
      <c r="BZ719" s="58"/>
      <c r="CA719" s="58"/>
      <c r="CB719" s="58"/>
      <c r="CC719" s="58"/>
      <c r="CD719" s="58"/>
      <c r="CE719" s="58"/>
      <c r="CF719" s="58"/>
      <c r="CG719" s="58"/>
      <c r="CH719" s="58"/>
      <c r="CI719" s="58"/>
      <c r="CJ719" s="58"/>
      <c r="CK719" s="58"/>
      <c r="CL719" s="58"/>
      <c r="CM719" s="58"/>
      <c r="CN719" s="58"/>
      <c r="CO719" s="58"/>
      <c r="CP719" s="58"/>
      <c r="CQ719" s="58"/>
      <c r="CR719" s="58"/>
      <c r="CS719" s="58"/>
      <c r="CT719" s="58"/>
      <c r="CU719" s="58"/>
      <c r="CV719" s="58"/>
      <c r="CW719" s="58"/>
      <c r="CX719" s="58"/>
      <c r="CY719" s="58"/>
      <c r="CZ719" s="58"/>
      <c r="DA719" s="58"/>
      <c r="DB719" s="58"/>
      <c r="DC719" s="58"/>
      <c r="DD719" s="58"/>
      <c r="DE719" s="58"/>
      <c r="DF719" s="58"/>
      <c r="DG719" s="58"/>
      <c r="DH719" s="58"/>
      <c r="DI719" s="60"/>
    </row>
    <row r="720" spans="1:113" x14ac:dyDescent="0.2">
      <c r="A720" s="36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7"/>
      <c r="AN720" s="57"/>
      <c r="AO720" s="58"/>
      <c r="AP720" s="58"/>
      <c r="AQ720" s="58"/>
      <c r="AR720" s="51"/>
      <c r="AS720" s="57"/>
      <c r="AT720" s="58"/>
      <c r="AU720" s="58"/>
      <c r="AV720" s="51"/>
      <c r="AW720" s="57"/>
      <c r="AX720" s="58"/>
      <c r="AY720" s="59"/>
      <c r="AZ720" s="35"/>
      <c r="BA720" s="58"/>
      <c r="BB720" s="51"/>
      <c r="BC720" s="57"/>
      <c r="BD720" s="58"/>
      <c r="BE720" s="59"/>
      <c r="BF720" s="58"/>
      <c r="BG720" s="58"/>
      <c r="BH720" s="58"/>
      <c r="BI720" s="58"/>
      <c r="BJ720" s="58"/>
      <c r="BK720" s="58"/>
      <c r="BL720" s="58"/>
      <c r="BM720" s="58"/>
      <c r="BN720" s="58"/>
      <c r="BO720" s="58"/>
      <c r="BP720" s="58"/>
      <c r="BQ720" s="58"/>
      <c r="BR720" s="58"/>
      <c r="BS720" s="58"/>
      <c r="BT720" s="58"/>
      <c r="BU720" s="58"/>
      <c r="BV720" s="58"/>
      <c r="BW720" s="58"/>
      <c r="BX720" s="58"/>
      <c r="BY720" s="58"/>
      <c r="BZ720" s="58"/>
      <c r="CA720" s="58"/>
      <c r="CB720" s="58"/>
      <c r="CC720" s="58"/>
      <c r="CD720" s="58"/>
      <c r="CE720" s="58"/>
      <c r="CF720" s="58"/>
      <c r="CG720" s="58"/>
      <c r="CH720" s="58"/>
      <c r="CI720" s="58"/>
      <c r="CJ720" s="58"/>
      <c r="CK720" s="58"/>
      <c r="CL720" s="58"/>
      <c r="CM720" s="58"/>
      <c r="CN720" s="58"/>
      <c r="CO720" s="58"/>
      <c r="CP720" s="58"/>
      <c r="CQ720" s="58"/>
      <c r="CR720" s="58"/>
      <c r="CS720" s="58"/>
      <c r="CT720" s="58"/>
      <c r="CU720" s="58"/>
      <c r="CV720" s="58"/>
      <c r="CW720" s="58"/>
      <c r="CX720" s="58"/>
      <c r="CY720" s="58"/>
      <c r="CZ720" s="58"/>
      <c r="DA720" s="58"/>
      <c r="DB720" s="58"/>
      <c r="DC720" s="58"/>
      <c r="DD720" s="58"/>
      <c r="DE720" s="58"/>
      <c r="DF720" s="58"/>
      <c r="DG720" s="58"/>
      <c r="DH720" s="58"/>
      <c r="DI720" s="60"/>
    </row>
    <row r="721" spans="1:113" x14ac:dyDescent="0.2">
      <c r="A721" s="36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50"/>
      <c r="AM721" s="57"/>
      <c r="AN721" s="57"/>
      <c r="AO721" s="58"/>
      <c r="AP721" s="58"/>
      <c r="AQ721" s="58"/>
      <c r="AR721" s="51"/>
      <c r="AS721" s="57"/>
      <c r="AT721" s="58"/>
      <c r="AU721" s="58"/>
      <c r="AV721" s="51"/>
      <c r="AW721" s="57"/>
      <c r="AX721" s="58"/>
      <c r="AY721" s="59"/>
      <c r="AZ721" s="35"/>
      <c r="BA721" s="58"/>
      <c r="BB721" s="51"/>
      <c r="BC721" s="57"/>
      <c r="BD721" s="58"/>
      <c r="BE721" s="59"/>
      <c r="BF721" s="58"/>
      <c r="BG721" s="58"/>
      <c r="BH721" s="58"/>
      <c r="BI721" s="58"/>
      <c r="BJ721" s="58"/>
      <c r="BK721" s="58"/>
      <c r="BL721" s="58"/>
      <c r="BM721" s="58"/>
      <c r="BN721" s="58"/>
      <c r="BO721" s="58"/>
      <c r="BP721" s="58"/>
      <c r="BQ721" s="58"/>
      <c r="BR721" s="58"/>
      <c r="BS721" s="58"/>
      <c r="BT721" s="58"/>
      <c r="BU721" s="58"/>
      <c r="BV721" s="58"/>
      <c r="BW721" s="58"/>
      <c r="BX721" s="58"/>
      <c r="BY721" s="58"/>
      <c r="BZ721" s="58"/>
      <c r="CA721" s="58"/>
      <c r="CB721" s="58"/>
      <c r="CC721" s="58"/>
      <c r="CD721" s="58"/>
      <c r="CE721" s="58"/>
      <c r="CF721" s="58"/>
      <c r="CG721" s="58"/>
      <c r="CH721" s="58"/>
      <c r="CI721" s="58"/>
      <c r="CJ721" s="58"/>
      <c r="CK721" s="58"/>
      <c r="CL721" s="58"/>
      <c r="CM721" s="58"/>
      <c r="CN721" s="58"/>
      <c r="CO721" s="58"/>
      <c r="CP721" s="58"/>
      <c r="CQ721" s="58"/>
      <c r="CR721" s="58"/>
      <c r="CS721" s="58"/>
      <c r="CT721" s="58"/>
      <c r="CU721" s="58"/>
      <c r="CV721" s="58"/>
      <c r="CW721" s="58"/>
      <c r="CX721" s="58"/>
      <c r="CY721" s="58"/>
      <c r="CZ721" s="58"/>
      <c r="DA721" s="58"/>
      <c r="DB721" s="58"/>
      <c r="DC721" s="58"/>
      <c r="DD721" s="58"/>
      <c r="DE721" s="58"/>
      <c r="DF721" s="58"/>
      <c r="DG721" s="58"/>
      <c r="DH721" s="58"/>
      <c r="DI721" s="60"/>
    </row>
    <row r="722" spans="1:113" x14ac:dyDescent="0.2">
      <c r="A722" s="36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50"/>
      <c r="AM722" s="57"/>
      <c r="AN722" s="57"/>
      <c r="AO722" s="58"/>
      <c r="AP722" s="58"/>
      <c r="AQ722" s="58"/>
      <c r="AR722" s="51"/>
      <c r="AS722" s="57"/>
      <c r="AT722" s="58"/>
      <c r="AU722" s="58"/>
      <c r="AV722" s="51"/>
      <c r="AW722" s="57"/>
      <c r="AX722" s="58"/>
      <c r="AY722" s="59"/>
      <c r="AZ722" s="35"/>
      <c r="BA722" s="58"/>
      <c r="BB722" s="51"/>
      <c r="BC722" s="57"/>
      <c r="BD722" s="58"/>
      <c r="BE722" s="59"/>
      <c r="BF722" s="58"/>
      <c r="BG722" s="58"/>
      <c r="BH722" s="58"/>
      <c r="BI722" s="58"/>
      <c r="BJ722" s="58"/>
      <c r="BK722" s="58"/>
      <c r="BL722" s="58"/>
      <c r="BM722" s="58"/>
      <c r="BN722" s="58"/>
      <c r="BO722" s="58"/>
      <c r="BP722" s="58"/>
      <c r="BQ722" s="58"/>
      <c r="BR722" s="58"/>
      <c r="BS722" s="58"/>
      <c r="BT722" s="58"/>
      <c r="BU722" s="58"/>
      <c r="BV722" s="58"/>
      <c r="BW722" s="58"/>
      <c r="BX722" s="58"/>
      <c r="BY722" s="58"/>
      <c r="BZ722" s="58"/>
      <c r="CA722" s="58"/>
      <c r="CB722" s="58"/>
      <c r="CC722" s="58"/>
      <c r="CD722" s="58"/>
      <c r="CE722" s="58"/>
      <c r="CF722" s="58"/>
      <c r="CG722" s="58"/>
      <c r="CH722" s="58"/>
      <c r="CI722" s="58"/>
      <c r="CJ722" s="58"/>
      <c r="CK722" s="58"/>
      <c r="CL722" s="58"/>
      <c r="CM722" s="58"/>
      <c r="CN722" s="58"/>
      <c r="CO722" s="58"/>
      <c r="CP722" s="58"/>
      <c r="CQ722" s="58"/>
      <c r="CR722" s="58"/>
      <c r="CS722" s="58"/>
      <c r="CT722" s="58"/>
      <c r="CU722" s="58"/>
      <c r="CV722" s="58"/>
      <c r="CW722" s="58"/>
      <c r="CX722" s="58"/>
      <c r="CY722" s="58"/>
      <c r="CZ722" s="58"/>
      <c r="DA722" s="58"/>
      <c r="DB722" s="58"/>
      <c r="DC722" s="58"/>
      <c r="DD722" s="58"/>
      <c r="DE722" s="58"/>
      <c r="DF722" s="58"/>
      <c r="DG722" s="58"/>
      <c r="DH722" s="58"/>
      <c r="DI722" s="60"/>
    </row>
    <row r="723" spans="1:113" x14ac:dyDescent="0.2">
      <c r="A723" s="36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50"/>
      <c r="AM723" s="57"/>
      <c r="AN723" s="57"/>
      <c r="AO723" s="58"/>
      <c r="AP723" s="58"/>
      <c r="AQ723" s="58"/>
      <c r="AR723" s="51"/>
      <c r="AS723" s="57"/>
      <c r="AT723" s="58"/>
      <c r="AU723" s="58"/>
      <c r="AV723" s="51"/>
      <c r="AW723" s="57"/>
      <c r="AX723" s="58"/>
      <c r="AY723" s="59"/>
      <c r="AZ723" s="35"/>
      <c r="BA723" s="58"/>
      <c r="BB723" s="51"/>
      <c r="BC723" s="57"/>
      <c r="BD723" s="58"/>
      <c r="BE723" s="59"/>
      <c r="BF723" s="58"/>
      <c r="BG723" s="58"/>
      <c r="BH723" s="58"/>
      <c r="BI723" s="58"/>
      <c r="BJ723" s="58"/>
      <c r="BK723" s="58"/>
      <c r="BL723" s="58"/>
      <c r="BM723" s="58"/>
      <c r="BN723" s="58"/>
      <c r="BO723" s="58"/>
      <c r="BP723" s="58"/>
      <c r="BQ723" s="58"/>
      <c r="BR723" s="58"/>
      <c r="BS723" s="58"/>
      <c r="BT723" s="58"/>
      <c r="BU723" s="58"/>
      <c r="BV723" s="58"/>
      <c r="BW723" s="58"/>
      <c r="BX723" s="58"/>
      <c r="BY723" s="58"/>
      <c r="BZ723" s="58"/>
      <c r="CA723" s="58"/>
      <c r="CB723" s="58"/>
      <c r="CC723" s="58"/>
      <c r="CD723" s="58"/>
      <c r="CE723" s="58"/>
      <c r="CF723" s="58"/>
      <c r="CG723" s="58"/>
      <c r="CH723" s="58"/>
      <c r="CI723" s="58"/>
      <c r="CJ723" s="58"/>
      <c r="CK723" s="58"/>
      <c r="CL723" s="58"/>
      <c r="CM723" s="58"/>
      <c r="CN723" s="58"/>
      <c r="CO723" s="58"/>
      <c r="CP723" s="58"/>
      <c r="CQ723" s="58"/>
      <c r="CR723" s="58"/>
      <c r="CS723" s="58"/>
      <c r="CT723" s="58"/>
      <c r="CU723" s="58"/>
      <c r="CV723" s="58"/>
      <c r="CW723" s="58"/>
      <c r="CX723" s="58"/>
      <c r="CY723" s="58"/>
      <c r="CZ723" s="58"/>
      <c r="DA723" s="58"/>
      <c r="DB723" s="58"/>
      <c r="DC723" s="58"/>
      <c r="DD723" s="58"/>
      <c r="DE723" s="58"/>
      <c r="DF723" s="58"/>
      <c r="DG723" s="58"/>
      <c r="DH723" s="58"/>
      <c r="DI723" s="60"/>
    </row>
    <row r="724" spans="1:113" x14ac:dyDescent="0.2">
      <c r="A724" s="36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50"/>
      <c r="AM724" s="57"/>
      <c r="AN724" s="57"/>
      <c r="AO724" s="58"/>
      <c r="AP724" s="58"/>
      <c r="AQ724" s="58"/>
      <c r="AR724" s="51"/>
      <c r="AS724" s="57"/>
      <c r="AT724" s="58"/>
      <c r="AU724" s="58"/>
      <c r="AV724" s="51"/>
      <c r="AW724" s="57"/>
      <c r="AX724" s="58"/>
      <c r="AY724" s="59"/>
      <c r="AZ724" s="35"/>
      <c r="BA724" s="58"/>
      <c r="BB724" s="51"/>
      <c r="BC724" s="57"/>
      <c r="BD724" s="58"/>
      <c r="BE724" s="59"/>
      <c r="BF724" s="58"/>
      <c r="BG724" s="58"/>
      <c r="BH724" s="58"/>
      <c r="BI724" s="58"/>
      <c r="BJ724" s="58"/>
      <c r="BK724" s="58"/>
      <c r="BL724" s="58"/>
      <c r="BM724" s="58"/>
      <c r="BN724" s="58"/>
      <c r="BO724" s="58"/>
      <c r="BP724" s="58"/>
      <c r="BQ724" s="58"/>
      <c r="BR724" s="58"/>
      <c r="BS724" s="58"/>
      <c r="BT724" s="58"/>
      <c r="BU724" s="58"/>
      <c r="BV724" s="58"/>
      <c r="BW724" s="58"/>
      <c r="BX724" s="58"/>
      <c r="BY724" s="58"/>
      <c r="BZ724" s="58"/>
      <c r="CA724" s="58"/>
      <c r="CB724" s="58"/>
      <c r="CC724" s="58"/>
      <c r="CD724" s="58"/>
      <c r="CE724" s="58"/>
      <c r="CF724" s="58"/>
      <c r="CG724" s="58"/>
      <c r="CH724" s="58"/>
      <c r="CI724" s="58"/>
      <c r="CJ724" s="58"/>
      <c r="CK724" s="58"/>
      <c r="CL724" s="58"/>
      <c r="CM724" s="58"/>
      <c r="CN724" s="58"/>
      <c r="CO724" s="58"/>
      <c r="CP724" s="58"/>
      <c r="CQ724" s="58"/>
      <c r="CR724" s="58"/>
      <c r="CS724" s="58"/>
      <c r="CT724" s="58"/>
      <c r="CU724" s="58"/>
      <c r="CV724" s="58"/>
      <c r="CW724" s="58"/>
      <c r="CX724" s="58"/>
      <c r="CY724" s="58"/>
      <c r="CZ724" s="58"/>
      <c r="DA724" s="58"/>
      <c r="DB724" s="58"/>
      <c r="DC724" s="58"/>
      <c r="DD724" s="58"/>
      <c r="DE724" s="58"/>
      <c r="DF724" s="58"/>
      <c r="DG724" s="58"/>
      <c r="DH724" s="58"/>
      <c r="DI724" s="60"/>
    </row>
    <row r="725" spans="1:113" x14ac:dyDescent="0.2">
      <c r="A725" s="36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7"/>
      <c r="AN725" s="57"/>
      <c r="AO725" s="58"/>
      <c r="AP725" s="58"/>
      <c r="AQ725" s="58"/>
      <c r="AR725" s="51"/>
      <c r="AS725" s="57"/>
      <c r="AT725" s="58"/>
      <c r="AU725" s="58"/>
      <c r="AV725" s="51"/>
      <c r="AW725" s="57"/>
      <c r="AX725" s="58"/>
      <c r="AY725" s="59"/>
      <c r="AZ725" s="35"/>
      <c r="BA725" s="58"/>
      <c r="BB725" s="51"/>
      <c r="BC725" s="57"/>
      <c r="BD725" s="58"/>
      <c r="BE725" s="59"/>
      <c r="BF725" s="58"/>
      <c r="BG725" s="58"/>
      <c r="BH725" s="58"/>
      <c r="BI725" s="58"/>
      <c r="BJ725" s="58"/>
      <c r="BK725" s="58"/>
      <c r="BL725" s="58"/>
      <c r="BM725" s="58"/>
      <c r="BN725" s="58"/>
      <c r="BO725" s="58"/>
      <c r="BP725" s="58"/>
      <c r="BQ725" s="58"/>
      <c r="BR725" s="58"/>
      <c r="BS725" s="58"/>
      <c r="BT725" s="58"/>
      <c r="BU725" s="58"/>
      <c r="BV725" s="58"/>
      <c r="BW725" s="58"/>
      <c r="BX725" s="58"/>
      <c r="BY725" s="58"/>
      <c r="BZ725" s="58"/>
      <c r="CA725" s="58"/>
      <c r="CB725" s="58"/>
      <c r="CC725" s="58"/>
      <c r="CD725" s="58"/>
      <c r="CE725" s="58"/>
      <c r="CF725" s="58"/>
      <c r="CG725" s="58"/>
      <c r="CH725" s="58"/>
      <c r="CI725" s="58"/>
      <c r="CJ725" s="58"/>
      <c r="CK725" s="58"/>
      <c r="CL725" s="58"/>
      <c r="CM725" s="58"/>
      <c r="CN725" s="58"/>
      <c r="CO725" s="58"/>
      <c r="CP725" s="58"/>
      <c r="CQ725" s="58"/>
      <c r="CR725" s="58"/>
      <c r="CS725" s="58"/>
      <c r="CT725" s="58"/>
      <c r="CU725" s="58"/>
      <c r="CV725" s="58"/>
      <c r="CW725" s="58"/>
      <c r="CX725" s="58"/>
      <c r="CY725" s="58"/>
      <c r="CZ725" s="58"/>
      <c r="DA725" s="58"/>
      <c r="DB725" s="58"/>
      <c r="DC725" s="58"/>
      <c r="DD725" s="58"/>
      <c r="DE725" s="58"/>
      <c r="DF725" s="58"/>
      <c r="DG725" s="58"/>
      <c r="DH725" s="58"/>
      <c r="DI725" s="60"/>
    </row>
    <row r="726" spans="1:113" x14ac:dyDescent="0.2">
      <c r="A726" s="36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50"/>
      <c r="AM726" s="57"/>
      <c r="AN726" s="57"/>
      <c r="AO726" s="58"/>
      <c r="AP726" s="58"/>
      <c r="AQ726" s="58"/>
      <c r="AR726" s="51"/>
      <c r="AS726" s="57"/>
      <c r="AT726" s="58"/>
      <c r="AU726" s="58"/>
      <c r="AV726" s="51"/>
      <c r="AW726" s="57"/>
      <c r="AX726" s="58"/>
      <c r="AY726" s="59"/>
      <c r="AZ726" s="35"/>
      <c r="BA726" s="58"/>
      <c r="BB726" s="51"/>
      <c r="BC726" s="57"/>
      <c r="BD726" s="58"/>
      <c r="BE726" s="59"/>
      <c r="BF726" s="58"/>
      <c r="BG726" s="58"/>
      <c r="BH726" s="58"/>
      <c r="BI726" s="58"/>
      <c r="BJ726" s="58"/>
      <c r="BK726" s="58"/>
      <c r="BL726" s="58"/>
      <c r="BM726" s="58"/>
      <c r="BN726" s="58"/>
      <c r="BO726" s="58"/>
      <c r="BP726" s="58"/>
      <c r="BQ726" s="58"/>
      <c r="BR726" s="58"/>
      <c r="BS726" s="58"/>
      <c r="BT726" s="58"/>
      <c r="BU726" s="58"/>
      <c r="BV726" s="58"/>
      <c r="BW726" s="58"/>
      <c r="BX726" s="58"/>
      <c r="BY726" s="58"/>
      <c r="BZ726" s="58"/>
      <c r="CA726" s="58"/>
      <c r="CB726" s="58"/>
      <c r="CC726" s="58"/>
      <c r="CD726" s="58"/>
      <c r="CE726" s="58"/>
      <c r="CF726" s="58"/>
      <c r="CG726" s="58"/>
      <c r="CH726" s="58"/>
      <c r="CI726" s="58"/>
      <c r="CJ726" s="58"/>
      <c r="CK726" s="58"/>
      <c r="CL726" s="58"/>
      <c r="CM726" s="58"/>
      <c r="CN726" s="58"/>
      <c r="CO726" s="58"/>
      <c r="CP726" s="58"/>
      <c r="CQ726" s="58"/>
      <c r="CR726" s="58"/>
      <c r="CS726" s="58"/>
      <c r="CT726" s="58"/>
      <c r="CU726" s="58"/>
      <c r="CV726" s="58"/>
      <c r="CW726" s="58"/>
      <c r="CX726" s="58"/>
      <c r="CY726" s="58"/>
      <c r="CZ726" s="58"/>
      <c r="DA726" s="58"/>
      <c r="DB726" s="58"/>
      <c r="DC726" s="58"/>
      <c r="DD726" s="58"/>
      <c r="DE726" s="58"/>
      <c r="DF726" s="58"/>
      <c r="DG726" s="58"/>
      <c r="DH726" s="58"/>
      <c r="DI726" s="60"/>
    </row>
    <row r="727" spans="1:113" x14ac:dyDescent="0.2">
      <c r="A727" s="36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50"/>
      <c r="AM727" s="57"/>
      <c r="AN727" s="57"/>
      <c r="AO727" s="58"/>
      <c r="AP727" s="58"/>
      <c r="AQ727" s="58"/>
      <c r="AR727" s="51"/>
      <c r="AS727" s="57"/>
      <c r="AT727" s="58"/>
      <c r="AU727" s="58"/>
      <c r="AV727" s="51"/>
      <c r="AW727" s="57"/>
      <c r="AX727" s="58"/>
      <c r="AY727" s="59"/>
      <c r="AZ727" s="35"/>
      <c r="BA727" s="58"/>
      <c r="BB727" s="51"/>
      <c r="BC727" s="57"/>
      <c r="BD727" s="58"/>
      <c r="BE727" s="59"/>
      <c r="BF727" s="58"/>
      <c r="BG727" s="58"/>
      <c r="BH727" s="58"/>
      <c r="BI727" s="58"/>
      <c r="BJ727" s="58"/>
      <c r="BK727" s="58"/>
      <c r="BL727" s="58"/>
      <c r="BM727" s="58"/>
      <c r="BN727" s="58"/>
      <c r="BO727" s="58"/>
      <c r="BP727" s="58"/>
      <c r="BQ727" s="58"/>
      <c r="BR727" s="58"/>
      <c r="BS727" s="58"/>
      <c r="BT727" s="58"/>
      <c r="BU727" s="58"/>
      <c r="BV727" s="58"/>
      <c r="BW727" s="58"/>
      <c r="BX727" s="58"/>
      <c r="BY727" s="58"/>
      <c r="BZ727" s="58"/>
      <c r="CA727" s="58"/>
      <c r="CB727" s="58"/>
      <c r="CC727" s="58"/>
      <c r="CD727" s="58"/>
      <c r="CE727" s="58"/>
      <c r="CF727" s="58"/>
      <c r="CG727" s="58"/>
      <c r="CH727" s="58"/>
      <c r="CI727" s="58"/>
      <c r="CJ727" s="58"/>
      <c r="CK727" s="58"/>
      <c r="CL727" s="58"/>
      <c r="CM727" s="58"/>
      <c r="CN727" s="58"/>
      <c r="CO727" s="58"/>
      <c r="CP727" s="58"/>
      <c r="CQ727" s="58"/>
      <c r="CR727" s="58"/>
      <c r="CS727" s="58"/>
      <c r="CT727" s="58"/>
      <c r="CU727" s="58"/>
      <c r="CV727" s="58"/>
      <c r="CW727" s="58"/>
      <c r="CX727" s="58"/>
      <c r="CY727" s="58"/>
      <c r="CZ727" s="58"/>
      <c r="DA727" s="58"/>
      <c r="DB727" s="58"/>
      <c r="DC727" s="58"/>
      <c r="DD727" s="58"/>
      <c r="DE727" s="58"/>
      <c r="DF727" s="58"/>
      <c r="DG727" s="58"/>
      <c r="DH727" s="58"/>
      <c r="DI727" s="60"/>
    </row>
    <row r="728" spans="1:113" x14ac:dyDescent="0.2">
      <c r="A728" s="36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50"/>
      <c r="AM728" s="57"/>
      <c r="AN728" s="57"/>
      <c r="AO728" s="58"/>
      <c r="AP728" s="58"/>
      <c r="AQ728" s="58"/>
      <c r="AR728" s="51"/>
      <c r="AS728" s="57"/>
      <c r="AT728" s="58"/>
      <c r="AU728" s="58"/>
      <c r="AV728" s="51"/>
      <c r="AW728" s="57"/>
      <c r="AX728" s="58"/>
      <c r="AY728" s="59"/>
      <c r="AZ728" s="35"/>
      <c r="BA728" s="58"/>
      <c r="BB728" s="51"/>
      <c r="BC728" s="57"/>
      <c r="BD728" s="58"/>
      <c r="BE728" s="59"/>
      <c r="BF728" s="58"/>
      <c r="BG728" s="58"/>
      <c r="BH728" s="58"/>
      <c r="BI728" s="58"/>
      <c r="BJ728" s="58"/>
      <c r="BK728" s="58"/>
      <c r="BL728" s="58"/>
      <c r="BM728" s="58"/>
      <c r="BN728" s="58"/>
      <c r="BO728" s="58"/>
      <c r="BP728" s="58"/>
      <c r="BQ728" s="58"/>
      <c r="BR728" s="58"/>
      <c r="BS728" s="58"/>
      <c r="BT728" s="58"/>
      <c r="BU728" s="58"/>
      <c r="BV728" s="58"/>
      <c r="BW728" s="58"/>
      <c r="BX728" s="58"/>
      <c r="BY728" s="58"/>
      <c r="BZ728" s="58"/>
      <c r="CA728" s="58"/>
      <c r="CB728" s="58"/>
      <c r="CC728" s="58"/>
      <c r="CD728" s="58"/>
      <c r="CE728" s="58"/>
      <c r="CF728" s="58"/>
      <c r="CG728" s="58"/>
      <c r="CH728" s="58"/>
      <c r="CI728" s="58"/>
      <c r="CJ728" s="58"/>
      <c r="CK728" s="58"/>
      <c r="CL728" s="58"/>
      <c r="CM728" s="58"/>
      <c r="CN728" s="58"/>
      <c r="CO728" s="58"/>
      <c r="CP728" s="58"/>
      <c r="CQ728" s="58"/>
      <c r="CR728" s="58"/>
      <c r="CS728" s="58"/>
      <c r="CT728" s="58"/>
      <c r="CU728" s="58"/>
      <c r="CV728" s="58"/>
      <c r="CW728" s="58"/>
      <c r="CX728" s="58"/>
      <c r="CY728" s="58"/>
      <c r="CZ728" s="58"/>
      <c r="DA728" s="58"/>
      <c r="DB728" s="58"/>
      <c r="DC728" s="58"/>
      <c r="DD728" s="58"/>
      <c r="DE728" s="58"/>
      <c r="DF728" s="58"/>
      <c r="DG728" s="58"/>
      <c r="DH728" s="58"/>
      <c r="DI728" s="60"/>
    </row>
    <row r="729" spans="1:113" x14ac:dyDescent="0.2">
      <c r="A729" s="36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50"/>
      <c r="AM729" s="57"/>
      <c r="AN729" s="57"/>
      <c r="AO729" s="58"/>
      <c r="AP729" s="58"/>
      <c r="AQ729" s="58"/>
      <c r="AR729" s="51"/>
      <c r="AS729" s="57"/>
      <c r="AT729" s="58"/>
      <c r="AU729" s="58"/>
      <c r="AV729" s="51"/>
      <c r="AW729" s="57"/>
      <c r="AX729" s="58"/>
      <c r="AY729" s="59"/>
      <c r="AZ729" s="35"/>
      <c r="BA729" s="58"/>
      <c r="BB729" s="51"/>
      <c r="BC729" s="57"/>
      <c r="BD729" s="58"/>
      <c r="BE729" s="59"/>
      <c r="BF729" s="58"/>
      <c r="BG729" s="58"/>
      <c r="BH729" s="58"/>
      <c r="BI729" s="58"/>
      <c r="BJ729" s="58"/>
      <c r="BK729" s="58"/>
      <c r="BL729" s="58"/>
      <c r="BM729" s="58"/>
      <c r="BN729" s="58"/>
      <c r="BO729" s="58"/>
      <c r="BP729" s="58"/>
      <c r="BQ729" s="58"/>
      <c r="BR729" s="58"/>
      <c r="BS729" s="58"/>
      <c r="BT729" s="58"/>
      <c r="BU729" s="58"/>
      <c r="BV729" s="58"/>
      <c r="BW729" s="58"/>
      <c r="BX729" s="58"/>
      <c r="BY729" s="58"/>
      <c r="BZ729" s="58"/>
      <c r="CA729" s="58"/>
      <c r="CB729" s="58"/>
      <c r="CC729" s="58"/>
      <c r="CD729" s="58"/>
      <c r="CE729" s="58"/>
      <c r="CF729" s="58"/>
      <c r="CG729" s="58"/>
      <c r="CH729" s="58"/>
      <c r="CI729" s="58"/>
      <c r="CJ729" s="58"/>
      <c r="CK729" s="58"/>
      <c r="CL729" s="58"/>
      <c r="CM729" s="58"/>
      <c r="CN729" s="58"/>
      <c r="CO729" s="58"/>
      <c r="CP729" s="58"/>
      <c r="CQ729" s="58"/>
      <c r="CR729" s="58"/>
      <c r="CS729" s="58"/>
      <c r="CT729" s="58"/>
      <c r="CU729" s="58"/>
      <c r="CV729" s="58"/>
      <c r="CW729" s="58"/>
      <c r="CX729" s="58"/>
      <c r="CY729" s="58"/>
      <c r="CZ729" s="58"/>
      <c r="DA729" s="58"/>
      <c r="DB729" s="58"/>
      <c r="DC729" s="58"/>
      <c r="DD729" s="58"/>
      <c r="DE729" s="58"/>
      <c r="DF729" s="58"/>
      <c r="DG729" s="58"/>
      <c r="DH729" s="58"/>
      <c r="DI729" s="60"/>
    </row>
    <row r="730" spans="1:113" x14ac:dyDescent="0.2">
      <c r="A730" s="36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7"/>
      <c r="AN730" s="57"/>
      <c r="AO730" s="58"/>
      <c r="AP730" s="58"/>
      <c r="AQ730" s="58"/>
      <c r="AR730" s="51"/>
      <c r="AS730" s="57"/>
      <c r="AT730" s="58"/>
      <c r="AU730" s="58"/>
      <c r="AV730" s="51"/>
      <c r="AW730" s="57"/>
      <c r="AX730" s="58"/>
      <c r="AY730" s="59"/>
      <c r="AZ730" s="35"/>
      <c r="BA730" s="58"/>
      <c r="BB730" s="51"/>
      <c r="BC730" s="57"/>
      <c r="BD730" s="58"/>
      <c r="BE730" s="59"/>
      <c r="BF730" s="58"/>
      <c r="BG730" s="58"/>
      <c r="BH730" s="58"/>
      <c r="BI730" s="58"/>
      <c r="BJ730" s="58"/>
      <c r="BK730" s="58"/>
      <c r="BL730" s="58"/>
      <c r="BM730" s="58"/>
      <c r="BN730" s="58"/>
      <c r="BO730" s="58"/>
      <c r="BP730" s="58"/>
      <c r="BQ730" s="58"/>
      <c r="BR730" s="58"/>
      <c r="BS730" s="58"/>
      <c r="BT730" s="58"/>
      <c r="BU730" s="58"/>
      <c r="BV730" s="58"/>
      <c r="BW730" s="58"/>
      <c r="BX730" s="58"/>
      <c r="BY730" s="58"/>
      <c r="BZ730" s="58"/>
      <c r="CA730" s="58"/>
      <c r="CB730" s="58"/>
      <c r="CC730" s="58"/>
      <c r="CD730" s="58"/>
      <c r="CE730" s="58"/>
      <c r="CF730" s="58"/>
      <c r="CG730" s="58"/>
      <c r="CH730" s="58"/>
      <c r="CI730" s="58"/>
      <c r="CJ730" s="58"/>
      <c r="CK730" s="58"/>
      <c r="CL730" s="58"/>
      <c r="CM730" s="58"/>
      <c r="CN730" s="58"/>
      <c r="CO730" s="58"/>
      <c r="CP730" s="58"/>
      <c r="CQ730" s="58"/>
      <c r="CR730" s="58"/>
      <c r="CS730" s="58"/>
      <c r="CT730" s="58"/>
      <c r="CU730" s="58"/>
      <c r="CV730" s="58"/>
      <c r="CW730" s="58"/>
      <c r="CX730" s="58"/>
      <c r="CY730" s="58"/>
      <c r="CZ730" s="58"/>
      <c r="DA730" s="58"/>
      <c r="DB730" s="58"/>
      <c r="DC730" s="58"/>
      <c r="DD730" s="58"/>
      <c r="DE730" s="58"/>
      <c r="DF730" s="58"/>
      <c r="DG730" s="58"/>
      <c r="DH730" s="58"/>
      <c r="DI730" s="60"/>
    </row>
    <row r="731" spans="1:113" x14ac:dyDescent="0.2">
      <c r="A731" s="36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50"/>
      <c r="AM731" s="57"/>
      <c r="AN731" s="57"/>
      <c r="AO731" s="58"/>
      <c r="AP731" s="58"/>
      <c r="AQ731" s="58"/>
      <c r="AR731" s="51"/>
      <c r="AS731" s="57"/>
      <c r="AT731" s="58"/>
      <c r="AU731" s="58"/>
      <c r="AV731" s="51"/>
      <c r="AW731" s="57"/>
      <c r="AX731" s="58"/>
      <c r="AY731" s="59"/>
      <c r="AZ731" s="35"/>
      <c r="BA731" s="58"/>
      <c r="BB731" s="51"/>
      <c r="BC731" s="57"/>
      <c r="BD731" s="58"/>
      <c r="BE731" s="59"/>
      <c r="BF731" s="58"/>
      <c r="BG731" s="58"/>
      <c r="BH731" s="58"/>
      <c r="BI731" s="58"/>
      <c r="BJ731" s="58"/>
      <c r="BK731" s="58"/>
      <c r="BL731" s="58"/>
      <c r="BM731" s="58"/>
      <c r="BN731" s="58"/>
      <c r="BO731" s="58"/>
      <c r="BP731" s="58"/>
      <c r="BQ731" s="58"/>
      <c r="BR731" s="58"/>
      <c r="BS731" s="58"/>
      <c r="BT731" s="58"/>
      <c r="BU731" s="58"/>
      <c r="BV731" s="58"/>
      <c r="BW731" s="58"/>
      <c r="BX731" s="58"/>
      <c r="BY731" s="58"/>
      <c r="BZ731" s="58"/>
      <c r="CA731" s="58"/>
      <c r="CB731" s="58"/>
      <c r="CC731" s="58"/>
      <c r="CD731" s="58"/>
      <c r="CE731" s="58"/>
      <c r="CF731" s="58"/>
      <c r="CG731" s="58"/>
      <c r="CH731" s="58"/>
      <c r="CI731" s="58"/>
      <c r="CJ731" s="58"/>
      <c r="CK731" s="58"/>
      <c r="CL731" s="58"/>
      <c r="CM731" s="58"/>
      <c r="CN731" s="58"/>
      <c r="CO731" s="58"/>
      <c r="CP731" s="58"/>
      <c r="CQ731" s="58"/>
      <c r="CR731" s="58"/>
      <c r="CS731" s="58"/>
      <c r="CT731" s="58"/>
      <c r="CU731" s="58"/>
      <c r="CV731" s="58"/>
      <c r="CW731" s="58"/>
      <c r="CX731" s="58"/>
      <c r="CY731" s="58"/>
      <c r="CZ731" s="58"/>
      <c r="DA731" s="58"/>
      <c r="DB731" s="58"/>
      <c r="DC731" s="58"/>
      <c r="DD731" s="58"/>
      <c r="DE731" s="58"/>
      <c r="DF731" s="58"/>
      <c r="DG731" s="58"/>
      <c r="DH731" s="58"/>
      <c r="DI731" s="60"/>
    </row>
    <row r="732" spans="1:113" x14ac:dyDescent="0.2">
      <c r="A732" s="36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50"/>
      <c r="AM732" s="57"/>
      <c r="AN732" s="57"/>
      <c r="AO732" s="58"/>
      <c r="AP732" s="58"/>
      <c r="AQ732" s="58"/>
      <c r="AR732" s="51"/>
      <c r="AS732" s="57"/>
      <c r="AT732" s="58"/>
      <c r="AU732" s="58"/>
      <c r="AV732" s="51"/>
      <c r="AW732" s="57"/>
      <c r="AX732" s="58"/>
      <c r="AY732" s="59"/>
      <c r="AZ732" s="35"/>
      <c r="BA732" s="58"/>
      <c r="BB732" s="51"/>
      <c r="BC732" s="57"/>
      <c r="BD732" s="58"/>
      <c r="BE732" s="59"/>
      <c r="BF732" s="58"/>
      <c r="BG732" s="58"/>
      <c r="BH732" s="58"/>
      <c r="BI732" s="58"/>
      <c r="BJ732" s="58"/>
      <c r="BK732" s="58"/>
      <c r="BL732" s="58"/>
      <c r="BM732" s="58"/>
      <c r="BN732" s="58"/>
      <c r="BO732" s="58"/>
      <c r="BP732" s="58"/>
      <c r="BQ732" s="58"/>
      <c r="BR732" s="58"/>
      <c r="BS732" s="58"/>
      <c r="BT732" s="58"/>
      <c r="BU732" s="58"/>
      <c r="BV732" s="58"/>
      <c r="BW732" s="58"/>
      <c r="BX732" s="58"/>
      <c r="BY732" s="58"/>
      <c r="BZ732" s="58"/>
      <c r="CA732" s="58"/>
      <c r="CB732" s="58"/>
      <c r="CC732" s="58"/>
      <c r="CD732" s="58"/>
      <c r="CE732" s="58"/>
      <c r="CF732" s="58"/>
      <c r="CG732" s="58"/>
      <c r="CH732" s="58"/>
      <c r="CI732" s="58"/>
      <c r="CJ732" s="58"/>
      <c r="CK732" s="58"/>
      <c r="CL732" s="58"/>
      <c r="CM732" s="58"/>
      <c r="CN732" s="58"/>
      <c r="CO732" s="58"/>
      <c r="CP732" s="58"/>
      <c r="CQ732" s="58"/>
      <c r="CR732" s="58"/>
      <c r="CS732" s="58"/>
      <c r="CT732" s="58"/>
      <c r="CU732" s="58"/>
      <c r="CV732" s="58"/>
      <c r="CW732" s="58"/>
      <c r="CX732" s="58"/>
      <c r="CY732" s="58"/>
      <c r="CZ732" s="58"/>
      <c r="DA732" s="58"/>
      <c r="DB732" s="58"/>
      <c r="DC732" s="58"/>
      <c r="DD732" s="58"/>
      <c r="DE732" s="58"/>
      <c r="DF732" s="58"/>
      <c r="DG732" s="58"/>
      <c r="DH732" s="58"/>
      <c r="DI732" s="60"/>
    </row>
    <row r="733" spans="1:113" x14ac:dyDescent="0.2">
      <c r="A733" s="36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7"/>
      <c r="AN733" s="57"/>
      <c r="AO733" s="58"/>
      <c r="AP733" s="58"/>
      <c r="AQ733" s="58"/>
      <c r="AR733" s="51"/>
      <c r="AS733" s="57"/>
      <c r="AT733" s="58"/>
      <c r="AU733" s="58"/>
      <c r="AV733" s="51"/>
      <c r="AW733" s="57"/>
      <c r="AX733" s="58"/>
      <c r="AY733" s="59"/>
      <c r="AZ733" s="35"/>
      <c r="BA733" s="58"/>
      <c r="BB733" s="51"/>
      <c r="BC733" s="57"/>
      <c r="BD733" s="58"/>
      <c r="BE733" s="59"/>
      <c r="BF733" s="58"/>
      <c r="BG733" s="58"/>
      <c r="BH733" s="58"/>
      <c r="BI733" s="58"/>
      <c r="BJ733" s="58"/>
      <c r="BK733" s="58"/>
      <c r="BL733" s="58"/>
      <c r="BM733" s="58"/>
      <c r="BN733" s="58"/>
      <c r="BO733" s="58"/>
      <c r="BP733" s="58"/>
      <c r="BQ733" s="58"/>
      <c r="BR733" s="58"/>
      <c r="BS733" s="58"/>
      <c r="BT733" s="58"/>
      <c r="BU733" s="58"/>
      <c r="BV733" s="58"/>
      <c r="BW733" s="58"/>
      <c r="BX733" s="58"/>
      <c r="BY733" s="58"/>
      <c r="BZ733" s="58"/>
      <c r="CA733" s="58"/>
      <c r="CB733" s="58"/>
      <c r="CC733" s="58"/>
      <c r="CD733" s="58"/>
      <c r="CE733" s="58"/>
      <c r="CF733" s="58"/>
      <c r="CG733" s="58"/>
      <c r="CH733" s="58"/>
      <c r="CI733" s="58"/>
      <c r="CJ733" s="58"/>
      <c r="CK733" s="58"/>
      <c r="CL733" s="58"/>
      <c r="CM733" s="58"/>
      <c r="CN733" s="58"/>
      <c r="CO733" s="58"/>
      <c r="CP733" s="58"/>
      <c r="CQ733" s="58"/>
      <c r="CR733" s="58"/>
      <c r="CS733" s="58"/>
      <c r="CT733" s="58"/>
      <c r="CU733" s="58"/>
      <c r="CV733" s="58"/>
      <c r="CW733" s="58"/>
      <c r="CX733" s="58"/>
      <c r="CY733" s="58"/>
      <c r="CZ733" s="58"/>
      <c r="DA733" s="58"/>
      <c r="DB733" s="58"/>
      <c r="DC733" s="58"/>
      <c r="DD733" s="58"/>
      <c r="DE733" s="58"/>
      <c r="DF733" s="58"/>
      <c r="DG733" s="58"/>
      <c r="DH733" s="58"/>
      <c r="DI733" s="60"/>
    </row>
    <row r="734" spans="1:113" x14ac:dyDescent="0.2">
      <c r="A734" s="36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50"/>
      <c r="AM734" s="57"/>
      <c r="AN734" s="57"/>
      <c r="AO734" s="58"/>
      <c r="AP734" s="58"/>
      <c r="AQ734" s="58"/>
      <c r="AR734" s="51"/>
      <c r="AS734" s="57"/>
      <c r="AT734" s="58"/>
      <c r="AU734" s="58"/>
      <c r="AV734" s="51"/>
      <c r="AW734" s="57"/>
      <c r="AX734" s="58"/>
      <c r="AY734" s="59"/>
      <c r="AZ734" s="35"/>
      <c r="BA734" s="58"/>
      <c r="BB734" s="51"/>
      <c r="BC734" s="57"/>
      <c r="BD734" s="58"/>
      <c r="BE734" s="59"/>
      <c r="BF734" s="58"/>
      <c r="BG734" s="58"/>
      <c r="BH734" s="58"/>
      <c r="BI734" s="58"/>
      <c r="BJ734" s="58"/>
      <c r="BK734" s="58"/>
      <c r="BL734" s="58"/>
      <c r="BM734" s="58"/>
      <c r="BN734" s="58"/>
      <c r="BO734" s="58"/>
      <c r="BP734" s="58"/>
      <c r="BQ734" s="58"/>
      <c r="BR734" s="58"/>
      <c r="BS734" s="58"/>
      <c r="BT734" s="58"/>
      <c r="BU734" s="58"/>
      <c r="BV734" s="58"/>
      <c r="BW734" s="58"/>
      <c r="BX734" s="58"/>
      <c r="BY734" s="58"/>
      <c r="BZ734" s="58"/>
      <c r="CA734" s="58"/>
      <c r="CB734" s="58"/>
      <c r="CC734" s="58"/>
      <c r="CD734" s="58"/>
      <c r="CE734" s="58"/>
      <c r="CF734" s="58"/>
      <c r="CG734" s="58"/>
      <c r="CH734" s="58"/>
      <c r="CI734" s="58"/>
      <c r="CJ734" s="58"/>
      <c r="CK734" s="58"/>
      <c r="CL734" s="58"/>
      <c r="CM734" s="58"/>
      <c r="CN734" s="58"/>
      <c r="CO734" s="58"/>
      <c r="CP734" s="58"/>
      <c r="CQ734" s="58"/>
      <c r="CR734" s="58"/>
      <c r="CS734" s="58"/>
      <c r="CT734" s="58"/>
      <c r="CU734" s="58"/>
      <c r="CV734" s="58"/>
      <c r="CW734" s="58"/>
      <c r="CX734" s="58"/>
      <c r="CY734" s="58"/>
      <c r="CZ734" s="58"/>
      <c r="DA734" s="58"/>
      <c r="DB734" s="58"/>
      <c r="DC734" s="58"/>
      <c r="DD734" s="58"/>
      <c r="DE734" s="58"/>
      <c r="DF734" s="58"/>
      <c r="DG734" s="58"/>
      <c r="DH734" s="58"/>
      <c r="DI734" s="60"/>
    </row>
    <row r="735" spans="1:113" x14ac:dyDescent="0.2">
      <c r="A735" s="36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50"/>
      <c r="AM735" s="57"/>
      <c r="AN735" s="57"/>
      <c r="AO735" s="58"/>
      <c r="AP735" s="58"/>
      <c r="AQ735" s="58"/>
      <c r="AR735" s="51"/>
      <c r="AS735" s="57"/>
      <c r="AT735" s="58"/>
      <c r="AU735" s="58"/>
      <c r="AV735" s="51"/>
      <c r="AW735" s="57"/>
      <c r="AX735" s="58"/>
      <c r="AY735" s="59"/>
      <c r="AZ735" s="35"/>
      <c r="BA735" s="58"/>
      <c r="BB735" s="51"/>
      <c r="BC735" s="57"/>
      <c r="BD735" s="58"/>
      <c r="BE735" s="59"/>
      <c r="BF735" s="58"/>
      <c r="BG735" s="58"/>
      <c r="BH735" s="58"/>
      <c r="BI735" s="58"/>
      <c r="BJ735" s="58"/>
      <c r="BK735" s="58"/>
      <c r="BL735" s="58"/>
      <c r="BM735" s="58"/>
      <c r="BN735" s="58"/>
      <c r="BO735" s="58"/>
      <c r="BP735" s="58"/>
      <c r="BQ735" s="58"/>
      <c r="BR735" s="58"/>
      <c r="BS735" s="58"/>
      <c r="BT735" s="58"/>
      <c r="BU735" s="58"/>
      <c r="BV735" s="58"/>
      <c r="BW735" s="58"/>
      <c r="BX735" s="58"/>
      <c r="BY735" s="58"/>
      <c r="BZ735" s="58"/>
      <c r="CA735" s="58"/>
      <c r="CB735" s="58"/>
      <c r="CC735" s="58"/>
      <c r="CD735" s="58"/>
      <c r="CE735" s="58"/>
      <c r="CF735" s="58"/>
      <c r="CG735" s="58"/>
      <c r="CH735" s="58"/>
      <c r="CI735" s="58"/>
      <c r="CJ735" s="58"/>
      <c r="CK735" s="58"/>
      <c r="CL735" s="58"/>
      <c r="CM735" s="58"/>
      <c r="CN735" s="58"/>
      <c r="CO735" s="58"/>
      <c r="CP735" s="58"/>
      <c r="CQ735" s="58"/>
      <c r="CR735" s="58"/>
      <c r="CS735" s="58"/>
      <c r="CT735" s="58"/>
      <c r="CU735" s="58"/>
      <c r="CV735" s="58"/>
      <c r="CW735" s="58"/>
      <c r="CX735" s="58"/>
      <c r="CY735" s="58"/>
      <c r="CZ735" s="58"/>
      <c r="DA735" s="58"/>
      <c r="DB735" s="58"/>
      <c r="DC735" s="58"/>
      <c r="DD735" s="58"/>
      <c r="DE735" s="58"/>
      <c r="DF735" s="58"/>
      <c r="DG735" s="58"/>
      <c r="DH735" s="58"/>
      <c r="DI735" s="60"/>
    </row>
    <row r="736" spans="1:113" x14ac:dyDescent="0.2">
      <c r="A736" s="36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50"/>
      <c r="AM736" s="57"/>
      <c r="AN736" s="57"/>
      <c r="AO736" s="58"/>
      <c r="AP736" s="58"/>
      <c r="AQ736" s="58"/>
      <c r="AR736" s="51"/>
      <c r="AS736" s="57"/>
      <c r="AT736" s="58"/>
      <c r="AU736" s="58"/>
      <c r="AV736" s="51"/>
      <c r="AW736" s="57"/>
      <c r="AX736" s="58"/>
      <c r="AY736" s="59"/>
      <c r="AZ736" s="35"/>
      <c r="BA736" s="58"/>
      <c r="BB736" s="51"/>
      <c r="BC736" s="57"/>
      <c r="BD736" s="58"/>
      <c r="BE736" s="59"/>
      <c r="BF736" s="58"/>
      <c r="BG736" s="58"/>
      <c r="BH736" s="58"/>
      <c r="BI736" s="58"/>
      <c r="BJ736" s="58"/>
      <c r="BK736" s="58"/>
      <c r="BL736" s="58"/>
      <c r="BM736" s="58"/>
      <c r="BN736" s="58"/>
      <c r="BO736" s="58"/>
      <c r="BP736" s="58"/>
      <c r="BQ736" s="58"/>
      <c r="BR736" s="58"/>
      <c r="BS736" s="58"/>
      <c r="BT736" s="58"/>
      <c r="BU736" s="58"/>
      <c r="BV736" s="58"/>
      <c r="BW736" s="58"/>
      <c r="BX736" s="58"/>
      <c r="BY736" s="58"/>
      <c r="BZ736" s="58"/>
      <c r="CA736" s="58"/>
      <c r="CB736" s="58"/>
      <c r="CC736" s="58"/>
      <c r="CD736" s="58"/>
      <c r="CE736" s="58"/>
      <c r="CF736" s="58"/>
      <c r="CG736" s="58"/>
      <c r="CH736" s="58"/>
      <c r="CI736" s="58"/>
      <c r="CJ736" s="58"/>
      <c r="CK736" s="58"/>
      <c r="CL736" s="58"/>
      <c r="CM736" s="58"/>
      <c r="CN736" s="58"/>
      <c r="CO736" s="58"/>
      <c r="CP736" s="58"/>
      <c r="CQ736" s="58"/>
      <c r="CR736" s="58"/>
      <c r="CS736" s="58"/>
      <c r="CT736" s="58"/>
      <c r="CU736" s="58"/>
      <c r="CV736" s="58"/>
      <c r="CW736" s="58"/>
      <c r="CX736" s="58"/>
      <c r="CY736" s="58"/>
      <c r="CZ736" s="58"/>
      <c r="DA736" s="58"/>
      <c r="DB736" s="58"/>
      <c r="DC736" s="58"/>
      <c r="DD736" s="58"/>
      <c r="DE736" s="58"/>
      <c r="DF736" s="58"/>
      <c r="DG736" s="58"/>
      <c r="DH736" s="58"/>
      <c r="DI736" s="60"/>
    </row>
    <row r="737" spans="1:113" x14ac:dyDescent="0.2">
      <c r="A737" s="36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50"/>
      <c r="AM737" s="57"/>
      <c r="AN737" s="57"/>
      <c r="AO737" s="58"/>
      <c r="AP737" s="58"/>
      <c r="AQ737" s="58"/>
      <c r="AR737" s="51"/>
      <c r="AS737" s="57"/>
      <c r="AT737" s="58"/>
      <c r="AU737" s="58"/>
      <c r="AV737" s="51"/>
      <c r="AW737" s="57"/>
      <c r="AX737" s="58"/>
      <c r="AY737" s="59"/>
      <c r="AZ737" s="35"/>
      <c r="BA737" s="58"/>
      <c r="BB737" s="51"/>
      <c r="BC737" s="57"/>
      <c r="BD737" s="58"/>
      <c r="BE737" s="59"/>
      <c r="BF737" s="58"/>
      <c r="BG737" s="58"/>
      <c r="BH737" s="58"/>
      <c r="BI737" s="58"/>
      <c r="BJ737" s="58"/>
      <c r="BK737" s="58"/>
      <c r="BL737" s="58"/>
      <c r="BM737" s="58"/>
      <c r="BN737" s="58"/>
      <c r="BO737" s="58"/>
      <c r="BP737" s="58"/>
      <c r="BQ737" s="58"/>
      <c r="BR737" s="58"/>
      <c r="BS737" s="58"/>
      <c r="BT737" s="58"/>
      <c r="BU737" s="58"/>
      <c r="BV737" s="58"/>
      <c r="BW737" s="58"/>
      <c r="BX737" s="58"/>
      <c r="BY737" s="58"/>
      <c r="BZ737" s="58"/>
      <c r="CA737" s="58"/>
      <c r="CB737" s="58"/>
      <c r="CC737" s="58"/>
      <c r="CD737" s="58"/>
      <c r="CE737" s="58"/>
      <c r="CF737" s="58"/>
      <c r="CG737" s="58"/>
      <c r="CH737" s="58"/>
      <c r="CI737" s="58"/>
      <c r="CJ737" s="58"/>
      <c r="CK737" s="58"/>
      <c r="CL737" s="58"/>
      <c r="CM737" s="58"/>
      <c r="CN737" s="58"/>
      <c r="CO737" s="58"/>
      <c r="CP737" s="58"/>
      <c r="CQ737" s="58"/>
      <c r="CR737" s="58"/>
      <c r="CS737" s="58"/>
      <c r="CT737" s="58"/>
      <c r="CU737" s="58"/>
      <c r="CV737" s="58"/>
      <c r="CW737" s="58"/>
      <c r="CX737" s="58"/>
      <c r="CY737" s="58"/>
      <c r="CZ737" s="58"/>
      <c r="DA737" s="58"/>
      <c r="DB737" s="58"/>
      <c r="DC737" s="58"/>
      <c r="DD737" s="58"/>
      <c r="DE737" s="58"/>
      <c r="DF737" s="58"/>
      <c r="DG737" s="58"/>
      <c r="DH737" s="58"/>
      <c r="DI737" s="60"/>
    </row>
    <row r="738" spans="1:113" x14ac:dyDescent="0.2">
      <c r="A738" s="36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50"/>
      <c r="AM738" s="57"/>
      <c r="AN738" s="57"/>
      <c r="AO738" s="58"/>
      <c r="AP738" s="58"/>
      <c r="AQ738" s="58"/>
      <c r="AR738" s="51"/>
      <c r="AS738" s="57"/>
      <c r="AT738" s="58"/>
      <c r="AU738" s="58"/>
      <c r="AV738" s="51"/>
      <c r="AW738" s="57"/>
      <c r="AX738" s="58"/>
      <c r="AY738" s="59"/>
      <c r="AZ738" s="35"/>
      <c r="BA738" s="58"/>
      <c r="BB738" s="51"/>
      <c r="BC738" s="57"/>
      <c r="BD738" s="58"/>
      <c r="BE738" s="59"/>
      <c r="BF738" s="58"/>
      <c r="BG738" s="58"/>
      <c r="BH738" s="58"/>
      <c r="BI738" s="58"/>
      <c r="BJ738" s="58"/>
      <c r="BK738" s="58"/>
      <c r="BL738" s="58"/>
      <c r="BM738" s="58"/>
      <c r="BN738" s="58"/>
      <c r="BO738" s="58"/>
      <c r="BP738" s="58"/>
      <c r="BQ738" s="58"/>
      <c r="BR738" s="58"/>
      <c r="BS738" s="58"/>
      <c r="BT738" s="58"/>
      <c r="BU738" s="58"/>
      <c r="BV738" s="58"/>
      <c r="BW738" s="58"/>
      <c r="BX738" s="58"/>
      <c r="BY738" s="58"/>
      <c r="BZ738" s="58"/>
      <c r="CA738" s="58"/>
      <c r="CB738" s="58"/>
      <c r="CC738" s="58"/>
      <c r="CD738" s="58"/>
      <c r="CE738" s="58"/>
      <c r="CF738" s="58"/>
      <c r="CG738" s="58"/>
      <c r="CH738" s="58"/>
      <c r="CI738" s="58"/>
      <c r="CJ738" s="58"/>
      <c r="CK738" s="58"/>
      <c r="CL738" s="58"/>
      <c r="CM738" s="58"/>
      <c r="CN738" s="58"/>
      <c r="CO738" s="58"/>
      <c r="CP738" s="58"/>
      <c r="CQ738" s="58"/>
      <c r="CR738" s="58"/>
      <c r="CS738" s="58"/>
      <c r="CT738" s="58"/>
      <c r="CU738" s="58"/>
      <c r="CV738" s="58"/>
      <c r="CW738" s="58"/>
      <c r="CX738" s="58"/>
      <c r="CY738" s="58"/>
      <c r="CZ738" s="58"/>
      <c r="DA738" s="58"/>
      <c r="DB738" s="58"/>
      <c r="DC738" s="58"/>
      <c r="DD738" s="58"/>
      <c r="DE738" s="58"/>
      <c r="DF738" s="58"/>
      <c r="DG738" s="58"/>
      <c r="DH738" s="58"/>
      <c r="DI738" s="60"/>
    </row>
    <row r="739" spans="1:113" x14ac:dyDescent="0.2">
      <c r="A739" s="36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50"/>
      <c r="AM739" s="57"/>
      <c r="AN739" s="57"/>
      <c r="AO739" s="58"/>
      <c r="AP739" s="58"/>
      <c r="AQ739" s="58"/>
      <c r="AR739" s="51"/>
      <c r="AS739" s="57"/>
      <c r="AT739" s="58"/>
      <c r="AU739" s="58"/>
      <c r="AV739" s="51"/>
      <c r="AW739" s="57"/>
      <c r="AX739" s="58"/>
      <c r="AY739" s="59"/>
      <c r="AZ739" s="35"/>
      <c r="BA739" s="58"/>
      <c r="BB739" s="51"/>
      <c r="BC739" s="57"/>
      <c r="BD739" s="58"/>
      <c r="BE739" s="59"/>
      <c r="BF739" s="58"/>
      <c r="BG739" s="58"/>
      <c r="BH739" s="58"/>
      <c r="BI739" s="58"/>
      <c r="BJ739" s="58"/>
      <c r="BK739" s="58"/>
      <c r="BL739" s="58"/>
      <c r="BM739" s="58"/>
      <c r="BN739" s="58"/>
      <c r="BO739" s="58"/>
      <c r="BP739" s="58"/>
      <c r="BQ739" s="58"/>
      <c r="BR739" s="58"/>
      <c r="BS739" s="58"/>
      <c r="BT739" s="58"/>
      <c r="BU739" s="58"/>
      <c r="BV739" s="58"/>
      <c r="BW739" s="58"/>
      <c r="BX739" s="58"/>
      <c r="BY739" s="58"/>
      <c r="BZ739" s="58"/>
      <c r="CA739" s="58"/>
      <c r="CB739" s="58"/>
      <c r="CC739" s="58"/>
      <c r="CD739" s="58"/>
      <c r="CE739" s="58"/>
      <c r="CF739" s="58"/>
      <c r="CG739" s="58"/>
      <c r="CH739" s="58"/>
      <c r="CI739" s="58"/>
      <c r="CJ739" s="58"/>
      <c r="CK739" s="58"/>
      <c r="CL739" s="58"/>
      <c r="CM739" s="58"/>
      <c r="CN739" s="58"/>
      <c r="CO739" s="58"/>
      <c r="CP739" s="58"/>
      <c r="CQ739" s="58"/>
      <c r="CR739" s="58"/>
      <c r="CS739" s="58"/>
      <c r="CT739" s="58"/>
      <c r="CU739" s="58"/>
      <c r="CV739" s="58"/>
      <c r="CW739" s="58"/>
      <c r="CX739" s="58"/>
      <c r="CY739" s="58"/>
      <c r="CZ739" s="58"/>
      <c r="DA739" s="58"/>
      <c r="DB739" s="58"/>
      <c r="DC739" s="58"/>
      <c r="DD739" s="58"/>
      <c r="DE739" s="58"/>
      <c r="DF739" s="58"/>
      <c r="DG739" s="58"/>
      <c r="DH739" s="58"/>
      <c r="DI739" s="60"/>
    </row>
    <row r="740" spans="1:113" x14ac:dyDescent="0.2">
      <c r="A740" s="36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7"/>
      <c r="AN740" s="57"/>
      <c r="AO740" s="58"/>
      <c r="AP740" s="58"/>
      <c r="AQ740" s="58"/>
      <c r="AR740" s="51"/>
      <c r="AS740" s="57"/>
      <c r="AT740" s="58"/>
      <c r="AU740" s="58"/>
      <c r="AV740" s="51"/>
      <c r="AW740" s="57"/>
      <c r="AX740" s="58"/>
      <c r="AY740" s="59"/>
      <c r="AZ740" s="35"/>
      <c r="BA740" s="58"/>
      <c r="BB740" s="51"/>
      <c r="BC740" s="57"/>
      <c r="BD740" s="58"/>
      <c r="BE740" s="59"/>
      <c r="BF740" s="58"/>
      <c r="BG740" s="58"/>
      <c r="BH740" s="58"/>
      <c r="BI740" s="58"/>
      <c r="BJ740" s="58"/>
      <c r="BK740" s="58"/>
      <c r="BL740" s="58"/>
      <c r="BM740" s="58"/>
      <c r="BN740" s="58"/>
      <c r="BO740" s="58"/>
      <c r="BP740" s="58"/>
      <c r="BQ740" s="58"/>
      <c r="BR740" s="58"/>
      <c r="BS740" s="58"/>
      <c r="BT740" s="58"/>
      <c r="BU740" s="58"/>
      <c r="BV740" s="58"/>
      <c r="BW740" s="58"/>
      <c r="BX740" s="58"/>
      <c r="BY740" s="58"/>
      <c r="BZ740" s="58"/>
      <c r="CA740" s="58"/>
      <c r="CB740" s="58"/>
      <c r="CC740" s="58"/>
      <c r="CD740" s="58"/>
      <c r="CE740" s="58"/>
      <c r="CF740" s="58"/>
      <c r="CG740" s="58"/>
      <c r="CH740" s="58"/>
      <c r="CI740" s="58"/>
      <c r="CJ740" s="58"/>
      <c r="CK740" s="58"/>
      <c r="CL740" s="58"/>
      <c r="CM740" s="58"/>
      <c r="CN740" s="58"/>
      <c r="CO740" s="58"/>
      <c r="CP740" s="58"/>
      <c r="CQ740" s="58"/>
      <c r="CR740" s="58"/>
      <c r="CS740" s="58"/>
      <c r="CT740" s="58"/>
      <c r="CU740" s="58"/>
      <c r="CV740" s="58"/>
      <c r="CW740" s="58"/>
      <c r="CX740" s="58"/>
      <c r="CY740" s="58"/>
      <c r="CZ740" s="58"/>
      <c r="DA740" s="58"/>
      <c r="DB740" s="58"/>
      <c r="DC740" s="58"/>
      <c r="DD740" s="58"/>
      <c r="DE740" s="58"/>
      <c r="DF740" s="58"/>
      <c r="DG740" s="58"/>
      <c r="DH740" s="58"/>
      <c r="DI740" s="60"/>
    </row>
    <row r="741" spans="1:113" x14ac:dyDescent="0.2">
      <c r="A741" s="36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7"/>
      <c r="AN741" s="57"/>
      <c r="AO741" s="58"/>
      <c r="AP741" s="58"/>
      <c r="AQ741" s="58"/>
      <c r="AR741" s="51"/>
      <c r="AS741" s="57"/>
      <c r="AT741" s="58"/>
      <c r="AU741" s="58"/>
      <c r="AV741" s="51"/>
      <c r="AW741" s="57"/>
      <c r="AX741" s="58"/>
      <c r="AY741" s="59"/>
      <c r="AZ741" s="35"/>
      <c r="BA741" s="58"/>
      <c r="BB741" s="51"/>
      <c r="BC741" s="57"/>
      <c r="BD741" s="58"/>
      <c r="BE741" s="59"/>
      <c r="BF741" s="58"/>
      <c r="BG741" s="58"/>
      <c r="BH741" s="58"/>
      <c r="BI741" s="58"/>
      <c r="BJ741" s="58"/>
      <c r="BK741" s="58"/>
      <c r="BL741" s="58"/>
      <c r="BM741" s="58"/>
      <c r="BN741" s="58"/>
      <c r="BO741" s="58"/>
      <c r="BP741" s="58"/>
      <c r="BQ741" s="58"/>
      <c r="BR741" s="58"/>
      <c r="BS741" s="58"/>
      <c r="BT741" s="58"/>
      <c r="BU741" s="58"/>
      <c r="BV741" s="58"/>
      <c r="BW741" s="58"/>
      <c r="BX741" s="58"/>
      <c r="BY741" s="58"/>
      <c r="BZ741" s="58"/>
      <c r="CA741" s="58"/>
      <c r="CB741" s="58"/>
      <c r="CC741" s="58"/>
      <c r="CD741" s="58"/>
      <c r="CE741" s="58"/>
      <c r="CF741" s="58"/>
      <c r="CG741" s="58"/>
      <c r="CH741" s="58"/>
      <c r="CI741" s="58"/>
      <c r="CJ741" s="58"/>
      <c r="CK741" s="58"/>
      <c r="CL741" s="58"/>
      <c r="CM741" s="58"/>
      <c r="CN741" s="58"/>
      <c r="CO741" s="58"/>
      <c r="CP741" s="58"/>
      <c r="CQ741" s="58"/>
      <c r="CR741" s="58"/>
      <c r="CS741" s="58"/>
      <c r="CT741" s="58"/>
      <c r="CU741" s="58"/>
      <c r="CV741" s="58"/>
      <c r="CW741" s="58"/>
      <c r="CX741" s="58"/>
      <c r="CY741" s="58"/>
      <c r="CZ741" s="58"/>
      <c r="DA741" s="58"/>
      <c r="DB741" s="58"/>
      <c r="DC741" s="58"/>
      <c r="DD741" s="58"/>
      <c r="DE741" s="58"/>
      <c r="DF741" s="58"/>
      <c r="DG741" s="58"/>
      <c r="DH741" s="58"/>
      <c r="DI741" s="60"/>
    </row>
    <row r="742" spans="1:113" x14ac:dyDescent="0.2">
      <c r="A742" s="36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50"/>
      <c r="AM742" s="57"/>
      <c r="AN742" s="57"/>
      <c r="AO742" s="58"/>
      <c r="AP742" s="58"/>
      <c r="AQ742" s="58"/>
      <c r="AR742" s="51"/>
      <c r="AS742" s="57"/>
      <c r="AT742" s="58"/>
      <c r="AU742" s="58"/>
      <c r="AV742" s="51"/>
      <c r="AW742" s="57"/>
      <c r="AX742" s="58"/>
      <c r="AY742" s="59"/>
      <c r="AZ742" s="35"/>
      <c r="BA742" s="58"/>
      <c r="BB742" s="51"/>
      <c r="BC742" s="57"/>
      <c r="BD742" s="58"/>
      <c r="BE742" s="59"/>
      <c r="BF742" s="58"/>
      <c r="BG742" s="58"/>
      <c r="BH742" s="58"/>
      <c r="BI742" s="58"/>
      <c r="BJ742" s="58"/>
      <c r="BK742" s="58"/>
      <c r="BL742" s="58"/>
      <c r="BM742" s="58"/>
      <c r="BN742" s="58"/>
      <c r="BO742" s="58"/>
      <c r="BP742" s="58"/>
      <c r="BQ742" s="58"/>
      <c r="BR742" s="58"/>
      <c r="BS742" s="58"/>
      <c r="BT742" s="58"/>
      <c r="BU742" s="58"/>
      <c r="BV742" s="58"/>
      <c r="BW742" s="58"/>
      <c r="BX742" s="58"/>
      <c r="BY742" s="58"/>
      <c r="BZ742" s="58"/>
      <c r="CA742" s="58"/>
      <c r="CB742" s="58"/>
      <c r="CC742" s="58"/>
      <c r="CD742" s="58"/>
      <c r="CE742" s="58"/>
      <c r="CF742" s="58"/>
      <c r="CG742" s="58"/>
      <c r="CH742" s="58"/>
      <c r="CI742" s="58"/>
      <c r="CJ742" s="58"/>
      <c r="CK742" s="58"/>
      <c r="CL742" s="58"/>
      <c r="CM742" s="58"/>
      <c r="CN742" s="58"/>
      <c r="CO742" s="58"/>
      <c r="CP742" s="58"/>
      <c r="CQ742" s="58"/>
      <c r="CR742" s="58"/>
      <c r="CS742" s="58"/>
      <c r="CT742" s="58"/>
      <c r="CU742" s="58"/>
      <c r="CV742" s="58"/>
      <c r="CW742" s="58"/>
      <c r="CX742" s="58"/>
      <c r="CY742" s="58"/>
      <c r="CZ742" s="58"/>
      <c r="DA742" s="58"/>
      <c r="DB742" s="58"/>
      <c r="DC742" s="58"/>
      <c r="DD742" s="58"/>
      <c r="DE742" s="58"/>
      <c r="DF742" s="58"/>
      <c r="DG742" s="58"/>
      <c r="DH742" s="58"/>
      <c r="DI742" s="60"/>
    </row>
    <row r="743" spans="1:113" x14ac:dyDescent="0.2">
      <c r="A743" s="36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50"/>
      <c r="AM743" s="57"/>
      <c r="AN743" s="57"/>
      <c r="AO743" s="58"/>
      <c r="AP743" s="58"/>
      <c r="AQ743" s="58"/>
      <c r="AR743" s="51"/>
      <c r="AS743" s="57"/>
      <c r="AT743" s="58"/>
      <c r="AU743" s="58"/>
      <c r="AV743" s="51"/>
      <c r="AW743" s="57"/>
      <c r="AX743" s="58"/>
      <c r="AY743" s="59"/>
      <c r="AZ743" s="35"/>
      <c r="BA743" s="58"/>
      <c r="BB743" s="51"/>
      <c r="BC743" s="57"/>
      <c r="BD743" s="58"/>
      <c r="BE743" s="59"/>
      <c r="BF743" s="58"/>
      <c r="BG743" s="58"/>
      <c r="BH743" s="58"/>
      <c r="BI743" s="58"/>
      <c r="BJ743" s="58"/>
      <c r="BK743" s="58"/>
      <c r="BL743" s="58"/>
      <c r="BM743" s="58"/>
      <c r="BN743" s="58"/>
      <c r="BO743" s="58"/>
      <c r="BP743" s="58"/>
      <c r="BQ743" s="58"/>
      <c r="BR743" s="58"/>
      <c r="BS743" s="58"/>
      <c r="BT743" s="58"/>
      <c r="BU743" s="58"/>
      <c r="BV743" s="58"/>
      <c r="BW743" s="58"/>
      <c r="BX743" s="58"/>
      <c r="BY743" s="58"/>
      <c r="BZ743" s="58"/>
      <c r="CA743" s="58"/>
      <c r="CB743" s="58"/>
      <c r="CC743" s="58"/>
      <c r="CD743" s="58"/>
      <c r="CE743" s="58"/>
      <c r="CF743" s="58"/>
      <c r="CG743" s="58"/>
      <c r="CH743" s="58"/>
      <c r="CI743" s="58"/>
      <c r="CJ743" s="58"/>
      <c r="CK743" s="58"/>
      <c r="CL743" s="58"/>
      <c r="CM743" s="58"/>
      <c r="CN743" s="58"/>
      <c r="CO743" s="58"/>
      <c r="CP743" s="58"/>
      <c r="CQ743" s="58"/>
      <c r="CR743" s="58"/>
      <c r="CS743" s="58"/>
      <c r="CT743" s="58"/>
      <c r="CU743" s="58"/>
      <c r="CV743" s="58"/>
      <c r="CW743" s="58"/>
      <c r="CX743" s="58"/>
      <c r="CY743" s="58"/>
      <c r="CZ743" s="58"/>
      <c r="DA743" s="58"/>
      <c r="DB743" s="58"/>
      <c r="DC743" s="58"/>
      <c r="DD743" s="58"/>
      <c r="DE743" s="58"/>
      <c r="DF743" s="58"/>
      <c r="DG743" s="58"/>
      <c r="DH743" s="58"/>
      <c r="DI743" s="60"/>
    </row>
    <row r="744" spans="1:113" x14ac:dyDescent="0.2">
      <c r="A744" s="36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50"/>
      <c r="AM744" s="57"/>
      <c r="AN744" s="57"/>
      <c r="AO744" s="58"/>
      <c r="AP744" s="58"/>
      <c r="AQ744" s="58"/>
      <c r="AR744" s="51"/>
      <c r="AS744" s="57"/>
      <c r="AT744" s="58"/>
      <c r="AU744" s="58"/>
      <c r="AV744" s="51"/>
      <c r="AW744" s="57"/>
      <c r="AX744" s="58"/>
      <c r="AY744" s="59"/>
      <c r="AZ744" s="35"/>
      <c r="BA744" s="58"/>
      <c r="BB744" s="51"/>
      <c r="BC744" s="57"/>
      <c r="BD744" s="58"/>
      <c r="BE744" s="59"/>
      <c r="BF744" s="58"/>
      <c r="BG744" s="58"/>
      <c r="BH744" s="58"/>
      <c r="BI744" s="58"/>
      <c r="BJ744" s="58"/>
      <c r="BK744" s="58"/>
      <c r="BL744" s="58"/>
      <c r="BM744" s="58"/>
      <c r="BN744" s="58"/>
      <c r="BO744" s="58"/>
      <c r="BP744" s="58"/>
      <c r="BQ744" s="58"/>
      <c r="BR744" s="58"/>
      <c r="BS744" s="58"/>
      <c r="BT744" s="58"/>
      <c r="BU744" s="58"/>
      <c r="BV744" s="58"/>
      <c r="BW744" s="58"/>
      <c r="BX744" s="58"/>
      <c r="BY744" s="58"/>
      <c r="BZ744" s="58"/>
      <c r="CA744" s="58"/>
      <c r="CB744" s="58"/>
      <c r="CC744" s="58"/>
      <c r="CD744" s="58"/>
      <c r="CE744" s="58"/>
      <c r="CF744" s="58"/>
      <c r="CG744" s="58"/>
      <c r="CH744" s="58"/>
      <c r="CI744" s="58"/>
      <c r="CJ744" s="58"/>
      <c r="CK744" s="58"/>
      <c r="CL744" s="58"/>
      <c r="CM744" s="58"/>
      <c r="CN744" s="58"/>
      <c r="CO744" s="58"/>
      <c r="CP744" s="58"/>
      <c r="CQ744" s="58"/>
      <c r="CR744" s="58"/>
      <c r="CS744" s="58"/>
      <c r="CT744" s="58"/>
      <c r="CU744" s="58"/>
      <c r="CV744" s="58"/>
      <c r="CW744" s="58"/>
      <c r="CX744" s="58"/>
      <c r="CY744" s="58"/>
      <c r="CZ744" s="58"/>
      <c r="DA744" s="58"/>
      <c r="DB744" s="58"/>
      <c r="DC744" s="58"/>
      <c r="DD744" s="58"/>
      <c r="DE744" s="58"/>
      <c r="DF744" s="58"/>
      <c r="DG744" s="58"/>
      <c r="DH744" s="58"/>
      <c r="DI744" s="60"/>
    </row>
    <row r="745" spans="1:113" x14ac:dyDescent="0.2">
      <c r="A745" s="36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50"/>
      <c r="AM745" s="57"/>
      <c r="AN745" s="57"/>
      <c r="AO745" s="58"/>
      <c r="AP745" s="58"/>
      <c r="AQ745" s="58"/>
      <c r="AR745" s="51"/>
      <c r="AS745" s="57"/>
      <c r="AT745" s="58"/>
      <c r="AU745" s="58"/>
      <c r="AV745" s="51"/>
      <c r="AW745" s="57"/>
      <c r="AX745" s="58"/>
      <c r="AY745" s="59"/>
      <c r="AZ745" s="35"/>
      <c r="BA745" s="58"/>
      <c r="BB745" s="51"/>
      <c r="BC745" s="57"/>
      <c r="BD745" s="58"/>
      <c r="BE745" s="59"/>
      <c r="BF745" s="58"/>
      <c r="BG745" s="58"/>
      <c r="BH745" s="58"/>
      <c r="BI745" s="58"/>
      <c r="BJ745" s="58"/>
      <c r="BK745" s="58"/>
      <c r="BL745" s="58"/>
      <c r="BM745" s="58"/>
      <c r="BN745" s="58"/>
      <c r="BO745" s="58"/>
      <c r="BP745" s="58"/>
      <c r="BQ745" s="58"/>
      <c r="BR745" s="58"/>
      <c r="BS745" s="58"/>
      <c r="BT745" s="58"/>
      <c r="BU745" s="58"/>
      <c r="BV745" s="58"/>
      <c r="BW745" s="58"/>
      <c r="BX745" s="58"/>
      <c r="BY745" s="58"/>
      <c r="BZ745" s="58"/>
      <c r="CA745" s="58"/>
      <c r="CB745" s="58"/>
      <c r="CC745" s="58"/>
      <c r="CD745" s="58"/>
      <c r="CE745" s="58"/>
      <c r="CF745" s="58"/>
      <c r="CG745" s="58"/>
      <c r="CH745" s="58"/>
      <c r="CI745" s="58"/>
      <c r="CJ745" s="58"/>
      <c r="CK745" s="58"/>
      <c r="CL745" s="58"/>
      <c r="CM745" s="58"/>
      <c r="CN745" s="58"/>
      <c r="CO745" s="58"/>
      <c r="CP745" s="58"/>
      <c r="CQ745" s="58"/>
      <c r="CR745" s="58"/>
      <c r="CS745" s="58"/>
      <c r="CT745" s="58"/>
      <c r="CU745" s="58"/>
      <c r="CV745" s="58"/>
      <c r="CW745" s="58"/>
      <c r="CX745" s="58"/>
      <c r="CY745" s="58"/>
      <c r="CZ745" s="58"/>
      <c r="DA745" s="58"/>
      <c r="DB745" s="58"/>
      <c r="DC745" s="58"/>
      <c r="DD745" s="58"/>
      <c r="DE745" s="58"/>
      <c r="DF745" s="58"/>
      <c r="DG745" s="58"/>
      <c r="DH745" s="58"/>
      <c r="DI745" s="60"/>
    </row>
    <row r="746" spans="1:113" x14ac:dyDescent="0.2">
      <c r="A746" s="36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50"/>
      <c r="AM746" s="57"/>
      <c r="AN746" s="57"/>
      <c r="AO746" s="58"/>
      <c r="AP746" s="58"/>
      <c r="AQ746" s="58"/>
      <c r="AR746" s="51"/>
      <c r="AS746" s="57"/>
      <c r="AT746" s="58"/>
      <c r="AU746" s="58"/>
      <c r="AV746" s="51"/>
      <c r="AW746" s="57"/>
      <c r="AX746" s="58"/>
      <c r="AY746" s="59"/>
      <c r="AZ746" s="35"/>
      <c r="BA746" s="58"/>
      <c r="BB746" s="51"/>
      <c r="BC746" s="57"/>
      <c r="BD746" s="58"/>
      <c r="BE746" s="59"/>
      <c r="BF746" s="58"/>
      <c r="BG746" s="58"/>
      <c r="BH746" s="58"/>
      <c r="BI746" s="58"/>
      <c r="BJ746" s="58"/>
      <c r="BK746" s="58"/>
      <c r="BL746" s="58"/>
      <c r="BM746" s="58"/>
      <c r="BN746" s="58"/>
      <c r="BO746" s="58"/>
      <c r="BP746" s="58"/>
      <c r="BQ746" s="58"/>
      <c r="BR746" s="58"/>
      <c r="BS746" s="58"/>
      <c r="BT746" s="58"/>
      <c r="BU746" s="58"/>
      <c r="BV746" s="58"/>
      <c r="BW746" s="58"/>
      <c r="BX746" s="58"/>
      <c r="BY746" s="58"/>
      <c r="BZ746" s="58"/>
      <c r="CA746" s="58"/>
      <c r="CB746" s="58"/>
      <c r="CC746" s="58"/>
      <c r="CD746" s="58"/>
      <c r="CE746" s="58"/>
      <c r="CF746" s="58"/>
      <c r="CG746" s="58"/>
      <c r="CH746" s="58"/>
      <c r="CI746" s="58"/>
      <c r="CJ746" s="58"/>
      <c r="CK746" s="58"/>
      <c r="CL746" s="58"/>
      <c r="CM746" s="58"/>
      <c r="CN746" s="58"/>
      <c r="CO746" s="58"/>
      <c r="CP746" s="58"/>
      <c r="CQ746" s="58"/>
      <c r="CR746" s="58"/>
      <c r="CS746" s="58"/>
      <c r="CT746" s="58"/>
      <c r="CU746" s="58"/>
      <c r="CV746" s="58"/>
      <c r="CW746" s="58"/>
      <c r="CX746" s="58"/>
      <c r="CY746" s="58"/>
      <c r="CZ746" s="58"/>
      <c r="DA746" s="58"/>
      <c r="DB746" s="58"/>
      <c r="DC746" s="58"/>
      <c r="DD746" s="58"/>
      <c r="DE746" s="58"/>
      <c r="DF746" s="58"/>
      <c r="DG746" s="58"/>
      <c r="DH746" s="58"/>
      <c r="DI746" s="60"/>
    </row>
    <row r="747" spans="1:113" x14ac:dyDescent="0.2">
      <c r="A747" s="36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50"/>
      <c r="AM747" s="57"/>
      <c r="AN747" s="57"/>
      <c r="AO747" s="58"/>
      <c r="AP747" s="58"/>
      <c r="AQ747" s="58"/>
      <c r="AR747" s="51"/>
      <c r="AS747" s="57"/>
      <c r="AT747" s="58"/>
      <c r="AU747" s="58"/>
      <c r="AV747" s="51"/>
      <c r="AW747" s="57"/>
      <c r="AX747" s="58"/>
      <c r="AY747" s="59"/>
      <c r="AZ747" s="35"/>
      <c r="BA747" s="58"/>
      <c r="BB747" s="51"/>
      <c r="BC747" s="57"/>
      <c r="BD747" s="58"/>
      <c r="BE747" s="59"/>
      <c r="BF747" s="58"/>
      <c r="BG747" s="58"/>
      <c r="BH747" s="58"/>
      <c r="BI747" s="58"/>
      <c r="BJ747" s="58"/>
      <c r="BK747" s="58"/>
      <c r="BL747" s="58"/>
      <c r="BM747" s="58"/>
      <c r="BN747" s="58"/>
      <c r="BO747" s="58"/>
      <c r="BP747" s="58"/>
      <c r="BQ747" s="58"/>
      <c r="BR747" s="58"/>
      <c r="BS747" s="58"/>
      <c r="BT747" s="58"/>
      <c r="BU747" s="58"/>
      <c r="BV747" s="58"/>
      <c r="BW747" s="58"/>
      <c r="BX747" s="58"/>
      <c r="BY747" s="58"/>
      <c r="BZ747" s="58"/>
      <c r="CA747" s="58"/>
      <c r="CB747" s="58"/>
      <c r="CC747" s="58"/>
      <c r="CD747" s="58"/>
      <c r="CE747" s="58"/>
      <c r="CF747" s="58"/>
      <c r="CG747" s="58"/>
      <c r="CH747" s="58"/>
      <c r="CI747" s="58"/>
      <c r="CJ747" s="58"/>
      <c r="CK747" s="58"/>
      <c r="CL747" s="58"/>
      <c r="CM747" s="58"/>
      <c r="CN747" s="58"/>
      <c r="CO747" s="58"/>
      <c r="CP747" s="58"/>
      <c r="CQ747" s="58"/>
      <c r="CR747" s="58"/>
      <c r="CS747" s="58"/>
      <c r="CT747" s="58"/>
      <c r="CU747" s="58"/>
      <c r="CV747" s="58"/>
      <c r="CW747" s="58"/>
      <c r="CX747" s="58"/>
      <c r="CY747" s="58"/>
      <c r="CZ747" s="58"/>
      <c r="DA747" s="58"/>
      <c r="DB747" s="58"/>
      <c r="DC747" s="58"/>
      <c r="DD747" s="58"/>
      <c r="DE747" s="58"/>
      <c r="DF747" s="58"/>
      <c r="DG747" s="58"/>
      <c r="DH747" s="58"/>
      <c r="DI747" s="60"/>
    </row>
    <row r="748" spans="1:113" x14ac:dyDescent="0.2">
      <c r="A748" s="36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50"/>
      <c r="AM748" s="57"/>
      <c r="AN748" s="57"/>
      <c r="AO748" s="58"/>
      <c r="AP748" s="58"/>
      <c r="AQ748" s="58"/>
      <c r="AR748" s="51"/>
      <c r="AS748" s="57"/>
      <c r="AT748" s="58"/>
      <c r="AU748" s="58"/>
      <c r="AV748" s="51"/>
      <c r="AW748" s="57"/>
      <c r="AX748" s="58"/>
      <c r="AY748" s="59"/>
      <c r="AZ748" s="35"/>
      <c r="BA748" s="58"/>
      <c r="BB748" s="51"/>
      <c r="BC748" s="57"/>
      <c r="BD748" s="58"/>
      <c r="BE748" s="59"/>
      <c r="BF748" s="58"/>
      <c r="BG748" s="58"/>
      <c r="BH748" s="58"/>
      <c r="BI748" s="58"/>
      <c r="BJ748" s="58"/>
      <c r="BK748" s="58"/>
      <c r="BL748" s="58"/>
      <c r="BM748" s="58"/>
      <c r="BN748" s="58"/>
      <c r="BO748" s="58"/>
      <c r="BP748" s="58"/>
      <c r="BQ748" s="58"/>
      <c r="BR748" s="58"/>
      <c r="BS748" s="58"/>
      <c r="BT748" s="58"/>
      <c r="BU748" s="58"/>
      <c r="BV748" s="58"/>
      <c r="BW748" s="58"/>
      <c r="BX748" s="58"/>
      <c r="BY748" s="58"/>
      <c r="BZ748" s="58"/>
      <c r="CA748" s="58"/>
      <c r="CB748" s="58"/>
      <c r="CC748" s="58"/>
      <c r="CD748" s="58"/>
      <c r="CE748" s="58"/>
      <c r="CF748" s="58"/>
      <c r="CG748" s="58"/>
      <c r="CH748" s="58"/>
      <c r="CI748" s="58"/>
      <c r="CJ748" s="58"/>
      <c r="CK748" s="58"/>
      <c r="CL748" s="58"/>
      <c r="CM748" s="58"/>
      <c r="CN748" s="58"/>
      <c r="CO748" s="58"/>
      <c r="CP748" s="58"/>
      <c r="CQ748" s="58"/>
      <c r="CR748" s="58"/>
      <c r="CS748" s="58"/>
      <c r="CT748" s="58"/>
      <c r="CU748" s="58"/>
      <c r="CV748" s="58"/>
      <c r="CW748" s="58"/>
      <c r="CX748" s="58"/>
      <c r="CY748" s="58"/>
      <c r="CZ748" s="58"/>
      <c r="DA748" s="58"/>
      <c r="DB748" s="58"/>
      <c r="DC748" s="58"/>
      <c r="DD748" s="58"/>
      <c r="DE748" s="58"/>
      <c r="DF748" s="58"/>
      <c r="DG748" s="58"/>
      <c r="DH748" s="58"/>
      <c r="DI748" s="60"/>
    </row>
    <row r="749" spans="1:113" x14ac:dyDescent="0.2">
      <c r="A749" s="36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7"/>
      <c r="AN749" s="57"/>
      <c r="AO749" s="58"/>
      <c r="AP749" s="58"/>
      <c r="AQ749" s="58"/>
      <c r="AR749" s="51"/>
      <c r="AS749" s="57"/>
      <c r="AT749" s="58"/>
      <c r="AU749" s="58"/>
      <c r="AV749" s="51"/>
      <c r="AW749" s="57"/>
      <c r="AX749" s="58"/>
      <c r="AY749" s="59"/>
      <c r="AZ749" s="35"/>
      <c r="BA749" s="58"/>
      <c r="BB749" s="51"/>
      <c r="BC749" s="57"/>
      <c r="BD749" s="58"/>
      <c r="BE749" s="59"/>
      <c r="BF749" s="58"/>
      <c r="BG749" s="58"/>
      <c r="BH749" s="58"/>
      <c r="BI749" s="58"/>
      <c r="BJ749" s="58"/>
      <c r="BK749" s="58"/>
      <c r="BL749" s="58"/>
      <c r="BM749" s="58"/>
      <c r="BN749" s="58"/>
      <c r="BO749" s="58"/>
      <c r="BP749" s="58"/>
      <c r="BQ749" s="58"/>
      <c r="BR749" s="58"/>
      <c r="BS749" s="58"/>
      <c r="BT749" s="58"/>
      <c r="BU749" s="58"/>
      <c r="BV749" s="58"/>
      <c r="BW749" s="58"/>
      <c r="BX749" s="58"/>
      <c r="BY749" s="58"/>
      <c r="BZ749" s="58"/>
      <c r="CA749" s="58"/>
      <c r="CB749" s="58"/>
      <c r="CC749" s="58"/>
      <c r="CD749" s="58"/>
      <c r="CE749" s="58"/>
      <c r="CF749" s="58"/>
      <c r="CG749" s="58"/>
      <c r="CH749" s="58"/>
      <c r="CI749" s="58"/>
      <c r="CJ749" s="58"/>
      <c r="CK749" s="58"/>
      <c r="CL749" s="58"/>
      <c r="CM749" s="58"/>
      <c r="CN749" s="58"/>
      <c r="CO749" s="58"/>
      <c r="CP749" s="58"/>
      <c r="CQ749" s="58"/>
      <c r="CR749" s="58"/>
      <c r="CS749" s="58"/>
      <c r="CT749" s="58"/>
      <c r="CU749" s="58"/>
      <c r="CV749" s="58"/>
      <c r="CW749" s="58"/>
      <c r="CX749" s="58"/>
      <c r="CY749" s="58"/>
      <c r="CZ749" s="58"/>
      <c r="DA749" s="58"/>
      <c r="DB749" s="58"/>
      <c r="DC749" s="58"/>
      <c r="DD749" s="58"/>
      <c r="DE749" s="58"/>
      <c r="DF749" s="58"/>
      <c r="DG749" s="58"/>
      <c r="DH749" s="58"/>
      <c r="DI749" s="60"/>
    </row>
    <row r="750" spans="1:113" x14ac:dyDescent="0.2">
      <c r="A750" s="36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7"/>
      <c r="AN750" s="57"/>
      <c r="AO750" s="58"/>
      <c r="AP750" s="58"/>
      <c r="AQ750" s="58"/>
      <c r="AR750" s="51"/>
      <c r="AS750" s="57"/>
      <c r="AT750" s="58"/>
      <c r="AU750" s="58"/>
      <c r="AV750" s="51"/>
      <c r="AW750" s="57"/>
      <c r="AX750" s="58"/>
      <c r="AY750" s="59"/>
      <c r="AZ750" s="35"/>
      <c r="BA750" s="58"/>
      <c r="BB750" s="51"/>
      <c r="BC750" s="57"/>
      <c r="BD750" s="58"/>
      <c r="BE750" s="59"/>
      <c r="BF750" s="58"/>
      <c r="BG750" s="58"/>
      <c r="BH750" s="58"/>
      <c r="BI750" s="58"/>
      <c r="BJ750" s="58"/>
      <c r="BK750" s="58"/>
      <c r="BL750" s="58"/>
      <c r="BM750" s="58"/>
      <c r="BN750" s="58"/>
      <c r="BO750" s="58"/>
      <c r="BP750" s="58"/>
      <c r="BQ750" s="58"/>
      <c r="BR750" s="58"/>
      <c r="BS750" s="58"/>
      <c r="BT750" s="58"/>
      <c r="BU750" s="58"/>
      <c r="BV750" s="58"/>
      <c r="BW750" s="58"/>
      <c r="BX750" s="58"/>
      <c r="BY750" s="58"/>
      <c r="BZ750" s="58"/>
      <c r="CA750" s="58"/>
      <c r="CB750" s="58"/>
      <c r="CC750" s="58"/>
      <c r="CD750" s="58"/>
      <c r="CE750" s="58"/>
      <c r="CF750" s="58"/>
      <c r="CG750" s="58"/>
      <c r="CH750" s="58"/>
      <c r="CI750" s="58"/>
      <c r="CJ750" s="58"/>
      <c r="CK750" s="58"/>
      <c r="CL750" s="58"/>
      <c r="CM750" s="58"/>
      <c r="CN750" s="58"/>
      <c r="CO750" s="58"/>
      <c r="CP750" s="58"/>
      <c r="CQ750" s="58"/>
      <c r="CR750" s="58"/>
      <c r="CS750" s="58"/>
      <c r="CT750" s="58"/>
      <c r="CU750" s="58"/>
      <c r="CV750" s="58"/>
      <c r="CW750" s="58"/>
      <c r="CX750" s="58"/>
      <c r="CY750" s="58"/>
      <c r="CZ750" s="58"/>
      <c r="DA750" s="58"/>
      <c r="DB750" s="58"/>
      <c r="DC750" s="58"/>
      <c r="DD750" s="58"/>
      <c r="DE750" s="58"/>
      <c r="DF750" s="58"/>
      <c r="DG750" s="58"/>
      <c r="DH750" s="58"/>
      <c r="DI750" s="60"/>
    </row>
    <row r="751" spans="1:113" x14ac:dyDescent="0.2">
      <c r="A751" s="36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50"/>
      <c r="AM751" s="57"/>
      <c r="AN751" s="57"/>
      <c r="AO751" s="58"/>
      <c r="AP751" s="58"/>
      <c r="AQ751" s="58"/>
      <c r="AR751" s="51"/>
      <c r="AS751" s="57"/>
      <c r="AT751" s="58"/>
      <c r="AU751" s="58"/>
      <c r="AV751" s="51"/>
      <c r="AW751" s="57"/>
      <c r="AX751" s="58"/>
      <c r="AY751" s="59"/>
      <c r="AZ751" s="35"/>
      <c r="BA751" s="58"/>
      <c r="BB751" s="51"/>
      <c r="BC751" s="57"/>
      <c r="BD751" s="58"/>
      <c r="BE751" s="59"/>
      <c r="BF751" s="58"/>
      <c r="BG751" s="58"/>
      <c r="BH751" s="58"/>
      <c r="BI751" s="58"/>
      <c r="BJ751" s="58"/>
      <c r="BK751" s="58"/>
      <c r="BL751" s="58"/>
      <c r="BM751" s="58"/>
      <c r="BN751" s="58"/>
      <c r="BO751" s="58"/>
      <c r="BP751" s="58"/>
      <c r="BQ751" s="58"/>
      <c r="BR751" s="58"/>
      <c r="BS751" s="58"/>
      <c r="BT751" s="58"/>
      <c r="BU751" s="58"/>
      <c r="BV751" s="58"/>
      <c r="BW751" s="58"/>
      <c r="BX751" s="58"/>
      <c r="BY751" s="58"/>
      <c r="BZ751" s="58"/>
      <c r="CA751" s="58"/>
      <c r="CB751" s="58"/>
      <c r="CC751" s="58"/>
      <c r="CD751" s="58"/>
      <c r="CE751" s="58"/>
      <c r="CF751" s="58"/>
      <c r="CG751" s="58"/>
      <c r="CH751" s="58"/>
      <c r="CI751" s="58"/>
      <c r="CJ751" s="58"/>
      <c r="CK751" s="58"/>
      <c r="CL751" s="58"/>
      <c r="CM751" s="58"/>
      <c r="CN751" s="58"/>
      <c r="CO751" s="58"/>
      <c r="CP751" s="58"/>
      <c r="CQ751" s="58"/>
      <c r="CR751" s="58"/>
      <c r="CS751" s="58"/>
      <c r="CT751" s="58"/>
      <c r="CU751" s="58"/>
      <c r="CV751" s="58"/>
      <c r="CW751" s="58"/>
      <c r="CX751" s="58"/>
      <c r="CY751" s="58"/>
      <c r="CZ751" s="58"/>
      <c r="DA751" s="58"/>
      <c r="DB751" s="58"/>
      <c r="DC751" s="58"/>
      <c r="DD751" s="58"/>
      <c r="DE751" s="58"/>
      <c r="DF751" s="58"/>
      <c r="DG751" s="58"/>
      <c r="DH751" s="58"/>
      <c r="DI751" s="60"/>
    </row>
    <row r="752" spans="1:113" x14ac:dyDescent="0.2">
      <c r="A752" s="36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7"/>
      <c r="AN752" s="57"/>
      <c r="AO752" s="58"/>
      <c r="AP752" s="58"/>
      <c r="AQ752" s="58"/>
      <c r="AR752" s="51"/>
      <c r="AS752" s="57"/>
      <c r="AT752" s="58"/>
      <c r="AU752" s="58"/>
      <c r="AV752" s="51"/>
      <c r="AW752" s="57"/>
      <c r="AX752" s="58"/>
      <c r="AY752" s="59"/>
      <c r="AZ752" s="35"/>
      <c r="BA752" s="58"/>
      <c r="BB752" s="51"/>
      <c r="BC752" s="57"/>
      <c r="BD752" s="58"/>
      <c r="BE752" s="59"/>
      <c r="BF752" s="58"/>
      <c r="BG752" s="58"/>
      <c r="BH752" s="58"/>
      <c r="BI752" s="58"/>
      <c r="BJ752" s="58"/>
      <c r="BK752" s="58"/>
      <c r="BL752" s="58"/>
      <c r="BM752" s="58"/>
      <c r="BN752" s="58"/>
      <c r="BO752" s="58"/>
      <c r="BP752" s="58"/>
      <c r="BQ752" s="58"/>
      <c r="BR752" s="58"/>
      <c r="BS752" s="58"/>
      <c r="BT752" s="58"/>
      <c r="BU752" s="58"/>
      <c r="BV752" s="58"/>
      <c r="BW752" s="58"/>
      <c r="BX752" s="58"/>
      <c r="BY752" s="58"/>
      <c r="BZ752" s="58"/>
      <c r="CA752" s="58"/>
      <c r="CB752" s="58"/>
      <c r="CC752" s="58"/>
      <c r="CD752" s="58"/>
      <c r="CE752" s="58"/>
      <c r="CF752" s="58"/>
      <c r="CG752" s="58"/>
      <c r="CH752" s="58"/>
      <c r="CI752" s="58"/>
      <c r="CJ752" s="58"/>
      <c r="CK752" s="58"/>
      <c r="CL752" s="58"/>
      <c r="CM752" s="58"/>
      <c r="CN752" s="58"/>
      <c r="CO752" s="58"/>
      <c r="CP752" s="58"/>
      <c r="CQ752" s="58"/>
      <c r="CR752" s="58"/>
      <c r="CS752" s="58"/>
      <c r="CT752" s="58"/>
      <c r="CU752" s="58"/>
      <c r="CV752" s="58"/>
      <c r="CW752" s="58"/>
      <c r="CX752" s="58"/>
      <c r="CY752" s="58"/>
      <c r="CZ752" s="58"/>
      <c r="DA752" s="58"/>
      <c r="DB752" s="58"/>
      <c r="DC752" s="58"/>
      <c r="DD752" s="58"/>
      <c r="DE752" s="58"/>
      <c r="DF752" s="58"/>
      <c r="DG752" s="58"/>
      <c r="DH752" s="58"/>
      <c r="DI752" s="60"/>
    </row>
    <row r="753" spans="1:113" x14ac:dyDescent="0.2">
      <c r="A753" s="36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7"/>
      <c r="AN753" s="57"/>
      <c r="AO753" s="58"/>
      <c r="AP753" s="58"/>
      <c r="AQ753" s="58"/>
      <c r="AR753" s="51"/>
      <c r="AS753" s="57"/>
      <c r="AT753" s="58"/>
      <c r="AU753" s="58"/>
      <c r="AV753" s="51"/>
      <c r="AW753" s="57"/>
      <c r="AX753" s="58"/>
      <c r="AY753" s="59"/>
      <c r="AZ753" s="35"/>
      <c r="BA753" s="58"/>
      <c r="BB753" s="51"/>
      <c r="BC753" s="57"/>
      <c r="BD753" s="58"/>
      <c r="BE753" s="59"/>
      <c r="BF753" s="58"/>
      <c r="BG753" s="58"/>
      <c r="BH753" s="58"/>
      <c r="BI753" s="58"/>
      <c r="BJ753" s="58"/>
      <c r="BK753" s="58"/>
      <c r="BL753" s="58"/>
      <c r="BM753" s="58"/>
      <c r="BN753" s="58"/>
      <c r="BO753" s="58"/>
      <c r="BP753" s="58"/>
      <c r="BQ753" s="58"/>
      <c r="BR753" s="58"/>
      <c r="BS753" s="58"/>
      <c r="BT753" s="58"/>
      <c r="BU753" s="58"/>
      <c r="BV753" s="58"/>
      <c r="BW753" s="58"/>
      <c r="BX753" s="58"/>
      <c r="BY753" s="58"/>
      <c r="BZ753" s="58"/>
      <c r="CA753" s="58"/>
      <c r="CB753" s="58"/>
      <c r="CC753" s="58"/>
      <c r="CD753" s="58"/>
      <c r="CE753" s="58"/>
      <c r="CF753" s="58"/>
      <c r="CG753" s="58"/>
      <c r="CH753" s="58"/>
      <c r="CI753" s="58"/>
      <c r="CJ753" s="58"/>
      <c r="CK753" s="58"/>
      <c r="CL753" s="58"/>
      <c r="CM753" s="58"/>
      <c r="CN753" s="58"/>
      <c r="CO753" s="58"/>
      <c r="CP753" s="58"/>
      <c r="CQ753" s="58"/>
      <c r="CR753" s="58"/>
      <c r="CS753" s="58"/>
      <c r="CT753" s="58"/>
      <c r="CU753" s="58"/>
      <c r="CV753" s="58"/>
      <c r="CW753" s="58"/>
      <c r="CX753" s="58"/>
      <c r="CY753" s="58"/>
      <c r="CZ753" s="58"/>
      <c r="DA753" s="58"/>
      <c r="DB753" s="58"/>
      <c r="DC753" s="58"/>
      <c r="DD753" s="58"/>
      <c r="DE753" s="58"/>
      <c r="DF753" s="58"/>
      <c r="DG753" s="58"/>
      <c r="DH753" s="58"/>
      <c r="DI753" s="60"/>
    </row>
    <row r="754" spans="1:113" x14ac:dyDescent="0.2">
      <c r="A754" s="36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50"/>
      <c r="AM754" s="57"/>
      <c r="AN754" s="57"/>
      <c r="AO754" s="58"/>
      <c r="AP754" s="58"/>
      <c r="AQ754" s="58"/>
      <c r="AR754" s="51"/>
      <c r="AS754" s="57"/>
      <c r="AT754" s="58"/>
      <c r="AU754" s="58"/>
      <c r="AV754" s="51"/>
      <c r="AW754" s="57"/>
      <c r="AX754" s="58"/>
      <c r="AY754" s="59"/>
      <c r="AZ754" s="35"/>
      <c r="BA754" s="58"/>
      <c r="BB754" s="51"/>
      <c r="BC754" s="57"/>
      <c r="BD754" s="58"/>
      <c r="BE754" s="59"/>
      <c r="BF754" s="58"/>
      <c r="BG754" s="58"/>
      <c r="BH754" s="58"/>
      <c r="BI754" s="58"/>
      <c r="BJ754" s="58"/>
      <c r="BK754" s="58"/>
      <c r="BL754" s="58"/>
      <c r="BM754" s="58"/>
      <c r="BN754" s="58"/>
      <c r="BO754" s="58"/>
      <c r="BP754" s="58"/>
      <c r="BQ754" s="58"/>
      <c r="BR754" s="58"/>
      <c r="BS754" s="58"/>
      <c r="BT754" s="58"/>
      <c r="BU754" s="58"/>
      <c r="BV754" s="58"/>
      <c r="BW754" s="58"/>
      <c r="BX754" s="58"/>
      <c r="BY754" s="58"/>
      <c r="BZ754" s="58"/>
      <c r="CA754" s="58"/>
      <c r="CB754" s="58"/>
      <c r="CC754" s="58"/>
      <c r="CD754" s="58"/>
      <c r="CE754" s="58"/>
      <c r="CF754" s="58"/>
      <c r="CG754" s="58"/>
      <c r="CH754" s="58"/>
      <c r="CI754" s="58"/>
      <c r="CJ754" s="58"/>
      <c r="CK754" s="58"/>
      <c r="CL754" s="58"/>
      <c r="CM754" s="58"/>
      <c r="CN754" s="58"/>
      <c r="CO754" s="58"/>
      <c r="CP754" s="58"/>
      <c r="CQ754" s="58"/>
      <c r="CR754" s="58"/>
      <c r="CS754" s="58"/>
      <c r="CT754" s="58"/>
      <c r="CU754" s="58"/>
      <c r="CV754" s="58"/>
      <c r="CW754" s="58"/>
      <c r="CX754" s="58"/>
      <c r="CY754" s="58"/>
      <c r="CZ754" s="58"/>
      <c r="DA754" s="58"/>
      <c r="DB754" s="58"/>
      <c r="DC754" s="58"/>
      <c r="DD754" s="58"/>
      <c r="DE754" s="58"/>
      <c r="DF754" s="58"/>
      <c r="DG754" s="58"/>
      <c r="DH754" s="58"/>
      <c r="DI754" s="60"/>
    </row>
    <row r="755" spans="1:113" x14ac:dyDescent="0.2">
      <c r="A755" s="36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50"/>
      <c r="AM755" s="57"/>
      <c r="AN755" s="57"/>
      <c r="AO755" s="58"/>
      <c r="AP755" s="58"/>
      <c r="AQ755" s="58"/>
      <c r="AR755" s="51"/>
      <c r="AS755" s="57"/>
      <c r="AT755" s="58"/>
      <c r="AU755" s="58"/>
      <c r="AV755" s="51"/>
      <c r="AW755" s="57"/>
      <c r="AX755" s="58"/>
      <c r="AY755" s="59"/>
      <c r="AZ755" s="35"/>
      <c r="BA755" s="58"/>
      <c r="BB755" s="51"/>
      <c r="BC755" s="57"/>
      <c r="BD755" s="58"/>
      <c r="BE755" s="59"/>
      <c r="BF755" s="58"/>
      <c r="BG755" s="58"/>
      <c r="BH755" s="58"/>
      <c r="BI755" s="58"/>
      <c r="BJ755" s="58"/>
      <c r="BK755" s="58"/>
      <c r="BL755" s="58"/>
      <c r="BM755" s="58"/>
      <c r="BN755" s="58"/>
      <c r="BO755" s="58"/>
      <c r="BP755" s="58"/>
      <c r="BQ755" s="58"/>
      <c r="BR755" s="58"/>
      <c r="BS755" s="58"/>
      <c r="BT755" s="58"/>
      <c r="BU755" s="58"/>
      <c r="BV755" s="58"/>
      <c r="BW755" s="58"/>
      <c r="BX755" s="58"/>
      <c r="BY755" s="58"/>
      <c r="BZ755" s="58"/>
      <c r="CA755" s="58"/>
      <c r="CB755" s="58"/>
      <c r="CC755" s="58"/>
      <c r="CD755" s="58"/>
      <c r="CE755" s="58"/>
      <c r="CF755" s="58"/>
      <c r="CG755" s="58"/>
      <c r="CH755" s="58"/>
      <c r="CI755" s="58"/>
      <c r="CJ755" s="58"/>
      <c r="CK755" s="58"/>
      <c r="CL755" s="58"/>
      <c r="CM755" s="58"/>
      <c r="CN755" s="58"/>
      <c r="CO755" s="58"/>
      <c r="CP755" s="58"/>
      <c r="CQ755" s="58"/>
      <c r="CR755" s="58"/>
      <c r="CS755" s="58"/>
      <c r="CT755" s="58"/>
      <c r="CU755" s="58"/>
      <c r="CV755" s="58"/>
      <c r="CW755" s="58"/>
      <c r="CX755" s="58"/>
      <c r="CY755" s="58"/>
      <c r="CZ755" s="58"/>
      <c r="DA755" s="58"/>
      <c r="DB755" s="58"/>
      <c r="DC755" s="58"/>
      <c r="DD755" s="58"/>
      <c r="DE755" s="58"/>
      <c r="DF755" s="58"/>
      <c r="DG755" s="58"/>
      <c r="DH755" s="58"/>
      <c r="DI755" s="60"/>
    </row>
    <row r="756" spans="1:113" x14ac:dyDescent="0.2">
      <c r="A756" s="36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50"/>
      <c r="AM756" s="57"/>
      <c r="AN756" s="57"/>
      <c r="AO756" s="58"/>
      <c r="AP756" s="58"/>
      <c r="AQ756" s="58"/>
      <c r="AR756" s="51"/>
      <c r="AS756" s="57"/>
      <c r="AT756" s="58"/>
      <c r="AU756" s="58"/>
      <c r="AV756" s="51"/>
      <c r="AW756" s="57"/>
      <c r="AX756" s="58"/>
      <c r="AY756" s="59"/>
      <c r="AZ756" s="35"/>
      <c r="BA756" s="58"/>
      <c r="BB756" s="51"/>
      <c r="BC756" s="57"/>
      <c r="BD756" s="58"/>
      <c r="BE756" s="59"/>
      <c r="BF756" s="58"/>
      <c r="BG756" s="58"/>
      <c r="BH756" s="58"/>
      <c r="BI756" s="58"/>
      <c r="BJ756" s="58"/>
      <c r="BK756" s="58"/>
      <c r="BL756" s="58"/>
      <c r="BM756" s="58"/>
      <c r="BN756" s="58"/>
      <c r="BO756" s="58"/>
      <c r="BP756" s="58"/>
      <c r="BQ756" s="58"/>
      <c r="BR756" s="58"/>
      <c r="BS756" s="58"/>
      <c r="BT756" s="58"/>
      <c r="BU756" s="58"/>
      <c r="BV756" s="58"/>
      <c r="BW756" s="58"/>
      <c r="BX756" s="58"/>
      <c r="BY756" s="58"/>
      <c r="BZ756" s="58"/>
      <c r="CA756" s="58"/>
      <c r="CB756" s="58"/>
      <c r="CC756" s="58"/>
      <c r="CD756" s="58"/>
      <c r="CE756" s="58"/>
      <c r="CF756" s="58"/>
      <c r="CG756" s="58"/>
      <c r="CH756" s="58"/>
      <c r="CI756" s="58"/>
      <c r="CJ756" s="58"/>
      <c r="CK756" s="58"/>
      <c r="CL756" s="58"/>
      <c r="CM756" s="58"/>
      <c r="CN756" s="58"/>
      <c r="CO756" s="58"/>
      <c r="CP756" s="58"/>
      <c r="CQ756" s="58"/>
      <c r="CR756" s="58"/>
      <c r="CS756" s="58"/>
      <c r="CT756" s="58"/>
      <c r="CU756" s="58"/>
      <c r="CV756" s="58"/>
      <c r="CW756" s="58"/>
      <c r="CX756" s="58"/>
      <c r="CY756" s="58"/>
      <c r="CZ756" s="58"/>
      <c r="DA756" s="58"/>
      <c r="DB756" s="58"/>
      <c r="DC756" s="58"/>
      <c r="DD756" s="58"/>
      <c r="DE756" s="58"/>
      <c r="DF756" s="58"/>
      <c r="DG756" s="58"/>
      <c r="DH756" s="58"/>
      <c r="DI756" s="60"/>
    </row>
    <row r="757" spans="1:113" x14ac:dyDescent="0.2">
      <c r="A757" s="36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7"/>
      <c r="AN757" s="57"/>
      <c r="AO757" s="58"/>
      <c r="AP757" s="58"/>
      <c r="AQ757" s="58"/>
      <c r="AR757" s="51"/>
      <c r="AS757" s="57"/>
      <c r="AT757" s="58"/>
      <c r="AU757" s="58"/>
      <c r="AV757" s="51"/>
      <c r="AW757" s="57"/>
      <c r="AX757" s="58"/>
      <c r="AY757" s="59"/>
      <c r="AZ757" s="35"/>
      <c r="BA757" s="58"/>
      <c r="BB757" s="51"/>
      <c r="BC757" s="57"/>
      <c r="BD757" s="58"/>
      <c r="BE757" s="59"/>
      <c r="BF757" s="58"/>
      <c r="BG757" s="58"/>
      <c r="BH757" s="58"/>
      <c r="BI757" s="58"/>
      <c r="BJ757" s="58"/>
      <c r="BK757" s="58"/>
      <c r="BL757" s="58"/>
      <c r="BM757" s="58"/>
      <c r="BN757" s="58"/>
      <c r="BO757" s="58"/>
      <c r="BP757" s="58"/>
      <c r="BQ757" s="58"/>
      <c r="BR757" s="58"/>
      <c r="BS757" s="58"/>
      <c r="BT757" s="58"/>
      <c r="BU757" s="58"/>
      <c r="BV757" s="58"/>
      <c r="BW757" s="58"/>
      <c r="BX757" s="58"/>
      <c r="BY757" s="58"/>
      <c r="BZ757" s="58"/>
      <c r="CA757" s="58"/>
      <c r="CB757" s="58"/>
      <c r="CC757" s="58"/>
      <c r="CD757" s="58"/>
      <c r="CE757" s="58"/>
      <c r="CF757" s="58"/>
      <c r="CG757" s="58"/>
      <c r="CH757" s="58"/>
      <c r="CI757" s="58"/>
      <c r="CJ757" s="58"/>
      <c r="CK757" s="58"/>
      <c r="CL757" s="58"/>
      <c r="CM757" s="58"/>
      <c r="CN757" s="58"/>
      <c r="CO757" s="58"/>
      <c r="CP757" s="58"/>
      <c r="CQ757" s="58"/>
      <c r="CR757" s="58"/>
      <c r="CS757" s="58"/>
      <c r="CT757" s="58"/>
      <c r="CU757" s="58"/>
      <c r="CV757" s="58"/>
      <c r="CW757" s="58"/>
      <c r="CX757" s="58"/>
      <c r="CY757" s="58"/>
      <c r="CZ757" s="58"/>
      <c r="DA757" s="58"/>
      <c r="DB757" s="58"/>
      <c r="DC757" s="58"/>
      <c r="DD757" s="58"/>
      <c r="DE757" s="58"/>
      <c r="DF757" s="58"/>
      <c r="DG757" s="58"/>
      <c r="DH757" s="58"/>
      <c r="DI757" s="60"/>
    </row>
    <row r="758" spans="1:113" x14ac:dyDescent="0.2">
      <c r="A758" s="36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50"/>
      <c r="AM758" s="57"/>
      <c r="AN758" s="57"/>
      <c r="AO758" s="58"/>
      <c r="AP758" s="58"/>
      <c r="AQ758" s="58"/>
      <c r="AR758" s="51"/>
      <c r="AS758" s="57"/>
      <c r="AT758" s="58"/>
      <c r="AU758" s="58"/>
      <c r="AV758" s="51"/>
      <c r="AW758" s="57"/>
      <c r="AX758" s="58"/>
      <c r="AY758" s="59"/>
      <c r="AZ758" s="35"/>
      <c r="BA758" s="58"/>
      <c r="BB758" s="51"/>
      <c r="BC758" s="57"/>
      <c r="BD758" s="58"/>
      <c r="BE758" s="59"/>
      <c r="BF758" s="58"/>
      <c r="BG758" s="58"/>
      <c r="BH758" s="58"/>
      <c r="BI758" s="58"/>
      <c r="BJ758" s="58"/>
      <c r="BK758" s="58"/>
      <c r="BL758" s="58"/>
      <c r="BM758" s="58"/>
      <c r="BN758" s="58"/>
      <c r="BO758" s="58"/>
      <c r="BP758" s="58"/>
      <c r="BQ758" s="58"/>
      <c r="BR758" s="58"/>
      <c r="BS758" s="58"/>
      <c r="BT758" s="58"/>
      <c r="BU758" s="58"/>
      <c r="BV758" s="58"/>
      <c r="BW758" s="58"/>
      <c r="BX758" s="58"/>
      <c r="BY758" s="58"/>
      <c r="BZ758" s="58"/>
      <c r="CA758" s="58"/>
      <c r="CB758" s="58"/>
      <c r="CC758" s="58"/>
      <c r="CD758" s="58"/>
      <c r="CE758" s="58"/>
      <c r="CF758" s="58"/>
      <c r="CG758" s="58"/>
      <c r="CH758" s="58"/>
      <c r="CI758" s="58"/>
      <c r="CJ758" s="58"/>
      <c r="CK758" s="58"/>
      <c r="CL758" s="58"/>
      <c r="CM758" s="58"/>
      <c r="CN758" s="58"/>
      <c r="CO758" s="58"/>
      <c r="CP758" s="58"/>
      <c r="CQ758" s="58"/>
      <c r="CR758" s="58"/>
      <c r="CS758" s="58"/>
      <c r="CT758" s="58"/>
      <c r="CU758" s="58"/>
      <c r="CV758" s="58"/>
      <c r="CW758" s="58"/>
      <c r="CX758" s="58"/>
      <c r="CY758" s="58"/>
      <c r="CZ758" s="58"/>
      <c r="DA758" s="58"/>
      <c r="DB758" s="58"/>
      <c r="DC758" s="58"/>
      <c r="DD758" s="58"/>
      <c r="DE758" s="58"/>
      <c r="DF758" s="58"/>
      <c r="DG758" s="58"/>
      <c r="DH758" s="58"/>
      <c r="DI758" s="60"/>
    </row>
    <row r="759" spans="1:113" x14ac:dyDescent="0.2">
      <c r="A759" s="36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50"/>
      <c r="AM759" s="57"/>
      <c r="AN759" s="57"/>
      <c r="AO759" s="58"/>
      <c r="AP759" s="58"/>
      <c r="AQ759" s="58"/>
      <c r="AR759" s="51"/>
      <c r="AS759" s="57"/>
      <c r="AT759" s="58"/>
      <c r="AU759" s="58"/>
      <c r="AV759" s="51"/>
      <c r="AW759" s="57"/>
      <c r="AX759" s="58"/>
      <c r="AY759" s="59"/>
      <c r="AZ759" s="35"/>
      <c r="BA759" s="58"/>
      <c r="BB759" s="51"/>
      <c r="BC759" s="57"/>
      <c r="BD759" s="58"/>
      <c r="BE759" s="59"/>
      <c r="BF759" s="58"/>
      <c r="BG759" s="58"/>
      <c r="BH759" s="58"/>
      <c r="BI759" s="58"/>
      <c r="BJ759" s="58"/>
      <c r="BK759" s="58"/>
      <c r="BL759" s="58"/>
      <c r="BM759" s="58"/>
      <c r="BN759" s="58"/>
      <c r="BO759" s="58"/>
      <c r="BP759" s="58"/>
      <c r="BQ759" s="58"/>
      <c r="BR759" s="58"/>
      <c r="BS759" s="58"/>
      <c r="BT759" s="58"/>
      <c r="BU759" s="58"/>
      <c r="BV759" s="58"/>
      <c r="BW759" s="58"/>
      <c r="BX759" s="58"/>
      <c r="BY759" s="58"/>
      <c r="BZ759" s="58"/>
      <c r="CA759" s="58"/>
      <c r="CB759" s="58"/>
      <c r="CC759" s="58"/>
      <c r="CD759" s="58"/>
      <c r="CE759" s="58"/>
      <c r="CF759" s="58"/>
      <c r="CG759" s="58"/>
      <c r="CH759" s="58"/>
      <c r="CI759" s="58"/>
      <c r="CJ759" s="58"/>
      <c r="CK759" s="58"/>
      <c r="CL759" s="58"/>
      <c r="CM759" s="58"/>
      <c r="CN759" s="58"/>
      <c r="CO759" s="58"/>
      <c r="CP759" s="58"/>
      <c r="CQ759" s="58"/>
      <c r="CR759" s="58"/>
      <c r="CS759" s="58"/>
      <c r="CT759" s="58"/>
      <c r="CU759" s="58"/>
      <c r="CV759" s="58"/>
      <c r="CW759" s="58"/>
      <c r="CX759" s="58"/>
      <c r="CY759" s="58"/>
      <c r="CZ759" s="58"/>
      <c r="DA759" s="58"/>
      <c r="DB759" s="58"/>
      <c r="DC759" s="58"/>
      <c r="DD759" s="58"/>
      <c r="DE759" s="58"/>
      <c r="DF759" s="58"/>
      <c r="DG759" s="58"/>
      <c r="DH759" s="58"/>
      <c r="DI759" s="60"/>
    </row>
    <row r="760" spans="1:113" x14ac:dyDescent="0.2">
      <c r="A760" s="36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7"/>
      <c r="AN760" s="57"/>
      <c r="AO760" s="58"/>
      <c r="AP760" s="58"/>
      <c r="AQ760" s="58"/>
      <c r="AR760" s="51"/>
      <c r="AS760" s="57"/>
      <c r="AT760" s="58"/>
      <c r="AU760" s="58"/>
      <c r="AV760" s="51"/>
      <c r="AW760" s="57"/>
      <c r="AX760" s="58"/>
      <c r="AY760" s="59"/>
      <c r="AZ760" s="35"/>
      <c r="BA760" s="58"/>
      <c r="BB760" s="51"/>
      <c r="BC760" s="57"/>
      <c r="BD760" s="58"/>
      <c r="BE760" s="59"/>
      <c r="BF760" s="58"/>
      <c r="BG760" s="58"/>
      <c r="BH760" s="58"/>
      <c r="BI760" s="58"/>
      <c r="BJ760" s="58"/>
      <c r="BK760" s="58"/>
      <c r="BL760" s="58"/>
      <c r="BM760" s="58"/>
      <c r="BN760" s="58"/>
      <c r="BO760" s="58"/>
      <c r="BP760" s="58"/>
      <c r="BQ760" s="58"/>
      <c r="BR760" s="58"/>
      <c r="BS760" s="58"/>
      <c r="BT760" s="58"/>
      <c r="BU760" s="58"/>
      <c r="BV760" s="58"/>
      <c r="BW760" s="58"/>
      <c r="BX760" s="58"/>
      <c r="BY760" s="58"/>
      <c r="BZ760" s="58"/>
      <c r="CA760" s="58"/>
      <c r="CB760" s="58"/>
      <c r="CC760" s="58"/>
      <c r="CD760" s="58"/>
      <c r="CE760" s="58"/>
      <c r="CF760" s="58"/>
      <c r="CG760" s="58"/>
      <c r="CH760" s="58"/>
      <c r="CI760" s="58"/>
      <c r="CJ760" s="58"/>
      <c r="CK760" s="58"/>
      <c r="CL760" s="58"/>
      <c r="CM760" s="58"/>
      <c r="CN760" s="58"/>
      <c r="CO760" s="58"/>
      <c r="CP760" s="58"/>
      <c r="CQ760" s="58"/>
      <c r="CR760" s="58"/>
      <c r="CS760" s="58"/>
      <c r="CT760" s="58"/>
      <c r="CU760" s="58"/>
      <c r="CV760" s="58"/>
      <c r="CW760" s="58"/>
      <c r="CX760" s="58"/>
      <c r="CY760" s="58"/>
      <c r="CZ760" s="58"/>
      <c r="DA760" s="58"/>
      <c r="DB760" s="58"/>
      <c r="DC760" s="58"/>
      <c r="DD760" s="58"/>
      <c r="DE760" s="58"/>
      <c r="DF760" s="58"/>
      <c r="DG760" s="58"/>
      <c r="DH760" s="58"/>
      <c r="DI760" s="60"/>
    </row>
    <row r="761" spans="1:113" x14ac:dyDescent="0.2">
      <c r="A761" s="36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50"/>
      <c r="AM761" s="57"/>
      <c r="AN761" s="57"/>
      <c r="AO761" s="58"/>
      <c r="AP761" s="58"/>
      <c r="AQ761" s="58"/>
      <c r="AR761" s="51"/>
      <c r="AS761" s="57"/>
      <c r="AT761" s="58"/>
      <c r="AU761" s="58"/>
      <c r="AV761" s="51"/>
      <c r="AW761" s="57"/>
      <c r="AX761" s="58"/>
      <c r="AY761" s="59"/>
      <c r="AZ761" s="35"/>
      <c r="BA761" s="58"/>
      <c r="BB761" s="51"/>
      <c r="BC761" s="57"/>
      <c r="BD761" s="58"/>
      <c r="BE761" s="59"/>
      <c r="BF761" s="58"/>
      <c r="BG761" s="58"/>
      <c r="BH761" s="58"/>
      <c r="BI761" s="58"/>
      <c r="BJ761" s="58"/>
      <c r="BK761" s="58"/>
      <c r="BL761" s="58"/>
      <c r="BM761" s="58"/>
      <c r="BN761" s="58"/>
      <c r="BO761" s="58"/>
      <c r="BP761" s="58"/>
      <c r="BQ761" s="58"/>
      <c r="BR761" s="58"/>
      <c r="BS761" s="58"/>
      <c r="BT761" s="58"/>
      <c r="BU761" s="58"/>
      <c r="BV761" s="58"/>
      <c r="BW761" s="58"/>
      <c r="BX761" s="58"/>
      <c r="BY761" s="58"/>
      <c r="BZ761" s="58"/>
      <c r="CA761" s="58"/>
      <c r="CB761" s="58"/>
      <c r="CC761" s="58"/>
      <c r="CD761" s="58"/>
      <c r="CE761" s="58"/>
      <c r="CF761" s="58"/>
      <c r="CG761" s="58"/>
      <c r="CH761" s="58"/>
      <c r="CI761" s="58"/>
      <c r="CJ761" s="58"/>
      <c r="CK761" s="58"/>
      <c r="CL761" s="58"/>
      <c r="CM761" s="58"/>
      <c r="CN761" s="58"/>
      <c r="CO761" s="58"/>
      <c r="CP761" s="58"/>
      <c r="CQ761" s="58"/>
      <c r="CR761" s="58"/>
      <c r="CS761" s="58"/>
      <c r="CT761" s="58"/>
      <c r="CU761" s="58"/>
      <c r="CV761" s="58"/>
      <c r="CW761" s="58"/>
      <c r="CX761" s="58"/>
      <c r="CY761" s="58"/>
      <c r="CZ761" s="58"/>
      <c r="DA761" s="58"/>
      <c r="DB761" s="58"/>
      <c r="DC761" s="58"/>
      <c r="DD761" s="58"/>
      <c r="DE761" s="58"/>
      <c r="DF761" s="58"/>
      <c r="DG761" s="58"/>
      <c r="DH761" s="58"/>
      <c r="DI761" s="60"/>
    </row>
    <row r="762" spans="1:113" x14ac:dyDescent="0.2">
      <c r="A762" s="36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50"/>
      <c r="AM762" s="57"/>
      <c r="AN762" s="57"/>
      <c r="AO762" s="58"/>
      <c r="AP762" s="58"/>
      <c r="AQ762" s="58"/>
      <c r="AR762" s="51"/>
      <c r="AS762" s="57"/>
      <c r="AT762" s="58"/>
      <c r="AU762" s="58"/>
      <c r="AV762" s="51"/>
      <c r="AW762" s="57"/>
      <c r="AX762" s="58"/>
      <c r="AY762" s="59"/>
      <c r="AZ762" s="35"/>
      <c r="BA762" s="58"/>
      <c r="BB762" s="51"/>
      <c r="BC762" s="57"/>
      <c r="BD762" s="58"/>
      <c r="BE762" s="59"/>
      <c r="BF762" s="58"/>
      <c r="BG762" s="58"/>
      <c r="BH762" s="58"/>
      <c r="BI762" s="58"/>
      <c r="BJ762" s="58"/>
      <c r="BK762" s="58"/>
      <c r="BL762" s="58"/>
      <c r="BM762" s="58"/>
      <c r="BN762" s="58"/>
      <c r="BO762" s="58"/>
      <c r="BP762" s="58"/>
      <c r="BQ762" s="58"/>
      <c r="BR762" s="58"/>
      <c r="BS762" s="58"/>
      <c r="BT762" s="58"/>
      <c r="BU762" s="58"/>
      <c r="BV762" s="58"/>
      <c r="BW762" s="58"/>
      <c r="BX762" s="58"/>
      <c r="BY762" s="58"/>
      <c r="BZ762" s="58"/>
      <c r="CA762" s="58"/>
      <c r="CB762" s="58"/>
      <c r="CC762" s="58"/>
      <c r="CD762" s="58"/>
      <c r="CE762" s="58"/>
      <c r="CF762" s="58"/>
      <c r="CG762" s="58"/>
      <c r="CH762" s="58"/>
      <c r="CI762" s="58"/>
      <c r="CJ762" s="58"/>
      <c r="CK762" s="58"/>
      <c r="CL762" s="58"/>
      <c r="CM762" s="58"/>
      <c r="CN762" s="58"/>
      <c r="CO762" s="58"/>
      <c r="CP762" s="58"/>
      <c r="CQ762" s="58"/>
      <c r="CR762" s="58"/>
      <c r="CS762" s="58"/>
      <c r="CT762" s="58"/>
      <c r="CU762" s="58"/>
      <c r="CV762" s="58"/>
      <c r="CW762" s="58"/>
      <c r="CX762" s="58"/>
      <c r="CY762" s="58"/>
      <c r="CZ762" s="58"/>
      <c r="DA762" s="58"/>
      <c r="DB762" s="58"/>
      <c r="DC762" s="58"/>
      <c r="DD762" s="58"/>
      <c r="DE762" s="58"/>
      <c r="DF762" s="58"/>
      <c r="DG762" s="58"/>
      <c r="DH762" s="58"/>
      <c r="DI762" s="60"/>
    </row>
    <row r="763" spans="1:113" x14ac:dyDescent="0.2">
      <c r="A763" s="36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50"/>
      <c r="AM763" s="57"/>
      <c r="AN763" s="57"/>
      <c r="AO763" s="58"/>
      <c r="AP763" s="58"/>
      <c r="AQ763" s="58"/>
      <c r="AR763" s="51"/>
      <c r="AS763" s="57"/>
      <c r="AT763" s="58"/>
      <c r="AU763" s="58"/>
      <c r="AV763" s="51"/>
      <c r="AW763" s="57"/>
      <c r="AX763" s="58"/>
      <c r="AY763" s="59"/>
      <c r="AZ763" s="35"/>
      <c r="BA763" s="58"/>
      <c r="BB763" s="51"/>
      <c r="BC763" s="57"/>
      <c r="BD763" s="58"/>
      <c r="BE763" s="59"/>
      <c r="BF763" s="58"/>
      <c r="BG763" s="58"/>
      <c r="BH763" s="58"/>
      <c r="BI763" s="58"/>
      <c r="BJ763" s="58"/>
      <c r="BK763" s="58"/>
      <c r="BL763" s="58"/>
      <c r="BM763" s="58"/>
      <c r="BN763" s="58"/>
      <c r="BO763" s="58"/>
      <c r="BP763" s="58"/>
      <c r="BQ763" s="58"/>
      <c r="BR763" s="58"/>
      <c r="BS763" s="58"/>
      <c r="BT763" s="58"/>
      <c r="BU763" s="58"/>
      <c r="BV763" s="58"/>
      <c r="BW763" s="58"/>
      <c r="BX763" s="58"/>
      <c r="BY763" s="58"/>
      <c r="BZ763" s="58"/>
      <c r="CA763" s="58"/>
      <c r="CB763" s="58"/>
      <c r="CC763" s="58"/>
      <c r="CD763" s="58"/>
      <c r="CE763" s="58"/>
      <c r="CF763" s="58"/>
      <c r="CG763" s="58"/>
      <c r="CH763" s="58"/>
      <c r="CI763" s="58"/>
      <c r="CJ763" s="58"/>
      <c r="CK763" s="58"/>
      <c r="CL763" s="58"/>
      <c r="CM763" s="58"/>
      <c r="CN763" s="58"/>
      <c r="CO763" s="58"/>
      <c r="CP763" s="58"/>
      <c r="CQ763" s="58"/>
      <c r="CR763" s="58"/>
      <c r="CS763" s="58"/>
      <c r="CT763" s="58"/>
      <c r="CU763" s="58"/>
      <c r="CV763" s="58"/>
      <c r="CW763" s="58"/>
      <c r="CX763" s="58"/>
      <c r="CY763" s="58"/>
      <c r="CZ763" s="58"/>
      <c r="DA763" s="58"/>
      <c r="DB763" s="58"/>
      <c r="DC763" s="58"/>
      <c r="DD763" s="58"/>
      <c r="DE763" s="58"/>
      <c r="DF763" s="58"/>
      <c r="DG763" s="58"/>
      <c r="DH763" s="58"/>
      <c r="DI763" s="60"/>
    </row>
    <row r="764" spans="1:113" x14ac:dyDescent="0.2">
      <c r="A764" s="36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50"/>
      <c r="AM764" s="57"/>
      <c r="AN764" s="57"/>
      <c r="AO764" s="58"/>
      <c r="AP764" s="58"/>
      <c r="AQ764" s="58"/>
      <c r="AR764" s="51"/>
      <c r="AS764" s="57"/>
      <c r="AT764" s="58"/>
      <c r="AU764" s="58"/>
      <c r="AV764" s="51"/>
      <c r="AW764" s="57"/>
      <c r="AX764" s="58"/>
      <c r="AY764" s="59"/>
      <c r="AZ764" s="35"/>
      <c r="BA764" s="58"/>
      <c r="BB764" s="51"/>
      <c r="BC764" s="57"/>
      <c r="BD764" s="58"/>
      <c r="BE764" s="59"/>
      <c r="BF764" s="58"/>
      <c r="BG764" s="58"/>
      <c r="BH764" s="58"/>
      <c r="BI764" s="58"/>
      <c r="BJ764" s="58"/>
      <c r="BK764" s="58"/>
      <c r="BL764" s="58"/>
      <c r="BM764" s="58"/>
      <c r="BN764" s="58"/>
      <c r="BO764" s="58"/>
      <c r="BP764" s="58"/>
      <c r="BQ764" s="58"/>
      <c r="BR764" s="58"/>
      <c r="BS764" s="58"/>
      <c r="BT764" s="58"/>
      <c r="BU764" s="58"/>
      <c r="BV764" s="58"/>
      <c r="BW764" s="58"/>
      <c r="BX764" s="58"/>
      <c r="BY764" s="58"/>
      <c r="BZ764" s="58"/>
      <c r="CA764" s="58"/>
      <c r="CB764" s="58"/>
      <c r="CC764" s="58"/>
      <c r="CD764" s="58"/>
      <c r="CE764" s="58"/>
      <c r="CF764" s="58"/>
      <c r="CG764" s="58"/>
      <c r="CH764" s="58"/>
      <c r="CI764" s="58"/>
      <c r="CJ764" s="58"/>
      <c r="CK764" s="58"/>
      <c r="CL764" s="58"/>
      <c r="CM764" s="58"/>
      <c r="CN764" s="58"/>
      <c r="CO764" s="58"/>
      <c r="CP764" s="58"/>
      <c r="CQ764" s="58"/>
      <c r="CR764" s="58"/>
      <c r="CS764" s="58"/>
      <c r="CT764" s="58"/>
      <c r="CU764" s="58"/>
      <c r="CV764" s="58"/>
      <c r="CW764" s="58"/>
      <c r="CX764" s="58"/>
      <c r="CY764" s="58"/>
      <c r="CZ764" s="58"/>
      <c r="DA764" s="58"/>
      <c r="DB764" s="58"/>
      <c r="DC764" s="58"/>
      <c r="DD764" s="58"/>
      <c r="DE764" s="58"/>
      <c r="DF764" s="58"/>
      <c r="DG764" s="58"/>
      <c r="DH764" s="58"/>
      <c r="DI764" s="60"/>
    </row>
    <row r="765" spans="1:113" x14ac:dyDescent="0.2">
      <c r="A765" s="36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7"/>
      <c r="AN765" s="57"/>
      <c r="AO765" s="58"/>
      <c r="AP765" s="58"/>
      <c r="AQ765" s="58"/>
      <c r="AR765" s="51"/>
      <c r="AS765" s="57"/>
      <c r="AT765" s="58"/>
      <c r="AU765" s="58"/>
      <c r="AV765" s="51"/>
      <c r="AW765" s="57"/>
      <c r="AX765" s="58"/>
      <c r="AY765" s="59"/>
      <c r="AZ765" s="35"/>
      <c r="BA765" s="58"/>
      <c r="BB765" s="51"/>
      <c r="BC765" s="57"/>
      <c r="BD765" s="58"/>
      <c r="BE765" s="59"/>
      <c r="BF765" s="58"/>
      <c r="BG765" s="58"/>
      <c r="BH765" s="58"/>
      <c r="BI765" s="58"/>
      <c r="BJ765" s="58"/>
      <c r="BK765" s="58"/>
      <c r="BL765" s="58"/>
      <c r="BM765" s="58"/>
      <c r="BN765" s="58"/>
      <c r="BO765" s="58"/>
      <c r="BP765" s="58"/>
      <c r="BQ765" s="58"/>
      <c r="BR765" s="58"/>
      <c r="BS765" s="58"/>
      <c r="BT765" s="58"/>
      <c r="BU765" s="58"/>
      <c r="BV765" s="58"/>
      <c r="BW765" s="58"/>
      <c r="BX765" s="58"/>
      <c r="BY765" s="58"/>
      <c r="BZ765" s="58"/>
      <c r="CA765" s="58"/>
      <c r="CB765" s="58"/>
      <c r="CC765" s="58"/>
      <c r="CD765" s="58"/>
      <c r="CE765" s="58"/>
      <c r="CF765" s="58"/>
      <c r="CG765" s="58"/>
      <c r="CH765" s="58"/>
      <c r="CI765" s="58"/>
      <c r="CJ765" s="58"/>
      <c r="CK765" s="58"/>
      <c r="CL765" s="58"/>
      <c r="CM765" s="58"/>
      <c r="CN765" s="58"/>
      <c r="CO765" s="58"/>
      <c r="CP765" s="58"/>
      <c r="CQ765" s="58"/>
      <c r="CR765" s="58"/>
      <c r="CS765" s="58"/>
      <c r="CT765" s="58"/>
      <c r="CU765" s="58"/>
      <c r="CV765" s="58"/>
      <c r="CW765" s="58"/>
      <c r="CX765" s="58"/>
      <c r="CY765" s="58"/>
      <c r="CZ765" s="58"/>
      <c r="DA765" s="58"/>
      <c r="DB765" s="58"/>
      <c r="DC765" s="58"/>
      <c r="DD765" s="58"/>
      <c r="DE765" s="58"/>
      <c r="DF765" s="58"/>
      <c r="DG765" s="58"/>
      <c r="DH765" s="58"/>
      <c r="DI765" s="60"/>
    </row>
    <row r="766" spans="1:113" x14ac:dyDescent="0.2">
      <c r="A766" s="36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50"/>
      <c r="AM766" s="57"/>
      <c r="AN766" s="57"/>
      <c r="AO766" s="58"/>
      <c r="AP766" s="58"/>
      <c r="AQ766" s="58"/>
      <c r="AR766" s="51"/>
      <c r="AS766" s="57"/>
      <c r="AT766" s="58"/>
      <c r="AU766" s="58"/>
      <c r="AV766" s="51"/>
      <c r="AW766" s="57"/>
      <c r="AX766" s="58"/>
      <c r="AY766" s="59"/>
      <c r="AZ766" s="35"/>
      <c r="BA766" s="58"/>
      <c r="BB766" s="51"/>
      <c r="BC766" s="57"/>
      <c r="BD766" s="58"/>
      <c r="BE766" s="59"/>
      <c r="BF766" s="58"/>
      <c r="BG766" s="58"/>
      <c r="BH766" s="58"/>
      <c r="BI766" s="58"/>
      <c r="BJ766" s="58"/>
      <c r="BK766" s="58"/>
      <c r="BL766" s="58"/>
      <c r="BM766" s="58"/>
      <c r="BN766" s="58"/>
      <c r="BO766" s="58"/>
      <c r="BP766" s="58"/>
      <c r="BQ766" s="58"/>
      <c r="BR766" s="58"/>
      <c r="BS766" s="58"/>
      <c r="BT766" s="58"/>
      <c r="BU766" s="58"/>
      <c r="BV766" s="58"/>
      <c r="BW766" s="58"/>
      <c r="BX766" s="58"/>
      <c r="BY766" s="58"/>
      <c r="BZ766" s="58"/>
      <c r="CA766" s="58"/>
      <c r="CB766" s="58"/>
      <c r="CC766" s="58"/>
      <c r="CD766" s="58"/>
      <c r="CE766" s="58"/>
      <c r="CF766" s="58"/>
      <c r="CG766" s="58"/>
      <c r="CH766" s="58"/>
      <c r="CI766" s="58"/>
      <c r="CJ766" s="58"/>
      <c r="CK766" s="58"/>
      <c r="CL766" s="58"/>
      <c r="CM766" s="58"/>
      <c r="CN766" s="58"/>
      <c r="CO766" s="58"/>
      <c r="CP766" s="58"/>
      <c r="CQ766" s="58"/>
      <c r="CR766" s="58"/>
      <c r="CS766" s="58"/>
      <c r="CT766" s="58"/>
      <c r="CU766" s="58"/>
      <c r="CV766" s="58"/>
      <c r="CW766" s="58"/>
      <c r="CX766" s="58"/>
      <c r="CY766" s="58"/>
      <c r="CZ766" s="58"/>
      <c r="DA766" s="58"/>
      <c r="DB766" s="58"/>
      <c r="DC766" s="58"/>
      <c r="DD766" s="58"/>
      <c r="DE766" s="58"/>
      <c r="DF766" s="58"/>
      <c r="DG766" s="58"/>
      <c r="DH766" s="58"/>
      <c r="DI766" s="60"/>
    </row>
    <row r="767" spans="1:113" x14ac:dyDescent="0.2">
      <c r="A767" s="36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50"/>
      <c r="AM767" s="57"/>
      <c r="AN767" s="57"/>
      <c r="AO767" s="58"/>
      <c r="AP767" s="58"/>
      <c r="AQ767" s="58"/>
      <c r="AR767" s="51"/>
      <c r="AS767" s="57"/>
      <c r="AT767" s="58"/>
      <c r="AU767" s="58"/>
      <c r="AV767" s="51"/>
      <c r="AW767" s="57"/>
      <c r="AX767" s="58"/>
      <c r="AY767" s="59"/>
      <c r="AZ767" s="35"/>
      <c r="BA767" s="58"/>
      <c r="BB767" s="51"/>
      <c r="BC767" s="57"/>
      <c r="BD767" s="58"/>
      <c r="BE767" s="59"/>
      <c r="BF767" s="58"/>
      <c r="BG767" s="58"/>
      <c r="BH767" s="58"/>
      <c r="BI767" s="58"/>
      <c r="BJ767" s="58"/>
      <c r="BK767" s="58"/>
      <c r="BL767" s="58"/>
      <c r="BM767" s="58"/>
      <c r="BN767" s="58"/>
      <c r="BO767" s="58"/>
      <c r="BP767" s="58"/>
      <c r="BQ767" s="58"/>
      <c r="BR767" s="58"/>
      <c r="BS767" s="58"/>
      <c r="BT767" s="58"/>
      <c r="BU767" s="58"/>
      <c r="BV767" s="58"/>
      <c r="BW767" s="58"/>
      <c r="BX767" s="58"/>
      <c r="BY767" s="58"/>
      <c r="BZ767" s="58"/>
      <c r="CA767" s="58"/>
      <c r="CB767" s="58"/>
      <c r="CC767" s="58"/>
      <c r="CD767" s="58"/>
      <c r="CE767" s="58"/>
      <c r="CF767" s="58"/>
      <c r="CG767" s="58"/>
      <c r="CH767" s="58"/>
      <c r="CI767" s="58"/>
      <c r="CJ767" s="58"/>
      <c r="CK767" s="58"/>
      <c r="CL767" s="58"/>
      <c r="CM767" s="58"/>
      <c r="CN767" s="58"/>
      <c r="CO767" s="58"/>
      <c r="CP767" s="58"/>
      <c r="CQ767" s="58"/>
      <c r="CR767" s="58"/>
      <c r="CS767" s="58"/>
      <c r="CT767" s="58"/>
      <c r="CU767" s="58"/>
      <c r="CV767" s="58"/>
      <c r="CW767" s="58"/>
      <c r="CX767" s="58"/>
      <c r="CY767" s="58"/>
      <c r="CZ767" s="58"/>
      <c r="DA767" s="58"/>
      <c r="DB767" s="58"/>
      <c r="DC767" s="58"/>
      <c r="DD767" s="58"/>
      <c r="DE767" s="58"/>
      <c r="DF767" s="58"/>
      <c r="DG767" s="58"/>
      <c r="DH767" s="58"/>
      <c r="DI767" s="60"/>
    </row>
    <row r="768" spans="1:113" x14ac:dyDescent="0.2">
      <c r="A768" s="36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50"/>
      <c r="AM768" s="57"/>
      <c r="AN768" s="57"/>
      <c r="AO768" s="58"/>
      <c r="AP768" s="58"/>
      <c r="AQ768" s="58"/>
      <c r="AR768" s="51"/>
      <c r="AS768" s="57"/>
      <c r="AT768" s="58"/>
      <c r="AU768" s="58"/>
      <c r="AV768" s="51"/>
      <c r="AW768" s="57"/>
      <c r="AX768" s="58"/>
      <c r="AY768" s="59"/>
      <c r="AZ768" s="35"/>
      <c r="BA768" s="58"/>
      <c r="BB768" s="51"/>
      <c r="BC768" s="57"/>
      <c r="BD768" s="58"/>
      <c r="BE768" s="59"/>
      <c r="BF768" s="58"/>
      <c r="BG768" s="58"/>
      <c r="BH768" s="58"/>
      <c r="BI768" s="58"/>
      <c r="BJ768" s="58"/>
      <c r="BK768" s="58"/>
      <c r="BL768" s="58"/>
      <c r="BM768" s="58"/>
      <c r="BN768" s="58"/>
      <c r="BO768" s="58"/>
      <c r="BP768" s="58"/>
      <c r="BQ768" s="58"/>
      <c r="BR768" s="58"/>
      <c r="BS768" s="58"/>
      <c r="BT768" s="58"/>
      <c r="BU768" s="58"/>
      <c r="BV768" s="58"/>
      <c r="BW768" s="58"/>
      <c r="BX768" s="58"/>
      <c r="BY768" s="58"/>
      <c r="BZ768" s="58"/>
      <c r="CA768" s="58"/>
      <c r="CB768" s="58"/>
      <c r="CC768" s="58"/>
      <c r="CD768" s="58"/>
      <c r="CE768" s="58"/>
      <c r="CF768" s="58"/>
      <c r="CG768" s="58"/>
      <c r="CH768" s="58"/>
      <c r="CI768" s="58"/>
      <c r="CJ768" s="58"/>
      <c r="CK768" s="58"/>
      <c r="CL768" s="58"/>
      <c r="CM768" s="58"/>
      <c r="CN768" s="58"/>
      <c r="CO768" s="58"/>
      <c r="CP768" s="58"/>
      <c r="CQ768" s="58"/>
      <c r="CR768" s="58"/>
      <c r="CS768" s="58"/>
      <c r="CT768" s="58"/>
      <c r="CU768" s="58"/>
      <c r="CV768" s="58"/>
      <c r="CW768" s="58"/>
      <c r="CX768" s="58"/>
      <c r="CY768" s="58"/>
      <c r="CZ768" s="58"/>
      <c r="DA768" s="58"/>
      <c r="DB768" s="58"/>
      <c r="DC768" s="58"/>
      <c r="DD768" s="58"/>
      <c r="DE768" s="58"/>
      <c r="DF768" s="58"/>
      <c r="DG768" s="58"/>
      <c r="DH768" s="58"/>
      <c r="DI768" s="60"/>
    </row>
    <row r="769" spans="1:113" x14ac:dyDescent="0.2">
      <c r="A769" s="36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50"/>
      <c r="AM769" s="57"/>
      <c r="AN769" s="57"/>
      <c r="AO769" s="58"/>
      <c r="AP769" s="58"/>
      <c r="AQ769" s="58"/>
      <c r="AR769" s="51"/>
      <c r="AS769" s="57"/>
      <c r="AT769" s="58"/>
      <c r="AU769" s="58"/>
      <c r="AV769" s="51"/>
      <c r="AW769" s="57"/>
      <c r="AX769" s="58"/>
      <c r="AY769" s="59"/>
      <c r="AZ769" s="35"/>
      <c r="BA769" s="58"/>
      <c r="BB769" s="51"/>
      <c r="BC769" s="57"/>
      <c r="BD769" s="58"/>
      <c r="BE769" s="59"/>
      <c r="BF769" s="58"/>
      <c r="BG769" s="58"/>
      <c r="BH769" s="58"/>
      <c r="BI769" s="58"/>
      <c r="BJ769" s="58"/>
      <c r="BK769" s="58"/>
      <c r="BL769" s="58"/>
      <c r="BM769" s="58"/>
      <c r="BN769" s="58"/>
      <c r="BO769" s="58"/>
      <c r="BP769" s="58"/>
      <c r="BQ769" s="58"/>
      <c r="BR769" s="58"/>
      <c r="BS769" s="58"/>
      <c r="BT769" s="58"/>
      <c r="BU769" s="58"/>
      <c r="BV769" s="58"/>
      <c r="BW769" s="58"/>
      <c r="BX769" s="58"/>
      <c r="BY769" s="58"/>
      <c r="BZ769" s="58"/>
      <c r="CA769" s="58"/>
      <c r="CB769" s="58"/>
      <c r="CC769" s="58"/>
      <c r="CD769" s="58"/>
      <c r="CE769" s="58"/>
      <c r="CF769" s="58"/>
      <c r="CG769" s="58"/>
      <c r="CH769" s="58"/>
      <c r="CI769" s="58"/>
      <c r="CJ769" s="58"/>
      <c r="CK769" s="58"/>
      <c r="CL769" s="58"/>
      <c r="CM769" s="58"/>
      <c r="CN769" s="58"/>
      <c r="CO769" s="58"/>
      <c r="CP769" s="58"/>
      <c r="CQ769" s="58"/>
      <c r="CR769" s="58"/>
      <c r="CS769" s="58"/>
      <c r="CT769" s="58"/>
      <c r="CU769" s="58"/>
      <c r="CV769" s="58"/>
      <c r="CW769" s="58"/>
      <c r="CX769" s="58"/>
      <c r="CY769" s="58"/>
      <c r="CZ769" s="58"/>
      <c r="DA769" s="58"/>
      <c r="DB769" s="58"/>
      <c r="DC769" s="58"/>
      <c r="DD769" s="58"/>
      <c r="DE769" s="58"/>
      <c r="DF769" s="58"/>
      <c r="DG769" s="58"/>
      <c r="DH769" s="58"/>
      <c r="DI769" s="60"/>
    </row>
    <row r="770" spans="1:113" x14ac:dyDescent="0.2">
      <c r="A770" s="36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7"/>
      <c r="AN770" s="57"/>
      <c r="AO770" s="58"/>
      <c r="AP770" s="58"/>
      <c r="AQ770" s="58"/>
      <c r="AR770" s="51"/>
      <c r="AS770" s="57"/>
      <c r="AT770" s="58"/>
      <c r="AU770" s="58"/>
      <c r="AV770" s="51"/>
      <c r="AW770" s="57"/>
      <c r="AX770" s="58"/>
      <c r="AY770" s="59"/>
      <c r="AZ770" s="35"/>
      <c r="BA770" s="58"/>
      <c r="BB770" s="51"/>
      <c r="BC770" s="57"/>
      <c r="BD770" s="58"/>
      <c r="BE770" s="59"/>
      <c r="BF770" s="58"/>
      <c r="BG770" s="58"/>
      <c r="BH770" s="58"/>
      <c r="BI770" s="58"/>
      <c r="BJ770" s="58"/>
      <c r="BK770" s="58"/>
      <c r="BL770" s="58"/>
      <c r="BM770" s="58"/>
      <c r="BN770" s="58"/>
      <c r="BO770" s="58"/>
      <c r="BP770" s="58"/>
      <c r="BQ770" s="58"/>
      <c r="BR770" s="58"/>
      <c r="BS770" s="58"/>
      <c r="BT770" s="58"/>
      <c r="BU770" s="58"/>
      <c r="BV770" s="58"/>
      <c r="BW770" s="58"/>
      <c r="BX770" s="58"/>
      <c r="BY770" s="58"/>
      <c r="BZ770" s="58"/>
      <c r="CA770" s="58"/>
      <c r="CB770" s="58"/>
      <c r="CC770" s="58"/>
      <c r="CD770" s="58"/>
      <c r="CE770" s="58"/>
      <c r="CF770" s="58"/>
      <c r="CG770" s="58"/>
      <c r="CH770" s="58"/>
      <c r="CI770" s="58"/>
      <c r="CJ770" s="58"/>
      <c r="CK770" s="58"/>
      <c r="CL770" s="58"/>
      <c r="CM770" s="58"/>
      <c r="CN770" s="58"/>
      <c r="CO770" s="58"/>
      <c r="CP770" s="58"/>
      <c r="CQ770" s="58"/>
      <c r="CR770" s="58"/>
      <c r="CS770" s="58"/>
      <c r="CT770" s="58"/>
      <c r="CU770" s="58"/>
      <c r="CV770" s="58"/>
      <c r="CW770" s="58"/>
      <c r="CX770" s="58"/>
      <c r="CY770" s="58"/>
      <c r="CZ770" s="58"/>
      <c r="DA770" s="58"/>
      <c r="DB770" s="58"/>
      <c r="DC770" s="58"/>
      <c r="DD770" s="58"/>
      <c r="DE770" s="58"/>
      <c r="DF770" s="58"/>
      <c r="DG770" s="58"/>
      <c r="DH770" s="58"/>
      <c r="DI770" s="60"/>
    </row>
    <row r="771" spans="1:113" x14ac:dyDescent="0.2">
      <c r="A771" s="36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50"/>
      <c r="AM771" s="57"/>
      <c r="AN771" s="57"/>
      <c r="AO771" s="58"/>
      <c r="AP771" s="58"/>
      <c r="AQ771" s="58"/>
      <c r="AR771" s="51"/>
      <c r="AS771" s="57"/>
      <c r="AT771" s="58"/>
      <c r="AU771" s="58"/>
      <c r="AV771" s="51"/>
      <c r="AW771" s="57"/>
      <c r="AX771" s="58"/>
      <c r="AY771" s="59"/>
      <c r="AZ771" s="35"/>
      <c r="BA771" s="58"/>
      <c r="BB771" s="51"/>
      <c r="BC771" s="57"/>
      <c r="BD771" s="58"/>
      <c r="BE771" s="59"/>
      <c r="BF771" s="58"/>
      <c r="BG771" s="58"/>
      <c r="BH771" s="58"/>
      <c r="BI771" s="58"/>
      <c r="BJ771" s="58"/>
      <c r="BK771" s="58"/>
      <c r="BL771" s="58"/>
      <c r="BM771" s="58"/>
      <c r="BN771" s="58"/>
      <c r="BO771" s="58"/>
      <c r="BP771" s="58"/>
      <c r="BQ771" s="58"/>
      <c r="BR771" s="58"/>
      <c r="BS771" s="58"/>
      <c r="BT771" s="58"/>
      <c r="BU771" s="58"/>
      <c r="BV771" s="58"/>
      <c r="BW771" s="58"/>
      <c r="BX771" s="58"/>
      <c r="BY771" s="58"/>
      <c r="BZ771" s="58"/>
      <c r="CA771" s="58"/>
      <c r="CB771" s="58"/>
      <c r="CC771" s="58"/>
      <c r="CD771" s="58"/>
      <c r="CE771" s="58"/>
      <c r="CF771" s="58"/>
      <c r="CG771" s="58"/>
      <c r="CH771" s="58"/>
      <c r="CI771" s="58"/>
      <c r="CJ771" s="58"/>
      <c r="CK771" s="58"/>
      <c r="CL771" s="58"/>
      <c r="CM771" s="58"/>
      <c r="CN771" s="58"/>
      <c r="CO771" s="58"/>
      <c r="CP771" s="58"/>
      <c r="CQ771" s="58"/>
      <c r="CR771" s="58"/>
      <c r="CS771" s="58"/>
      <c r="CT771" s="58"/>
      <c r="CU771" s="58"/>
      <c r="CV771" s="58"/>
      <c r="CW771" s="58"/>
      <c r="CX771" s="58"/>
      <c r="CY771" s="58"/>
      <c r="CZ771" s="58"/>
      <c r="DA771" s="58"/>
      <c r="DB771" s="58"/>
      <c r="DC771" s="58"/>
      <c r="DD771" s="58"/>
      <c r="DE771" s="58"/>
      <c r="DF771" s="58"/>
      <c r="DG771" s="58"/>
      <c r="DH771" s="58"/>
      <c r="DI771" s="60"/>
    </row>
    <row r="772" spans="1:113" x14ac:dyDescent="0.2">
      <c r="A772" s="36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50"/>
      <c r="AM772" s="57"/>
      <c r="AN772" s="57"/>
      <c r="AO772" s="58"/>
      <c r="AP772" s="58"/>
      <c r="AQ772" s="58"/>
      <c r="AR772" s="51"/>
      <c r="AS772" s="57"/>
      <c r="AT772" s="58"/>
      <c r="AU772" s="58"/>
      <c r="AV772" s="51"/>
      <c r="AW772" s="57"/>
      <c r="AX772" s="58"/>
      <c r="AY772" s="59"/>
      <c r="AZ772" s="35"/>
      <c r="BA772" s="58"/>
      <c r="BB772" s="51"/>
      <c r="BC772" s="57"/>
      <c r="BD772" s="58"/>
      <c r="BE772" s="59"/>
      <c r="BF772" s="58"/>
      <c r="BG772" s="58"/>
      <c r="BH772" s="58"/>
      <c r="BI772" s="58"/>
      <c r="BJ772" s="58"/>
      <c r="BK772" s="58"/>
      <c r="BL772" s="58"/>
      <c r="BM772" s="58"/>
      <c r="BN772" s="58"/>
      <c r="BO772" s="58"/>
      <c r="BP772" s="58"/>
      <c r="BQ772" s="58"/>
      <c r="BR772" s="58"/>
      <c r="BS772" s="58"/>
      <c r="BT772" s="58"/>
      <c r="BU772" s="58"/>
      <c r="BV772" s="58"/>
      <c r="BW772" s="58"/>
      <c r="BX772" s="58"/>
      <c r="BY772" s="58"/>
      <c r="BZ772" s="58"/>
      <c r="CA772" s="58"/>
      <c r="CB772" s="58"/>
      <c r="CC772" s="58"/>
      <c r="CD772" s="58"/>
      <c r="CE772" s="58"/>
      <c r="CF772" s="58"/>
      <c r="CG772" s="58"/>
      <c r="CH772" s="58"/>
      <c r="CI772" s="58"/>
      <c r="CJ772" s="58"/>
      <c r="CK772" s="58"/>
      <c r="CL772" s="58"/>
      <c r="CM772" s="58"/>
      <c r="CN772" s="58"/>
      <c r="CO772" s="58"/>
      <c r="CP772" s="58"/>
      <c r="CQ772" s="58"/>
      <c r="CR772" s="58"/>
      <c r="CS772" s="58"/>
      <c r="CT772" s="58"/>
      <c r="CU772" s="58"/>
      <c r="CV772" s="58"/>
      <c r="CW772" s="58"/>
      <c r="CX772" s="58"/>
      <c r="CY772" s="58"/>
      <c r="CZ772" s="58"/>
      <c r="DA772" s="58"/>
      <c r="DB772" s="58"/>
      <c r="DC772" s="58"/>
      <c r="DD772" s="58"/>
      <c r="DE772" s="58"/>
      <c r="DF772" s="58"/>
      <c r="DG772" s="58"/>
      <c r="DH772" s="58"/>
      <c r="DI772" s="60"/>
    </row>
    <row r="773" spans="1:113" x14ac:dyDescent="0.2">
      <c r="A773" s="36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7"/>
      <c r="AN773" s="57"/>
      <c r="AO773" s="58"/>
      <c r="AP773" s="58"/>
      <c r="AQ773" s="58"/>
      <c r="AR773" s="51"/>
      <c r="AS773" s="57"/>
      <c r="AT773" s="58"/>
      <c r="AU773" s="58"/>
      <c r="AV773" s="51"/>
      <c r="AW773" s="57"/>
      <c r="AX773" s="58"/>
      <c r="AY773" s="59"/>
      <c r="AZ773" s="35"/>
      <c r="BA773" s="58"/>
      <c r="BB773" s="51"/>
      <c r="BC773" s="57"/>
      <c r="BD773" s="58"/>
      <c r="BE773" s="59"/>
      <c r="BF773" s="58"/>
      <c r="BG773" s="58"/>
      <c r="BH773" s="58"/>
      <c r="BI773" s="58"/>
      <c r="BJ773" s="58"/>
      <c r="BK773" s="58"/>
      <c r="BL773" s="58"/>
      <c r="BM773" s="58"/>
      <c r="BN773" s="58"/>
      <c r="BO773" s="58"/>
      <c r="BP773" s="58"/>
      <c r="BQ773" s="58"/>
      <c r="BR773" s="58"/>
      <c r="BS773" s="58"/>
      <c r="BT773" s="58"/>
      <c r="BU773" s="58"/>
      <c r="BV773" s="58"/>
      <c r="BW773" s="58"/>
      <c r="BX773" s="58"/>
      <c r="BY773" s="58"/>
      <c r="BZ773" s="58"/>
      <c r="CA773" s="58"/>
      <c r="CB773" s="58"/>
      <c r="CC773" s="58"/>
      <c r="CD773" s="58"/>
      <c r="CE773" s="58"/>
      <c r="CF773" s="58"/>
      <c r="CG773" s="58"/>
      <c r="CH773" s="58"/>
      <c r="CI773" s="58"/>
      <c r="CJ773" s="58"/>
      <c r="CK773" s="58"/>
      <c r="CL773" s="58"/>
      <c r="CM773" s="58"/>
      <c r="CN773" s="58"/>
      <c r="CO773" s="58"/>
      <c r="CP773" s="58"/>
      <c r="CQ773" s="58"/>
      <c r="CR773" s="58"/>
      <c r="CS773" s="58"/>
      <c r="CT773" s="58"/>
      <c r="CU773" s="58"/>
      <c r="CV773" s="58"/>
      <c r="CW773" s="58"/>
      <c r="CX773" s="58"/>
      <c r="CY773" s="58"/>
      <c r="CZ773" s="58"/>
      <c r="DA773" s="58"/>
      <c r="DB773" s="58"/>
      <c r="DC773" s="58"/>
      <c r="DD773" s="58"/>
      <c r="DE773" s="58"/>
      <c r="DF773" s="58"/>
      <c r="DG773" s="58"/>
      <c r="DH773" s="58"/>
      <c r="DI773" s="60"/>
    </row>
    <row r="774" spans="1:113" x14ac:dyDescent="0.2">
      <c r="A774" s="36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50"/>
      <c r="AM774" s="57"/>
      <c r="AN774" s="57"/>
      <c r="AO774" s="58"/>
      <c r="AP774" s="58"/>
      <c r="AQ774" s="58"/>
      <c r="AR774" s="51"/>
      <c r="AS774" s="57"/>
      <c r="AT774" s="58"/>
      <c r="AU774" s="58"/>
      <c r="AV774" s="51"/>
      <c r="AW774" s="57"/>
      <c r="AX774" s="58"/>
      <c r="AY774" s="59"/>
      <c r="AZ774" s="35"/>
      <c r="BA774" s="58"/>
      <c r="BB774" s="51"/>
      <c r="BC774" s="57"/>
      <c r="BD774" s="58"/>
      <c r="BE774" s="59"/>
      <c r="BF774" s="58"/>
      <c r="BG774" s="58"/>
      <c r="BH774" s="58"/>
      <c r="BI774" s="58"/>
      <c r="BJ774" s="58"/>
      <c r="BK774" s="58"/>
      <c r="BL774" s="58"/>
      <c r="BM774" s="58"/>
      <c r="BN774" s="58"/>
      <c r="BO774" s="58"/>
      <c r="BP774" s="58"/>
      <c r="BQ774" s="58"/>
      <c r="BR774" s="58"/>
      <c r="BS774" s="58"/>
      <c r="BT774" s="58"/>
      <c r="BU774" s="58"/>
      <c r="BV774" s="58"/>
      <c r="BW774" s="58"/>
      <c r="BX774" s="58"/>
      <c r="BY774" s="58"/>
      <c r="BZ774" s="58"/>
      <c r="CA774" s="58"/>
      <c r="CB774" s="58"/>
      <c r="CC774" s="58"/>
      <c r="CD774" s="58"/>
      <c r="CE774" s="58"/>
      <c r="CF774" s="58"/>
      <c r="CG774" s="58"/>
      <c r="CH774" s="58"/>
      <c r="CI774" s="58"/>
      <c r="CJ774" s="58"/>
      <c r="CK774" s="58"/>
      <c r="CL774" s="58"/>
      <c r="CM774" s="58"/>
      <c r="CN774" s="58"/>
      <c r="CO774" s="58"/>
      <c r="CP774" s="58"/>
      <c r="CQ774" s="58"/>
      <c r="CR774" s="58"/>
      <c r="CS774" s="58"/>
      <c r="CT774" s="58"/>
      <c r="CU774" s="58"/>
      <c r="CV774" s="58"/>
      <c r="CW774" s="58"/>
      <c r="CX774" s="58"/>
      <c r="CY774" s="58"/>
      <c r="CZ774" s="58"/>
      <c r="DA774" s="58"/>
      <c r="DB774" s="58"/>
      <c r="DC774" s="58"/>
      <c r="DD774" s="58"/>
      <c r="DE774" s="58"/>
      <c r="DF774" s="58"/>
      <c r="DG774" s="58"/>
      <c r="DH774" s="58"/>
      <c r="DI774" s="60"/>
    </row>
    <row r="775" spans="1:113" x14ac:dyDescent="0.2">
      <c r="A775" s="36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50"/>
      <c r="AM775" s="57"/>
      <c r="AN775" s="57"/>
      <c r="AO775" s="58"/>
      <c r="AP775" s="58"/>
      <c r="AQ775" s="58"/>
      <c r="AR775" s="51"/>
      <c r="AS775" s="57"/>
      <c r="AT775" s="58"/>
      <c r="AU775" s="58"/>
      <c r="AV775" s="51"/>
      <c r="AW775" s="57"/>
      <c r="AX775" s="58"/>
      <c r="AY775" s="59"/>
      <c r="AZ775" s="35"/>
      <c r="BA775" s="58"/>
      <c r="BB775" s="51"/>
      <c r="BC775" s="57"/>
      <c r="BD775" s="58"/>
      <c r="BE775" s="59"/>
      <c r="BF775" s="58"/>
      <c r="BG775" s="58"/>
      <c r="BH775" s="58"/>
      <c r="BI775" s="58"/>
      <c r="BJ775" s="58"/>
      <c r="BK775" s="58"/>
      <c r="BL775" s="58"/>
      <c r="BM775" s="58"/>
      <c r="BN775" s="58"/>
      <c r="BO775" s="58"/>
      <c r="BP775" s="58"/>
      <c r="BQ775" s="58"/>
      <c r="BR775" s="58"/>
      <c r="BS775" s="58"/>
      <c r="BT775" s="58"/>
      <c r="BU775" s="58"/>
      <c r="BV775" s="58"/>
      <c r="BW775" s="58"/>
      <c r="BX775" s="58"/>
      <c r="BY775" s="58"/>
      <c r="BZ775" s="58"/>
      <c r="CA775" s="58"/>
      <c r="CB775" s="58"/>
      <c r="CC775" s="58"/>
      <c r="CD775" s="58"/>
      <c r="CE775" s="58"/>
      <c r="CF775" s="58"/>
      <c r="CG775" s="58"/>
      <c r="CH775" s="58"/>
      <c r="CI775" s="58"/>
      <c r="CJ775" s="58"/>
      <c r="CK775" s="58"/>
      <c r="CL775" s="58"/>
      <c r="CM775" s="58"/>
      <c r="CN775" s="58"/>
      <c r="CO775" s="58"/>
      <c r="CP775" s="58"/>
      <c r="CQ775" s="58"/>
      <c r="CR775" s="58"/>
      <c r="CS775" s="58"/>
      <c r="CT775" s="58"/>
      <c r="CU775" s="58"/>
      <c r="CV775" s="58"/>
      <c r="CW775" s="58"/>
      <c r="CX775" s="58"/>
      <c r="CY775" s="58"/>
      <c r="CZ775" s="58"/>
      <c r="DA775" s="58"/>
      <c r="DB775" s="58"/>
      <c r="DC775" s="58"/>
      <c r="DD775" s="58"/>
      <c r="DE775" s="58"/>
      <c r="DF775" s="58"/>
      <c r="DG775" s="58"/>
      <c r="DH775" s="58"/>
      <c r="DI775" s="60"/>
    </row>
    <row r="776" spans="1:113" x14ac:dyDescent="0.2">
      <c r="A776" s="36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50"/>
      <c r="AM776" s="57"/>
      <c r="AN776" s="57"/>
      <c r="AO776" s="58"/>
      <c r="AP776" s="58"/>
      <c r="AQ776" s="58"/>
      <c r="AR776" s="51"/>
      <c r="AS776" s="57"/>
      <c r="AT776" s="58"/>
      <c r="AU776" s="58"/>
      <c r="AV776" s="51"/>
      <c r="AW776" s="57"/>
      <c r="AX776" s="58"/>
      <c r="AY776" s="59"/>
      <c r="AZ776" s="35"/>
      <c r="BA776" s="58"/>
      <c r="BB776" s="51"/>
      <c r="BC776" s="57"/>
      <c r="BD776" s="58"/>
      <c r="BE776" s="59"/>
      <c r="BF776" s="58"/>
      <c r="BG776" s="58"/>
      <c r="BH776" s="58"/>
      <c r="BI776" s="58"/>
      <c r="BJ776" s="58"/>
      <c r="BK776" s="58"/>
      <c r="BL776" s="58"/>
      <c r="BM776" s="58"/>
      <c r="BN776" s="58"/>
      <c r="BO776" s="58"/>
      <c r="BP776" s="58"/>
      <c r="BQ776" s="58"/>
      <c r="BR776" s="58"/>
      <c r="BS776" s="58"/>
      <c r="BT776" s="58"/>
      <c r="BU776" s="58"/>
      <c r="BV776" s="58"/>
      <c r="BW776" s="58"/>
      <c r="BX776" s="58"/>
      <c r="BY776" s="58"/>
      <c r="BZ776" s="58"/>
      <c r="CA776" s="58"/>
      <c r="CB776" s="58"/>
      <c r="CC776" s="58"/>
      <c r="CD776" s="58"/>
      <c r="CE776" s="58"/>
      <c r="CF776" s="58"/>
      <c r="CG776" s="58"/>
      <c r="CH776" s="58"/>
      <c r="CI776" s="58"/>
      <c r="CJ776" s="58"/>
      <c r="CK776" s="58"/>
      <c r="CL776" s="58"/>
      <c r="CM776" s="58"/>
      <c r="CN776" s="58"/>
      <c r="CO776" s="58"/>
      <c r="CP776" s="58"/>
      <c r="CQ776" s="58"/>
      <c r="CR776" s="58"/>
      <c r="CS776" s="58"/>
      <c r="CT776" s="58"/>
      <c r="CU776" s="58"/>
      <c r="CV776" s="58"/>
      <c r="CW776" s="58"/>
      <c r="CX776" s="58"/>
      <c r="CY776" s="58"/>
      <c r="CZ776" s="58"/>
      <c r="DA776" s="58"/>
      <c r="DB776" s="58"/>
      <c r="DC776" s="58"/>
      <c r="DD776" s="58"/>
      <c r="DE776" s="58"/>
      <c r="DF776" s="58"/>
      <c r="DG776" s="58"/>
      <c r="DH776" s="58"/>
      <c r="DI776" s="60"/>
    </row>
    <row r="777" spans="1:113" x14ac:dyDescent="0.2">
      <c r="A777" s="36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50"/>
      <c r="AM777" s="57"/>
      <c r="AN777" s="57"/>
      <c r="AO777" s="58"/>
      <c r="AP777" s="58"/>
      <c r="AQ777" s="58"/>
      <c r="AR777" s="51"/>
      <c r="AS777" s="57"/>
      <c r="AT777" s="58"/>
      <c r="AU777" s="58"/>
      <c r="AV777" s="51"/>
      <c r="AW777" s="57"/>
      <c r="AX777" s="58"/>
      <c r="AY777" s="59"/>
      <c r="AZ777" s="35"/>
      <c r="BA777" s="58"/>
      <c r="BB777" s="51"/>
      <c r="BC777" s="57"/>
      <c r="BD777" s="58"/>
      <c r="BE777" s="59"/>
      <c r="BF777" s="58"/>
      <c r="BG777" s="58"/>
      <c r="BH777" s="58"/>
      <c r="BI777" s="58"/>
      <c r="BJ777" s="58"/>
      <c r="BK777" s="58"/>
      <c r="BL777" s="58"/>
      <c r="BM777" s="58"/>
      <c r="BN777" s="58"/>
      <c r="BO777" s="58"/>
      <c r="BP777" s="58"/>
      <c r="BQ777" s="58"/>
      <c r="BR777" s="58"/>
      <c r="BS777" s="58"/>
      <c r="BT777" s="58"/>
      <c r="BU777" s="58"/>
      <c r="BV777" s="58"/>
      <c r="BW777" s="58"/>
      <c r="BX777" s="58"/>
      <c r="BY777" s="58"/>
      <c r="BZ777" s="58"/>
      <c r="CA777" s="58"/>
      <c r="CB777" s="58"/>
      <c r="CC777" s="58"/>
      <c r="CD777" s="58"/>
      <c r="CE777" s="58"/>
      <c r="CF777" s="58"/>
      <c r="CG777" s="58"/>
      <c r="CH777" s="58"/>
      <c r="CI777" s="58"/>
      <c r="CJ777" s="58"/>
      <c r="CK777" s="58"/>
      <c r="CL777" s="58"/>
      <c r="CM777" s="58"/>
      <c r="CN777" s="58"/>
      <c r="CO777" s="58"/>
      <c r="CP777" s="58"/>
      <c r="CQ777" s="58"/>
      <c r="CR777" s="58"/>
      <c r="CS777" s="58"/>
      <c r="CT777" s="58"/>
      <c r="CU777" s="58"/>
      <c r="CV777" s="58"/>
      <c r="CW777" s="58"/>
      <c r="CX777" s="58"/>
      <c r="CY777" s="58"/>
      <c r="CZ777" s="58"/>
      <c r="DA777" s="58"/>
      <c r="DB777" s="58"/>
      <c r="DC777" s="58"/>
      <c r="DD777" s="58"/>
      <c r="DE777" s="58"/>
      <c r="DF777" s="58"/>
      <c r="DG777" s="58"/>
      <c r="DH777" s="58"/>
      <c r="DI777" s="60"/>
    </row>
    <row r="778" spans="1:113" x14ac:dyDescent="0.2">
      <c r="A778" s="36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50"/>
      <c r="AM778" s="57"/>
      <c r="AN778" s="57"/>
      <c r="AO778" s="58"/>
      <c r="AP778" s="58"/>
      <c r="AQ778" s="58"/>
      <c r="AR778" s="51"/>
      <c r="AS778" s="57"/>
      <c r="AT778" s="58"/>
      <c r="AU778" s="58"/>
      <c r="AV778" s="51"/>
      <c r="AW778" s="57"/>
      <c r="AX778" s="58"/>
      <c r="AY778" s="59"/>
      <c r="AZ778" s="35"/>
      <c r="BA778" s="58"/>
      <c r="BB778" s="51"/>
      <c r="BC778" s="57"/>
      <c r="BD778" s="58"/>
      <c r="BE778" s="59"/>
      <c r="BF778" s="58"/>
      <c r="BG778" s="58"/>
      <c r="BH778" s="58"/>
      <c r="BI778" s="58"/>
      <c r="BJ778" s="58"/>
      <c r="BK778" s="58"/>
      <c r="BL778" s="58"/>
      <c r="BM778" s="58"/>
      <c r="BN778" s="58"/>
      <c r="BO778" s="58"/>
      <c r="BP778" s="58"/>
      <c r="BQ778" s="58"/>
      <c r="BR778" s="58"/>
      <c r="BS778" s="58"/>
      <c r="BT778" s="58"/>
      <c r="BU778" s="58"/>
      <c r="BV778" s="58"/>
      <c r="BW778" s="58"/>
      <c r="BX778" s="58"/>
      <c r="BY778" s="58"/>
      <c r="BZ778" s="58"/>
      <c r="CA778" s="58"/>
      <c r="CB778" s="58"/>
      <c r="CC778" s="58"/>
      <c r="CD778" s="58"/>
      <c r="CE778" s="58"/>
      <c r="CF778" s="58"/>
      <c r="CG778" s="58"/>
      <c r="CH778" s="58"/>
      <c r="CI778" s="58"/>
      <c r="CJ778" s="58"/>
      <c r="CK778" s="58"/>
      <c r="CL778" s="58"/>
      <c r="CM778" s="58"/>
      <c r="CN778" s="58"/>
      <c r="CO778" s="58"/>
      <c r="CP778" s="58"/>
      <c r="CQ778" s="58"/>
      <c r="CR778" s="58"/>
      <c r="CS778" s="58"/>
      <c r="CT778" s="58"/>
      <c r="CU778" s="58"/>
      <c r="CV778" s="58"/>
      <c r="CW778" s="58"/>
      <c r="CX778" s="58"/>
      <c r="CY778" s="58"/>
      <c r="CZ778" s="58"/>
      <c r="DA778" s="58"/>
      <c r="DB778" s="58"/>
      <c r="DC778" s="58"/>
      <c r="DD778" s="58"/>
      <c r="DE778" s="58"/>
      <c r="DF778" s="58"/>
      <c r="DG778" s="58"/>
      <c r="DH778" s="58"/>
      <c r="DI778" s="60"/>
    </row>
    <row r="779" spans="1:113" x14ac:dyDescent="0.2">
      <c r="A779" s="36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50"/>
      <c r="AM779" s="57"/>
      <c r="AN779" s="57"/>
      <c r="AO779" s="58"/>
      <c r="AP779" s="58"/>
      <c r="AQ779" s="58"/>
      <c r="AR779" s="51"/>
      <c r="AS779" s="57"/>
      <c r="AT779" s="58"/>
      <c r="AU779" s="58"/>
      <c r="AV779" s="51"/>
      <c r="AW779" s="57"/>
      <c r="AX779" s="58"/>
      <c r="AY779" s="59"/>
      <c r="AZ779" s="35"/>
      <c r="BA779" s="58"/>
      <c r="BB779" s="51"/>
      <c r="BC779" s="57"/>
      <c r="BD779" s="58"/>
      <c r="BE779" s="59"/>
      <c r="BF779" s="58"/>
      <c r="BG779" s="58"/>
      <c r="BH779" s="58"/>
      <c r="BI779" s="58"/>
      <c r="BJ779" s="58"/>
      <c r="BK779" s="58"/>
      <c r="BL779" s="58"/>
      <c r="BM779" s="58"/>
      <c r="BN779" s="58"/>
      <c r="BO779" s="58"/>
      <c r="BP779" s="58"/>
      <c r="BQ779" s="58"/>
      <c r="BR779" s="58"/>
      <c r="BS779" s="58"/>
      <c r="BT779" s="58"/>
      <c r="BU779" s="58"/>
      <c r="BV779" s="58"/>
      <c r="BW779" s="58"/>
      <c r="BX779" s="58"/>
      <c r="BY779" s="58"/>
      <c r="BZ779" s="58"/>
      <c r="CA779" s="58"/>
      <c r="CB779" s="58"/>
      <c r="CC779" s="58"/>
      <c r="CD779" s="58"/>
      <c r="CE779" s="58"/>
      <c r="CF779" s="58"/>
      <c r="CG779" s="58"/>
      <c r="CH779" s="58"/>
      <c r="CI779" s="58"/>
      <c r="CJ779" s="58"/>
      <c r="CK779" s="58"/>
      <c r="CL779" s="58"/>
      <c r="CM779" s="58"/>
      <c r="CN779" s="58"/>
      <c r="CO779" s="58"/>
      <c r="CP779" s="58"/>
      <c r="CQ779" s="58"/>
      <c r="CR779" s="58"/>
      <c r="CS779" s="58"/>
      <c r="CT779" s="58"/>
      <c r="CU779" s="58"/>
      <c r="CV779" s="58"/>
      <c r="CW779" s="58"/>
      <c r="CX779" s="58"/>
      <c r="CY779" s="58"/>
      <c r="CZ779" s="58"/>
      <c r="DA779" s="58"/>
      <c r="DB779" s="58"/>
      <c r="DC779" s="58"/>
      <c r="DD779" s="58"/>
      <c r="DE779" s="58"/>
      <c r="DF779" s="58"/>
      <c r="DG779" s="58"/>
      <c r="DH779" s="58"/>
      <c r="DI779" s="60"/>
    </row>
    <row r="780" spans="1:113" x14ac:dyDescent="0.2">
      <c r="A780" s="36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7"/>
      <c r="AN780" s="57"/>
      <c r="AO780" s="58"/>
      <c r="AP780" s="58"/>
      <c r="AQ780" s="58"/>
      <c r="AR780" s="51"/>
      <c r="AS780" s="57"/>
      <c r="AT780" s="58"/>
      <c r="AU780" s="58"/>
      <c r="AV780" s="51"/>
      <c r="AW780" s="57"/>
      <c r="AX780" s="58"/>
      <c r="AY780" s="59"/>
      <c r="AZ780" s="35"/>
      <c r="BA780" s="58"/>
      <c r="BB780" s="51"/>
      <c r="BC780" s="57"/>
      <c r="BD780" s="58"/>
      <c r="BE780" s="59"/>
      <c r="BF780" s="58"/>
      <c r="BG780" s="58"/>
      <c r="BH780" s="58"/>
      <c r="BI780" s="58"/>
      <c r="BJ780" s="58"/>
      <c r="BK780" s="58"/>
      <c r="BL780" s="58"/>
      <c r="BM780" s="58"/>
      <c r="BN780" s="58"/>
      <c r="BO780" s="58"/>
      <c r="BP780" s="58"/>
      <c r="BQ780" s="58"/>
      <c r="BR780" s="58"/>
      <c r="BS780" s="58"/>
      <c r="BT780" s="58"/>
      <c r="BU780" s="58"/>
      <c r="BV780" s="58"/>
      <c r="BW780" s="58"/>
      <c r="BX780" s="58"/>
      <c r="BY780" s="58"/>
      <c r="BZ780" s="58"/>
      <c r="CA780" s="58"/>
      <c r="CB780" s="58"/>
      <c r="CC780" s="58"/>
      <c r="CD780" s="58"/>
      <c r="CE780" s="58"/>
      <c r="CF780" s="58"/>
      <c r="CG780" s="58"/>
      <c r="CH780" s="58"/>
      <c r="CI780" s="58"/>
      <c r="CJ780" s="58"/>
      <c r="CK780" s="58"/>
      <c r="CL780" s="58"/>
      <c r="CM780" s="58"/>
      <c r="CN780" s="58"/>
      <c r="CO780" s="58"/>
      <c r="CP780" s="58"/>
      <c r="CQ780" s="58"/>
      <c r="CR780" s="58"/>
      <c r="CS780" s="58"/>
      <c r="CT780" s="58"/>
      <c r="CU780" s="58"/>
      <c r="CV780" s="58"/>
      <c r="CW780" s="58"/>
      <c r="CX780" s="58"/>
      <c r="CY780" s="58"/>
      <c r="CZ780" s="58"/>
      <c r="DA780" s="58"/>
      <c r="DB780" s="58"/>
      <c r="DC780" s="58"/>
      <c r="DD780" s="58"/>
      <c r="DE780" s="58"/>
      <c r="DF780" s="58"/>
      <c r="DG780" s="58"/>
      <c r="DH780" s="58"/>
      <c r="DI780" s="60"/>
    </row>
    <row r="781" spans="1:113" x14ac:dyDescent="0.2">
      <c r="A781" s="36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7"/>
      <c r="AN781" s="57"/>
      <c r="AO781" s="58"/>
      <c r="AP781" s="58"/>
      <c r="AQ781" s="58"/>
      <c r="AR781" s="51"/>
      <c r="AS781" s="57"/>
      <c r="AT781" s="58"/>
      <c r="AU781" s="58"/>
      <c r="AV781" s="51"/>
      <c r="AW781" s="57"/>
      <c r="AX781" s="58"/>
      <c r="AY781" s="59"/>
      <c r="AZ781" s="35"/>
      <c r="BA781" s="58"/>
      <c r="BB781" s="51"/>
      <c r="BC781" s="57"/>
      <c r="BD781" s="58"/>
      <c r="BE781" s="59"/>
      <c r="BF781" s="58"/>
      <c r="BG781" s="58"/>
      <c r="BH781" s="58"/>
      <c r="BI781" s="58"/>
      <c r="BJ781" s="58"/>
      <c r="BK781" s="58"/>
      <c r="BL781" s="58"/>
      <c r="BM781" s="58"/>
      <c r="BN781" s="58"/>
      <c r="BO781" s="58"/>
      <c r="BP781" s="58"/>
      <c r="BQ781" s="58"/>
      <c r="BR781" s="58"/>
      <c r="BS781" s="58"/>
      <c r="BT781" s="58"/>
      <c r="BU781" s="58"/>
      <c r="BV781" s="58"/>
      <c r="BW781" s="58"/>
      <c r="BX781" s="58"/>
      <c r="BY781" s="58"/>
      <c r="BZ781" s="58"/>
      <c r="CA781" s="58"/>
      <c r="CB781" s="58"/>
      <c r="CC781" s="58"/>
      <c r="CD781" s="58"/>
      <c r="CE781" s="58"/>
      <c r="CF781" s="58"/>
      <c r="CG781" s="58"/>
      <c r="CH781" s="58"/>
      <c r="CI781" s="58"/>
      <c r="CJ781" s="58"/>
      <c r="CK781" s="58"/>
      <c r="CL781" s="58"/>
      <c r="CM781" s="58"/>
      <c r="CN781" s="58"/>
      <c r="CO781" s="58"/>
      <c r="CP781" s="58"/>
      <c r="CQ781" s="58"/>
      <c r="CR781" s="58"/>
      <c r="CS781" s="58"/>
      <c r="CT781" s="58"/>
      <c r="CU781" s="58"/>
      <c r="CV781" s="58"/>
      <c r="CW781" s="58"/>
      <c r="CX781" s="58"/>
      <c r="CY781" s="58"/>
      <c r="CZ781" s="58"/>
      <c r="DA781" s="58"/>
      <c r="DB781" s="58"/>
      <c r="DC781" s="58"/>
      <c r="DD781" s="58"/>
      <c r="DE781" s="58"/>
      <c r="DF781" s="58"/>
      <c r="DG781" s="58"/>
      <c r="DH781" s="58"/>
      <c r="DI781" s="60"/>
    </row>
    <row r="782" spans="1:113" x14ac:dyDescent="0.2">
      <c r="A782" s="36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50"/>
      <c r="AM782" s="57"/>
      <c r="AN782" s="57"/>
      <c r="AO782" s="58"/>
      <c r="AP782" s="58"/>
      <c r="AQ782" s="58"/>
      <c r="AR782" s="51"/>
      <c r="AS782" s="57"/>
      <c r="AT782" s="58"/>
      <c r="AU782" s="58"/>
      <c r="AV782" s="51"/>
      <c r="AW782" s="57"/>
      <c r="AX782" s="58"/>
      <c r="AY782" s="59"/>
      <c r="AZ782" s="35"/>
      <c r="BA782" s="58"/>
      <c r="BB782" s="51"/>
      <c r="BC782" s="57"/>
      <c r="BD782" s="58"/>
      <c r="BE782" s="59"/>
      <c r="BF782" s="58"/>
      <c r="BG782" s="58"/>
      <c r="BH782" s="58"/>
      <c r="BI782" s="58"/>
      <c r="BJ782" s="58"/>
      <c r="BK782" s="58"/>
      <c r="BL782" s="58"/>
      <c r="BM782" s="58"/>
      <c r="BN782" s="58"/>
      <c r="BO782" s="58"/>
      <c r="BP782" s="58"/>
      <c r="BQ782" s="58"/>
      <c r="BR782" s="58"/>
      <c r="BS782" s="58"/>
      <c r="BT782" s="58"/>
      <c r="BU782" s="58"/>
      <c r="BV782" s="58"/>
      <c r="BW782" s="58"/>
      <c r="BX782" s="58"/>
      <c r="BY782" s="58"/>
      <c r="BZ782" s="58"/>
      <c r="CA782" s="58"/>
      <c r="CB782" s="58"/>
      <c r="CC782" s="58"/>
      <c r="CD782" s="58"/>
      <c r="CE782" s="58"/>
      <c r="CF782" s="58"/>
      <c r="CG782" s="58"/>
      <c r="CH782" s="58"/>
      <c r="CI782" s="58"/>
      <c r="CJ782" s="58"/>
      <c r="CK782" s="58"/>
      <c r="CL782" s="58"/>
      <c r="CM782" s="58"/>
      <c r="CN782" s="58"/>
      <c r="CO782" s="58"/>
      <c r="CP782" s="58"/>
      <c r="CQ782" s="58"/>
      <c r="CR782" s="58"/>
      <c r="CS782" s="58"/>
      <c r="CT782" s="58"/>
      <c r="CU782" s="58"/>
      <c r="CV782" s="58"/>
      <c r="CW782" s="58"/>
      <c r="CX782" s="58"/>
      <c r="CY782" s="58"/>
      <c r="CZ782" s="58"/>
      <c r="DA782" s="58"/>
      <c r="DB782" s="58"/>
      <c r="DC782" s="58"/>
      <c r="DD782" s="58"/>
      <c r="DE782" s="58"/>
      <c r="DF782" s="58"/>
      <c r="DG782" s="58"/>
      <c r="DH782" s="58"/>
      <c r="DI782" s="60"/>
    </row>
    <row r="783" spans="1:113" x14ac:dyDescent="0.2">
      <c r="A783" s="36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50"/>
      <c r="AM783" s="57"/>
      <c r="AN783" s="57"/>
      <c r="AO783" s="58"/>
      <c r="AP783" s="58"/>
      <c r="AQ783" s="58"/>
      <c r="AR783" s="51"/>
      <c r="AS783" s="57"/>
      <c r="AT783" s="58"/>
      <c r="AU783" s="58"/>
      <c r="AV783" s="51"/>
      <c r="AW783" s="57"/>
      <c r="AX783" s="58"/>
      <c r="AY783" s="59"/>
      <c r="AZ783" s="35"/>
      <c r="BA783" s="58"/>
      <c r="BB783" s="51"/>
      <c r="BC783" s="57"/>
      <c r="BD783" s="58"/>
      <c r="BE783" s="59"/>
      <c r="BF783" s="58"/>
      <c r="BG783" s="58"/>
      <c r="BH783" s="58"/>
      <c r="BI783" s="58"/>
      <c r="BJ783" s="58"/>
      <c r="BK783" s="58"/>
      <c r="BL783" s="58"/>
      <c r="BM783" s="58"/>
      <c r="BN783" s="58"/>
      <c r="BO783" s="58"/>
      <c r="BP783" s="58"/>
      <c r="BQ783" s="58"/>
      <c r="BR783" s="58"/>
      <c r="BS783" s="58"/>
      <c r="BT783" s="58"/>
      <c r="BU783" s="58"/>
      <c r="BV783" s="58"/>
      <c r="BW783" s="58"/>
      <c r="BX783" s="58"/>
      <c r="BY783" s="58"/>
      <c r="BZ783" s="58"/>
      <c r="CA783" s="58"/>
      <c r="CB783" s="58"/>
      <c r="CC783" s="58"/>
      <c r="CD783" s="58"/>
      <c r="CE783" s="58"/>
      <c r="CF783" s="58"/>
      <c r="CG783" s="58"/>
      <c r="CH783" s="58"/>
      <c r="CI783" s="58"/>
      <c r="CJ783" s="58"/>
      <c r="CK783" s="58"/>
      <c r="CL783" s="58"/>
      <c r="CM783" s="58"/>
      <c r="CN783" s="58"/>
      <c r="CO783" s="58"/>
      <c r="CP783" s="58"/>
      <c r="CQ783" s="58"/>
      <c r="CR783" s="58"/>
      <c r="CS783" s="58"/>
      <c r="CT783" s="58"/>
      <c r="CU783" s="58"/>
      <c r="CV783" s="58"/>
      <c r="CW783" s="58"/>
      <c r="CX783" s="58"/>
      <c r="CY783" s="58"/>
      <c r="CZ783" s="58"/>
      <c r="DA783" s="58"/>
      <c r="DB783" s="58"/>
      <c r="DC783" s="58"/>
      <c r="DD783" s="58"/>
      <c r="DE783" s="58"/>
      <c r="DF783" s="58"/>
      <c r="DG783" s="58"/>
      <c r="DH783" s="58"/>
      <c r="DI783" s="60"/>
    </row>
    <row r="784" spans="1:113" x14ac:dyDescent="0.2">
      <c r="A784" s="36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50"/>
      <c r="AM784" s="57"/>
      <c r="AN784" s="57"/>
      <c r="AO784" s="58"/>
      <c r="AP784" s="58"/>
      <c r="AQ784" s="58"/>
      <c r="AR784" s="51"/>
      <c r="AS784" s="57"/>
      <c r="AT784" s="58"/>
      <c r="AU784" s="58"/>
      <c r="AV784" s="51"/>
      <c r="AW784" s="57"/>
      <c r="AX784" s="58"/>
      <c r="AY784" s="59"/>
      <c r="AZ784" s="35"/>
      <c r="BA784" s="58"/>
      <c r="BB784" s="51"/>
      <c r="BC784" s="57"/>
      <c r="BD784" s="58"/>
      <c r="BE784" s="59"/>
      <c r="BF784" s="58"/>
      <c r="BG784" s="58"/>
      <c r="BH784" s="58"/>
      <c r="BI784" s="58"/>
      <c r="BJ784" s="58"/>
      <c r="BK784" s="58"/>
      <c r="BL784" s="58"/>
      <c r="BM784" s="58"/>
      <c r="BN784" s="58"/>
      <c r="BO784" s="58"/>
      <c r="BP784" s="58"/>
      <c r="BQ784" s="58"/>
      <c r="BR784" s="58"/>
      <c r="BS784" s="58"/>
      <c r="BT784" s="58"/>
      <c r="BU784" s="58"/>
      <c r="BV784" s="58"/>
      <c r="BW784" s="58"/>
      <c r="BX784" s="58"/>
      <c r="BY784" s="58"/>
      <c r="BZ784" s="58"/>
      <c r="CA784" s="58"/>
      <c r="CB784" s="58"/>
      <c r="CC784" s="58"/>
      <c r="CD784" s="58"/>
      <c r="CE784" s="58"/>
      <c r="CF784" s="58"/>
      <c r="CG784" s="58"/>
      <c r="CH784" s="58"/>
      <c r="CI784" s="58"/>
      <c r="CJ784" s="58"/>
      <c r="CK784" s="58"/>
      <c r="CL784" s="58"/>
      <c r="CM784" s="58"/>
      <c r="CN784" s="58"/>
      <c r="CO784" s="58"/>
      <c r="CP784" s="58"/>
      <c r="CQ784" s="58"/>
      <c r="CR784" s="58"/>
      <c r="CS784" s="58"/>
      <c r="CT784" s="58"/>
      <c r="CU784" s="58"/>
      <c r="CV784" s="58"/>
      <c r="CW784" s="58"/>
      <c r="CX784" s="58"/>
      <c r="CY784" s="58"/>
      <c r="CZ784" s="58"/>
      <c r="DA784" s="58"/>
      <c r="DB784" s="58"/>
      <c r="DC784" s="58"/>
      <c r="DD784" s="58"/>
      <c r="DE784" s="58"/>
      <c r="DF784" s="58"/>
      <c r="DG784" s="58"/>
      <c r="DH784" s="58"/>
      <c r="DI784" s="60"/>
    </row>
    <row r="785" spans="1:113" x14ac:dyDescent="0.2">
      <c r="A785" s="36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50"/>
      <c r="AM785" s="57"/>
      <c r="AN785" s="57"/>
      <c r="AO785" s="58"/>
      <c r="AP785" s="58"/>
      <c r="AQ785" s="58"/>
      <c r="AR785" s="51"/>
      <c r="AS785" s="57"/>
      <c r="AT785" s="58"/>
      <c r="AU785" s="58"/>
      <c r="AV785" s="51"/>
      <c r="AW785" s="57"/>
      <c r="AX785" s="58"/>
      <c r="AY785" s="59"/>
      <c r="AZ785" s="35"/>
      <c r="BA785" s="58"/>
      <c r="BB785" s="51"/>
      <c r="BC785" s="57"/>
      <c r="BD785" s="58"/>
      <c r="BE785" s="59"/>
      <c r="BF785" s="58"/>
      <c r="BG785" s="58"/>
      <c r="BH785" s="58"/>
      <c r="BI785" s="58"/>
      <c r="BJ785" s="58"/>
      <c r="BK785" s="58"/>
      <c r="BL785" s="58"/>
      <c r="BM785" s="58"/>
      <c r="BN785" s="58"/>
      <c r="BO785" s="58"/>
      <c r="BP785" s="58"/>
      <c r="BQ785" s="58"/>
      <c r="BR785" s="58"/>
      <c r="BS785" s="58"/>
      <c r="BT785" s="58"/>
      <c r="BU785" s="58"/>
      <c r="BV785" s="58"/>
      <c r="BW785" s="58"/>
      <c r="BX785" s="58"/>
      <c r="BY785" s="58"/>
      <c r="BZ785" s="58"/>
      <c r="CA785" s="58"/>
      <c r="CB785" s="58"/>
      <c r="CC785" s="58"/>
      <c r="CD785" s="58"/>
      <c r="CE785" s="58"/>
      <c r="CF785" s="58"/>
      <c r="CG785" s="58"/>
      <c r="CH785" s="58"/>
      <c r="CI785" s="58"/>
      <c r="CJ785" s="58"/>
      <c r="CK785" s="58"/>
      <c r="CL785" s="58"/>
      <c r="CM785" s="58"/>
      <c r="CN785" s="58"/>
      <c r="CO785" s="58"/>
      <c r="CP785" s="58"/>
      <c r="CQ785" s="58"/>
      <c r="CR785" s="58"/>
      <c r="CS785" s="58"/>
      <c r="CT785" s="58"/>
      <c r="CU785" s="58"/>
      <c r="CV785" s="58"/>
      <c r="CW785" s="58"/>
      <c r="CX785" s="58"/>
      <c r="CY785" s="58"/>
      <c r="CZ785" s="58"/>
      <c r="DA785" s="58"/>
      <c r="DB785" s="58"/>
      <c r="DC785" s="58"/>
      <c r="DD785" s="58"/>
      <c r="DE785" s="58"/>
      <c r="DF785" s="58"/>
      <c r="DG785" s="58"/>
      <c r="DH785" s="58"/>
      <c r="DI785" s="60"/>
    </row>
    <row r="786" spans="1:113" x14ac:dyDescent="0.2">
      <c r="A786" s="36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50"/>
      <c r="AM786" s="57"/>
      <c r="AN786" s="57"/>
      <c r="AO786" s="58"/>
      <c r="AP786" s="58"/>
      <c r="AQ786" s="58"/>
      <c r="AR786" s="51"/>
      <c r="AS786" s="57"/>
      <c r="AT786" s="58"/>
      <c r="AU786" s="58"/>
      <c r="AV786" s="51"/>
      <c r="AW786" s="57"/>
      <c r="AX786" s="58"/>
      <c r="AY786" s="59"/>
      <c r="AZ786" s="35"/>
      <c r="BA786" s="58"/>
      <c r="BB786" s="51"/>
      <c r="BC786" s="57"/>
      <c r="BD786" s="58"/>
      <c r="BE786" s="59"/>
      <c r="BF786" s="58"/>
      <c r="BG786" s="58"/>
      <c r="BH786" s="58"/>
      <c r="BI786" s="58"/>
      <c r="BJ786" s="58"/>
      <c r="BK786" s="58"/>
      <c r="BL786" s="58"/>
      <c r="BM786" s="58"/>
      <c r="BN786" s="58"/>
      <c r="BO786" s="58"/>
      <c r="BP786" s="58"/>
      <c r="BQ786" s="58"/>
      <c r="BR786" s="58"/>
      <c r="BS786" s="58"/>
      <c r="BT786" s="58"/>
      <c r="BU786" s="58"/>
      <c r="BV786" s="58"/>
      <c r="BW786" s="58"/>
      <c r="BX786" s="58"/>
      <c r="BY786" s="58"/>
      <c r="BZ786" s="58"/>
      <c r="CA786" s="58"/>
      <c r="CB786" s="58"/>
      <c r="CC786" s="58"/>
      <c r="CD786" s="58"/>
      <c r="CE786" s="58"/>
      <c r="CF786" s="58"/>
      <c r="CG786" s="58"/>
      <c r="CH786" s="58"/>
      <c r="CI786" s="58"/>
      <c r="CJ786" s="58"/>
      <c r="CK786" s="58"/>
      <c r="CL786" s="58"/>
      <c r="CM786" s="58"/>
      <c r="CN786" s="58"/>
      <c r="CO786" s="58"/>
      <c r="CP786" s="58"/>
      <c r="CQ786" s="58"/>
      <c r="CR786" s="58"/>
      <c r="CS786" s="58"/>
      <c r="CT786" s="58"/>
      <c r="CU786" s="58"/>
      <c r="CV786" s="58"/>
      <c r="CW786" s="58"/>
      <c r="CX786" s="58"/>
      <c r="CY786" s="58"/>
      <c r="CZ786" s="58"/>
      <c r="DA786" s="58"/>
      <c r="DB786" s="58"/>
      <c r="DC786" s="58"/>
      <c r="DD786" s="58"/>
      <c r="DE786" s="58"/>
      <c r="DF786" s="58"/>
      <c r="DG786" s="58"/>
      <c r="DH786" s="58"/>
      <c r="DI786" s="60"/>
    </row>
    <row r="787" spans="1:113" x14ac:dyDescent="0.2">
      <c r="A787" s="36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50"/>
      <c r="AM787" s="57"/>
      <c r="AN787" s="57"/>
      <c r="AO787" s="58"/>
      <c r="AP787" s="58"/>
      <c r="AQ787" s="58"/>
      <c r="AR787" s="51"/>
      <c r="AS787" s="57"/>
      <c r="AT787" s="58"/>
      <c r="AU787" s="58"/>
      <c r="AV787" s="51"/>
      <c r="AW787" s="57"/>
      <c r="AX787" s="58"/>
      <c r="AY787" s="59"/>
      <c r="AZ787" s="35"/>
      <c r="BA787" s="58"/>
      <c r="BB787" s="51"/>
      <c r="BC787" s="57"/>
      <c r="BD787" s="58"/>
      <c r="BE787" s="59"/>
      <c r="BF787" s="58"/>
      <c r="BG787" s="58"/>
      <c r="BH787" s="58"/>
      <c r="BI787" s="58"/>
      <c r="BJ787" s="58"/>
      <c r="BK787" s="58"/>
      <c r="BL787" s="58"/>
      <c r="BM787" s="58"/>
      <c r="BN787" s="58"/>
      <c r="BO787" s="58"/>
      <c r="BP787" s="58"/>
      <c r="BQ787" s="58"/>
      <c r="BR787" s="58"/>
      <c r="BS787" s="58"/>
      <c r="BT787" s="58"/>
      <c r="BU787" s="58"/>
      <c r="BV787" s="58"/>
      <c r="BW787" s="58"/>
      <c r="BX787" s="58"/>
      <c r="BY787" s="58"/>
      <c r="BZ787" s="58"/>
      <c r="CA787" s="58"/>
      <c r="CB787" s="58"/>
      <c r="CC787" s="58"/>
      <c r="CD787" s="58"/>
      <c r="CE787" s="58"/>
      <c r="CF787" s="58"/>
      <c r="CG787" s="58"/>
      <c r="CH787" s="58"/>
      <c r="CI787" s="58"/>
      <c r="CJ787" s="58"/>
      <c r="CK787" s="58"/>
      <c r="CL787" s="58"/>
      <c r="CM787" s="58"/>
      <c r="CN787" s="58"/>
      <c r="CO787" s="58"/>
      <c r="CP787" s="58"/>
      <c r="CQ787" s="58"/>
      <c r="CR787" s="58"/>
      <c r="CS787" s="58"/>
      <c r="CT787" s="58"/>
      <c r="CU787" s="58"/>
      <c r="CV787" s="58"/>
      <c r="CW787" s="58"/>
      <c r="CX787" s="58"/>
      <c r="CY787" s="58"/>
      <c r="CZ787" s="58"/>
      <c r="DA787" s="58"/>
      <c r="DB787" s="58"/>
      <c r="DC787" s="58"/>
      <c r="DD787" s="58"/>
      <c r="DE787" s="58"/>
      <c r="DF787" s="58"/>
      <c r="DG787" s="58"/>
      <c r="DH787" s="58"/>
      <c r="DI787" s="60"/>
    </row>
    <row r="788" spans="1:113" x14ac:dyDescent="0.2">
      <c r="A788" s="36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50"/>
      <c r="AM788" s="57"/>
      <c r="AN788" s="57"/>
      <c r="AO788" s="58"/>
      <c r="AP788" s="58"/>
      <c r="AQ788" s="58"/>
      <c r="AR788" s="51"/>
      <c r="AS788" s="57"/>
      <c r="AT788" s="58"/>
      <c r="AU788" s="58"/>
      <c r="AV788" s="51"/>
      <c r="AW788" s="57"/>
      <c r="AX788" s="58"/>
      <c r="AY788" s="59"/>
      <c r="AZ788" s="35"/>
      <c r="BA788" s="58"/>
      <c r="BB788" s="51"/>
      <c r="BC788" s="57"/>
      <c r="BD788" s="58"/>
      <c r="BE788" s="59"/>
      <c r="BF788" s="58"/>
      <c r="BG788" s="58"/>
      <c r="BH788" s="58"/>
      <c r="BI788" s="58"/>
      <c r="BJ788" s="58"/>
      <c r="BK788" s="58"/>
      <c r="BL788" s="58"/>
      <c r="BM788" s="58"/>
      <c r="BN788" s="58"/>
      <c r="BO788" s="58"/>
      <c r="BP788" s="58"/>
      <c r="BQ788" s="58"/>
      <c r="BR788" s="58"/>
      <c r="BS788" s="58"/>
      <c r="BT788" s="58"/>
      <c r="BU788" s="58"/>
      <c r="BV788" s="58"/>
      <c r="BW788" s="58"/>
      <c r="BX788" s="58"/>
      <c r="BY788" s="58"/>
      <c r="BZ788" s="58"/>
      <c r="CA788" s="58"/>
      <c r="CB788" s="58"/>
      <c r="CC788" s="58"/>
      <c r="CD788" s="58"/>
      <c r="CE788" s="58"/>
      <c r="CF788" s="58"/>
      <c r="CG788" s="58"/>
      <c r="CH788" s="58"/>
      <c r="CI788" s="58"/>
      <c r="CJ788" s="58"/>
      <c r="CK788" s="58"/>
      <c r="CL788" s="58"/>
      <c r="CM788" s="58"/>
      <c r="CN788" s="58"/>
      <c r="CO788" s="58"/>
      <c r="CP788" s="58"/>
      <c r="CQ788" s="58"/>
      <c r="CR788" s="58"/>
      <c r="CS788" s="58"/>
      <c r="CT788" s="58"/>
      <c r="CU788" s="58"/>
      <c r="CV788" s="58"/>
      <c r="CW788" s="58"/>
      <c r="CX788" s="58"/>
      <c r="CY788" s="58"/>
      <c r="CZ788" s="58"/>
      <c r="DA788" s="58"/>
      <c r="DB788" s="58"/>
      <c r="DC788" s="58"/>
      <c r="DD788" s="58"/>
      <c r="DE788" s="58"/>
      <c r="DF788" s="58"/>
      <c r="DG788" s="58"/>
      <c r="DH788" s="58"/>
      <c r="DI788" s="60"/>
    </row>
    <row r="789" spans="1:113" x14ac:dyDescent="0.2">
      <c r="A789" s="36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7"/>
      <c r="AN789" s="57"/>
      <c r="AO789" s="58"/>
      <c r="AP789" s="58"/>
      <c r="AQ789" s="58"/>
      <c r="AR789" s="51"/>
      <c r="AS789" s="57"/>
      <c r="AT789" s="58"/>
      <c r="AU789" s="58"/>
      <c r="AV789" s="51"/>
      <c r="AW789" s="57"/>
      <c r="AX789" s="58"/>
      <c r="AY789" s="59"/>
      <c r="AZ789" s="35"/>
      <c r="BA789" s="58"/>
      <c r="BB789" s="51"/>
      <c r="BC789" s="57"/>
      <c r="BD789" s="58"/>
      <c r="BE789" s="59"/>
      <c r="BF789" s="58"/>
      <c r="BG789" s="58"/>
      <c r="BH789" s="58"/>
      <c r="BI789" s="58"/>
      <c r="BJ789" s="58"/>
      <c r="BK789" s="58"/>
      <c r="BL789" s="58"/>
      <c r="BM789" s="58"/>
      <c r="BN789" s="58"/>
      <c r="BO789" s="58"/>
      <c r="BP789" s="58"/>
      <c r="BQ789" s="58"/>
      <c r="BR789" s="58"/>
      <c r="BS789" s="58"/>
      <c r="BT789" s="58"/>
      <c r="BU789" s="58"/>
      <c r="BV789" s="58"/>
      <c r="BW789" s="58"/>
      <c r="BX789" s="58"/>
      <c r="BY789" s="58"/>
      <c r="BZ789" s="58"/>
      <c r="CA789" s="58"/>
      <c r="CB789" s="58"/>
      <c r="CC789" s="58"/>
      <c r="CD789" s="58"/>
      <c r="CE789" s="58"/>
      <c r="CF789" s="58"/>
      <c r="CG789" s="58"/>
      <c r="CH789" s="58"/>
      <c r="CI789" s="58"/>
      <c r="CJ789" s="58"/>
      <c r="CK789" s="58"/>
      <c r="CL789" s="58"/>
      <c r="CM789" s="58"/>
      <c r="CN789" s="58"/>
      <c r="CO789" s="58"/>
      <c r="CP789" s="58"/>
      <c r="CQ789" s="58"/>
      <c r="CR789" s="58"/>
      <c r="CS789" s="58"/>
      <c r="CT789" s="58"/>
      <c r="CU789" s="58"/>
      <c r="CV789" s="58"/>
      <c r="CW789" s="58"/>
      <c r="CX789" s="58"/>
      <c r="CY789" s="58"/>
      <c r="CZ789" s="58"/>
      <c r="DA789" s="58"/>
      <c r="DB789" s="58"/>
      <c r="DC789" s="58"/>
      <c r="DD789" s="58"/>
      <c r="DE789" s="58"/>
      <c r="DF789" s="58"/>
      <c r="DG789" s="58"/>
      <c r="DH789" s="58"/>
      <c r="DI789" s="60"/>
    </row>
    <row r="790" spans="1:113" x14ac:dyDescent="0.2">
      <c r="A790" s="36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7"/>
      <c r="AN790" s="57"/>
      <c r="AO790" s="58"/>
      <c r="AP790" s="58"/>
      <c r="AQ790" s="58"/>
      <c r="AR790" s="51"/>
      <c r="AS790" s="57"/>
      <c r="AT790" s="58"/>
      <c r="AU790" s="58"/>
      <c r="AV790" s="51"/>
      <c r="AW790" s="57"/>
      <c r="AX790" s="58"/>
      <c r="AY790" s="59"/>
      <c r="AZ790" s="35"/>
      <c r="BA790" s="58"/>
      <c r="BB790" s="51"/>
      <c r="BC790" s="57"/>
      <c r="BD790" s="58"/>
      <c r="BE790" s="59"/>
      <c r="BF790" s="58"/>
      <c r="BG790" s="58"/>
      <c r="BH790" s="58"/>
      <c r="BI790" s="58"/>
      <c r="BJ790" s="58"/>
      <c r="BK790" s="58"/>
      <c r="BL790" s="58"/>
      <c r="BM790" s="58"/>
      <c r="BN790" s="58"/>
      <c r="BO790" s="58"/>
      <c r="BP790" s="58"/>
      <c r="BQ790" s="58"/>
      <c r="BR790" s="58"/>
      <c r="BS790" s="58"/>
      <c r="BT790" s="58"/>
      <c r="BU790" s="58"/>
      <c r="BV790" s="58"/>
      <c r="BW790" s="58"/>
      <c r="BX790" s="58"/>
      <c r="BY790" s="58"/>
      <c r="BZ790" s="58"/>
      <c r="CA790" s="58"/>
      <c r="CB790" s="58"/>
      <c r="CC790" s="58"/>
      <c r="CD790" s="58"/>
      <c r="CE790" s="58"/>
      <c r="CF790" s="58"/>
      <c r="CG790" s="58"/>
      <c r="CH790" s="58"/>
      <c r="CI790" s="58"/>
      <c r="CJ790" s="58"/>
      <c r="CK790" s="58"/>
      <c r="CL790" s="58"/>
      <c r="CM790" s="58"/>
      <c r="CN790" s="58"/>
      <c r="CO790" s="58"/>
      <c r="CP790" s="58"/>
      <c r="CQ790" s="58"/>
      <c r="CR790" s="58"/>
      <c r="CS790" s="58"/>
      <c r="CT790" s="58"/>
      <c r="CU790" s="58"/>
      <c r="CV790" s="58"/>
      <c r="CW790" s="58"/>
      <c r="CX790" s="58"/>
      <c r="CY790" s="58"/>
      <c r="CZ790" s="58"/>
      <c r="DA790" s="58"/>
      <c r="DB790" s="58"/>
      <c r="DC790" s="58"/>
      <c r="DD790" s="58"/>
      <c r="DE790" s="58"/>
      <c r="DF790" s="58"/>
      <c r="DG790" s="58"/>
      <c r="DH790" s="58"/>
      <c r="DI790" s="60"/>
    </row>
    <row r="791" spans="1:113" x14ac:dyDescent="0.2">
      <c r="A791" s="36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50"/>
      <c r="AM791" s="57"/>
      <c r="AN791" s="57"/>
      <c r="AO791" s="58"/>
      <c r="AP791" s="58"/>
      <c r="AQ791" s="58"/>
      <c r="AR791" s="51"/>
      <c r="AS791" s="57"/>
      <c r="AT791" s="58"/>
      <c r="AU791" s="58"/>
      <c r="AV791" s="51"/>
      <c r="AW791" s="57"/>
      <c r="AX791" s="58"/>
      <c r="AY791" s="59"/>
      <c r="AZ791" s="35"/>
      <c r="BA791" s="58"/>
      <c r="BB791" s="51"/>
      <c r="BC791" s="57"/>
      <c r="BD791" s="58"/>
      <c r="BE791" s="59"/>
      <c r="BF791" s="58"/>
      <c r="BG791" s="58"/>
      <c r="BH791" s="58"/>
      <c r="BI791" s="58"/>
      <c r="BJ791" s="58"/>
      <c r="BK791" s="58"/>
      <c r="BL791" s="58"/>
      <c r="BM791" s="58"/>
      <c r="BN791" s="58"/>
      <c r="BO791" s="58"/>
      <c r="BP791" s="58"/>
      <c r="BQ791" s="58"/>
      <c r="BR791" s="58"/>
      <c r="BS791" s="58"/>
      <c r="BT791" s="58"/>
      <c r="BU791" s="58"/>
      <c r="BV791" s="58"/>
      <c r="BW791" s="58"/>
      <c r="BX791" s="58"/>
      <c r="BY791" s="58"/>
      <c r="BZ791" s="58"/>
      <c r="CA791" s="58"/>
      <c r="CB791" s="58"/>
      <c r="CC791" s="58"/>
      <c r="CD791" s="58"/>
      <c r="CE791" s="58"/>
      <c r="CF791" s="58"/>
      <c r="CG791" s="58"/>
      <c r="CH791" s="58"/>
      <c r="CI791" s="58"/>
      <c r="CJ791" s="58"/>
      <c r="CK791" s="58"/>
      <c r="CL791" s="58"/>
      <c r="CM791" s="58"/>
      <c r="CN791" s="58"/>
      <c r="CO791" s="58"/>
      <c r="CP791" s="58"/>
      <c r="CQ791" s="58"/>
      <c r="CR791" s="58"/>
      <c r="CS791" s="58"/>
      <c r="CT791" s="58"/>
      <c r="CU791" s="58"/>
      <c r="CV791" s="58"/>
      <c r="CW791" s="58"/>
      <c r="CX791" s="58"/>
      <c r="CY791" s="58"/>
      <c r="CZ791" s="58"/>
      <c r="DA791" s="58"/>
      <c r="DB791" s="58"/>
      <c r="DC791" s="58"/>
      <c r="DD791" s="58"/>
      <c r="DE791" s="58"/>
      <c r="DF791" s="58"/>
      <c r="DG791" s="58"/>
      <c r="DH791" s="58"/>
      <c r="DI791" s="60"/>
    </row>
    <row r="792" spans="1:113" x14ac:dyDescent="0.2">
      <c r="A792" s="36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50"/>
      <c r="AM792" s="57"/>
      <c r="AN792" s="57"/>
      <c r="AO792" s="58"/>
      <c r="AP792" s="58"/>
      <c r="AQ792" s="58"/>
      <c r="AR792" s="51"/>
      <c r="AS792" s="57"/>
      <c r="AT792" s="58"/>
      <c r="AU792" s="58"/>
      <c r="AV792" s="51"/>
      <c r="AW792" s="57"/>
      <c r="AX792" s="58"/>
      <c r="AY792" s="59"/>
      <c r="AZ792" s="35"/>
      <c r="BA792" s="58"/>
      <c r="BB792" s="51"/>
      <c r="BC792" s="57"/>
      <c r="BD792" s="58"/>
      <c r="BE792" s="59"/>
      <c r="BF792" s="58"/>
      <c r="BG792" s="58"/>
      <c r="BH792" s="58"/>
      <c r="BI792" s="58"/>
      <c r="BJ792" s="58"/>
      <c r="BK792" s="58"/>
      <c r="BL792" s="58"/>
      <c r="BM792" s="58"/>
      <c r="BN792" s="58"/>
      <c r="BO792" s="58"/>
      <c r="BP792" s="58"/>
      <c r="BQ792" s="58"/>
      <c r="BR792" s="58"/>
      <c r="BS792" s="58"/>
      <c r="BT792" s="58"/>
      <c r="BU792" s="58"/>
      <c r="BV792" s="58"/>
      <c r="BW792" s="58"/>
      <c r="BX792" s="58"/>
      <c r="BY792" s="58"/>
      <c r="BZ792" s="58"/>
      <c r="CA792" s="58"/>
      <c r="CB792" s="58"/>
      <c r="CC792" s="58"/>
      <c r="CD792" s="58"/>
      <c r="CE792" s="58"/>
      <c r="CF792" s="58"/>
      <c r="CG792" s="58"/>
      <c r="CH792" s="58"/>
      <c r="CI792" s="58"/>
      <c r="CJ792" s="58"/>
      <c r="CK792" s="58"/>
      <c r="CL792" s="58"/>
      <c r="CM792" s="58"/>
      <c r="CN792" s="58"/>
      <c r="CO792" s="58"/>
      <c r="CP792" s="58"/>
      <c r="CQ792" s="58"/>
      <c r="CR792" s="58"/>
      <c r="CS792" s="58"/>
      <c r="CT792" s="58"/>
      <c r="CU792" s="58"/>
      <c r="CV792" s="58"/>
      <c r="CW792" s="58"/>
      <c r="CX792" s="58"/>
      <c r="CY792" s="58"/>
      <c r="CZ792" s="58"/>
      <c r="DA792" s="58"/>
      <c r="DB792" s="58"/>
      <c r="DC792" s="58"/>
      <c r="DD792" s="58"/>
      <c r="DE792" s="58"/>
      <c r="DF792" s="58"/>
      <c r="DG792" s="58"/>
      <c r="DH792" s="58"/>
      <c r="DI792" s="60"/>
    </row>
    <row r="793" spans="1:113" x14ac:dyDescent="0.2">
      <c r="A793" s="36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50"/>
      <c r="AM793" s="57"/>
      <c r="AN793" s="57"/>
      <c r="AO793" s="58"/>
      <c r="AP793" s="58"/>
      <c r="AQ793" s="58"/>
      <c r="AR793" s="51"/>
      <c r="AS793" s="57"/>
      <c r="AT793" s="58"/>
      <c r="AU793" s="58"/>
      <c r="AV793" s="51"/>
      <c r="AW793" s="57"/>
      <c r="AX793" s="58"/>
      <c r="AY793" s="59"/>
      <c r="AZ793" s="35"/>
      <c r="BA793" s="58"/>
      <c r="BB793" s="51"/>
      <c r="BC793" s="57"/>
      <c r="BD793" s="58"/>
      <c r="BE793" s="59"/>
      <c r="BF793" s="58"/>
      <c r="BG793" s="58"/>
      <c r="BH793" s="58"/>
      <c r="BI793" s="58"/>
      <c r="BJ793" s="58"/>
      <c r="BK793" s="58"/>
      <c r="BL793" s="58"/>
      <c r="BM793" s="58"/>
      <c r="BN793" s="58"/>
      <c r="BO793" s="58"/>
      <c r="BP793" s="58"/>
      <c r="BQ793" s="58"/>
      <c r="BR793" s="58"/>
      <c r="BS793" s="58"/>
      <c r="BT793" s="58"/>
      <c r="BU793" s="58"/>
      <c r="BV793" s="58"/>
      <c r="BW793" s="58"/>
      <c r="BX793" s="58"/>
      <c r="BY793" s="58"/>
      <c r="BZ793" s="58"/>
      <c r="CA793" s="58"/>
      <c r="CB793" s="58"/>
      <c r="CC793" s="58"/>
      <c r="CD793" s="58"/>
      <c r="CE793" s="58"/>
      <c r="CF793" s="58"/>
      <c r="CG793" s="58"/>
      <c r="CH793" s="58"/>
      <c r="CI793" s="58"/>
      <c r="CJ793" s="58"/>
      <c r="CK793" s="58"/>
      <c r="CL793" s="58"/>
      <c r="CM793" s="58"/>
      <c r="CN793" s="58"/>
      <c r="CO793" s="58"/>
      <c r="CP793" s="58"/>
      <c r="CQ793" s="58"/>
      <c r="CR793" s="58"/>
      <c r="CS793" s="58"/>
      <c r="CT793" s="58"/>
      <c r="CU793" s="58"/>
      <c r="CV793" s="58"/>
      <c r="CW793" s="58"/>
      <c r="CX793" s="58"/>
      <c r="CY793" s="58"/>
      <c r="CZ793" s="58"/>
      <c r="DA793" s="58"/>
      <c r="DB793" s="58"/>
      <c r="DC793" s="58"/>
      <c r="DD793" s="58"/>
      <c r="DE793" s="58"/>
      <c r="DF793" s="58"/>
      <c r="DG793" s="58"/>
      <c r="DH793" s="58"/>
      <c r="DI793" s="60"/>
    </row>
    <row r="794" spans="1:113" x14ac:dyDescent="0.2">
      <c r="A794" s="36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50"/>
      <c r="AM794" s="57"/>
      <c r="AN794" s="57"/>
      <c r="AO794" s="58"/>
      <c r="AP794" s="58"/>
      <c r="AQ794" s="58"/>
      <c r="AR794" s="51"/>
      <c r="AS794" s="57"/>
      <c r="AT794" s="58"/>
      <c r="AU794" s="58"/>
      <c r="AV794" s="51"/>
      <c r="AW794" s="57"/>
      <c r="AX794" s="58"/>
      <c r="AY794" s="59"/>
      <c r="AZ794" s="35"/>
      <c r="BA794" s="58"/>
      <c r="BB794" s="51"/>
      <c r="BC794" s="57"/>
      <c r="BD794" s="58"/>
      <c r="BE794" s="59"/>
      <c r="BF794" s="58"/>
      <c r="BG794" s="58"/>
      <c r="BH794" s="58"/>
      <c r="BI794" s="58"/>
      <c r="BJ794" s="58"/>
      <c r="BK794" s="58"/>
      <c r="BL794" s="58"/>
      <c r="BM794" s="58"/>
      <c r="BN794" s="58"/>
      <c r="BO794" s="58"/>
      <c r="BP794" s="58"/>
      <c r="BQ794" s="58"/>
      <c r="BR794" s="58"/>
      <c r="BS794" s="58"/>
      <c r="BT794" s="58"/>
      <c r="BU794" s="58"/>
      <c r="BV794" s="58"/>
      <c r="BW794" s="58"/>
      <c r="BX794" s="58"/>
      <c r="BY794" s="58"/>
      <c r="BZ794" s="58"/>
      <c r="CA794" s="58"/>
      <c r="CB794" s="58"/>
      <c r="CC794" s="58"/>
      <c r="CD794" s="58"/>
      <c r="CE794" s="58"/>
      <c r="CF794" s="58"/>
      <c r="CG794" s="58"/>
      <c r="CH794" s="58"/>
      <c r="CI794" s="58"/>
      <c r="CJ794" s="58"/>
      <c r="CK794" s="58"/>
      <c r="CL794" s="58"/>
      <c r="CM794" s="58"/>
      <c r="CN794" s="58"/>
      <c r="CO794" s="58"/>
      <c r="CP794" s="58"/>
      <c r="CQ794" s="58"/>
      <c r="CR794" s="58"/>
      <c r="CS794" s="58"/>
      <c r="CT794" s="58"/>
      <c r="CU794" s="58"/>
      <c r="CV794" s="58"/>
      <c r="CW794" s="58"/>
      <c r="CX794" s="58"/>
      <c r="CY794" s="58"/>
      <c r="CZ794" s="58"/>
      <c r="DA794" s="58"/>
      <c r="DB794" s="58"/>
      <c r="DC794" s="58"/>
      <c r="DD794" s="58"/>
      <c r="DE794" s="58"/>
      <c r="DF794" s="58"/>
      <c r="DG794" s="58"/>
      <c r="DH794" s="58"/>
      <c r="DI794" s="60"/>
    </row>
    <row r="795" spans="1:113" x14ac:dyDescent="0.2">
      <c r="A795" s="36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50"/>
      <c r="AM795" s="57"/>
      <c r="AN795" s="57"/>
      <c r="AO795" s="58"/>
      <c r="AP795" s="58"/>
      <c r="AQ795" s="58"/>
      <c r="AR795" s="51"/>
      <c r="AS795" s="57"/>
      <c r="AT795" s="58"/>
      <c r="AU795" s="58"/>
      <c r="AV795" s="51"/>
      <c r="AW795" s="57"/>
      <c r="AX795" s="58"/>
      <c r="AY795" s="59"/>
      <c r="AZ795" s="35"/>
      <c r="BA795" s="58"/>
      <c r="BB795" s="51"/>
      <c r="BC795" s="57"/>
      <c r="BD795" s="58"/>
      <c r="BE795" s="59"/>
      <c r="BF795" s="58"/>
      <c r="BG795" s="58"/>
      <c r="BH795" s="58"/>
      <c r="BI795" s="58"/>
      <c r="BJ795" s="58"/>
      <c r="BK795" s="58"/>
      <c r="BL795" s="58"/>
      <c r="BM795" s="58"/>
      <c r="BN795" s="58"/>
      <c r="BO795" s="58"/>
      <c r="BP795" s="58"/>
      <c r="BQ795" s="58"/>
      <c r="BR795" s="58"/>
      <c r="BS795" s="58"/>
      <c r="BT795" s="58"/>
      <c r="BU795" s="58"/>
      <c r="BV795" s="58"/>
      <c r="BW795" s="58"/>
      <c r="BX795" s="58"/>
      <c r="BY795" s="58"/>
      <c r="BZ795" s="58"/>
      <c r="CA795" s="58"/>
      <c r="CB795" s="58"/>
      <c r="CC795" s="58"/>
      <c r="CD795" s="58"/>
      <c r="CE795" s="58"/>
      <c r="CF795" s="58"/>
      <c r="CG795" s="58"/>
      <c r="CH795" s="58"/>
      <c r="CI795" s="58"/>
      <c r="CJ795" s="58"/>
      <c r="CK795" s="58"/>
      <c r="CL795" s="58"/>
      <c r="CM795" s="58"/>
      <c r="CN795" s="58"/>
      <c r="CO795" s="58"/>
      <c r="CP795" s="58"/>
      <c r="CQ795" s="58"/>
      <c r="CR795" s="58"/>
      <c r="CS795" s="58"/>
      <c r="CT795" s="58"/>
      <c r="CU795" s="58"/>
      <c r="CV795" s="58"/>
      <c r="CW795" s="58"/>
      <c r="CX795" s="58"/>
      <c r="CY795" s="58"/>
      <c r="CZ795" s="58"/>
      <c r="DA795" s="58"/>
      <c r="DB795" s="58"/>
      <c r="DC795" s="58"/>
      <c r="DD795" s="58"/>
      <c r="DE795" s="58"/>
      <c r="DF795" s="58"/>
      <c r="DG795" s="58"/>
      <c r="DH795" s="58"/>
      <c r="DI795" s="60"/>
    </row>
    <row r="796" spans="1:113" x14ac:dyDescent="0.2">
      <c r="A796" s="36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7"/>
      <c r="AN796" s="57"/>
      <c r="AO796" s="58"/>
      <c r="AP796" s="58"/>
      <c r="AQ796" s="58"/>
      <c r="AR796" s="51"/>
      <c r="AS796" s="57"/>
      <c r="AT796" s="58"/>
      <c r="AU796" s="58"/>
      <c r="AV796" s="51"/>
      <c r="AW796" s="57"/>
      <c r="AX796" s="58"/>
      <c r="AY796" s="59"/>
      <c r="AZ796" s="35"/>
      <c r="BA796" s="58"/>
      <c r="BB796" s="51"/>
      <c r="BC796" s="57"/>
      <c r="BD796" s="58"/>
      <c r="BE796" s="59"/>
      <c r="BF796" s="58"/>
      <c r="BG796" s="58"/>
      <c r="BH796" s="58"/>
      <c r="BI796" s="58"/>
      <c r="BJ796" s="58"/>
      <c r="BK796" s="58"/>
      <c r="BL796" s="58"/>
      <c r="BM796" s="58"/>
      <c r="BN796" s="58"/>
      <c r="BO796" s="58"/>
      <c r="BP796" s="58"/>
      <c r="BQ796" s="58"/>
      <c r="BR796" s="58"/>
      <c r="BS796" s="58"/>
      <c r="BT796" s="58"/>
      <c r="BU796" s="58"/>
      <c r="BV796" s="58"/>
      <c r="BW796" s="58"/>
      <c r="BX796" s="58"/>
      <c r="BY796" s="58"/>
      <c r="BZ796" s="58"/>
      <c r="CA796" s="58"/>
      <c r="CB796" s="58"/>
      <c r="CC796" s="58"/>
      <c r="CD796" s="58"/>
      <c r="CE796" s="58"/>
      <c r="CF796" s="58"/>
      <c r="CG796" s="58"/>
      <c r="CH796" s="58"/>
      <c r="CI796" s="58"/>
      <c r="CJ796" s="58"/>
      <c r="CK796" s="58"/>
      <c r="CL796" s="58"/>
      <c r="CM796" s="58"/>
      <c r="CN796" s="58"/>
      <c r="CO796" s="58"/>
      <c r="CP796" s="58"/>
      <c r="CQ796" s="58"/>
      <c r="CR796" s="58"/>
      <c r="CS796" s="58"/>
      <c r="CT796" s="58"/>
      <c r="CU796" s="58"/>
      <c r="CV796" s="58"/>
      <c r="CW796" s="58"/>
      <c r="CX796" s="58"/>
      <c r="CY796" s="58"/>
      <c r="CZ796" s="58"/>
      <c r="DA796" s="58"/>
      <c r="DB796" s="58"/>
      <c r="DC796" s="58"/>
      <c r="DD796" s="58"/>
      <c r="DE796" s="58"/>
      <c r="DF796" s="58"/>
      <c r="DG796" s="58"/>
      <c r="DH796" s="58"/>
      <c r="DI796" s="60"/>
    </row>
    <row r="797" spans="1:113" x14ac:dyDescent="0.2">
      <c r="A797" s="36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7"/>
      <c r="AN797" s="57"/>
      <c r="AO797" s="58"/>
      <c r="AP797" s="58"/>
      <c r="AQ797" s="58"/>
      <c r="AR797" s="51"/>
      <c r="AS797" s="57"/>
      <c r="AT797" s="58"/>
      <c r="AU797" s="58"/>
      <c r="AV797" s="51"/>
      <c r="AW797" s="57"/>
      <c r="AX797" s="58"/>
      <c r="AY797" s="59"/>
      <c r="AZ797" s="35"/>
      <c r="BA797" s="58"/>
      <c r="BB797" s="51"/>
      <c r="BC797" s="57"/>
      <c r="BD797" s="58"/>
      <c r="BE797" s="59"/>
      <c r="BF797" s="58"/>
      <c r="BG797" s="58"/>
      <c r="BH797" s="58"/>
      <c r="BI797" s="58"/>
      <c r="BJ797" s="58"/>
      <c r="BK797" s="58"/>
      <c r="BL797" s="58"/>
      <c r="BM797" s="58"/>
      <c r="BN797" s="58"/>
      <c r="BO797" s="58"/>
      <c r="BP797" s="58"/>
      <c r="BQ797" s="58"/>
      <c r="BR797" s="58"/>
      <c r="BS797" s="58"/>
      <c r="BT797" s="58"/>
      <c r="BU797" s="58"/>
      <c r="BV797" s="58"/>
      <c r="BW797" s="58"/>
      <c r="BX797" s="58"/>
      <c r="BY797" s="58"/>
      <c r="BZ797" s="58"/>
      <c r="CA797" s="58"/>
      <c r="CB797" s="58"/>
      <c r="CC797" s="58"/>
      <c r="CD797" s="58"/>
      <c r="CE797" s="58"/>
      <c r="CF797" s="58"/>
      <c r="CG797" s="58"/>
      <c r="CH797" s="58"/>
      <c r="CI797" s="58"/>
      <c r="CJ797" s="58"/>
      <c r="CK797" s="58"/>
      <c r="CL797" s="58"/>
      <c r="CM797" s="58"/>
      <c r="CN797" s="58"/>
      <c r="CO797" s="58"/>
      <c r="CP797" s="58"/>
      <c r="CQ797" s="58"/>
      <c r="CR797" s="58"/>
      <c r="CS797" s="58"/>
      <c r="CT797" s="58"/>
      <c r="CU797" s="58"/>
      <c r="CV797" s="58"/>
      <c r="CW797" s="58"/>
      <c r="CX797" s="58"/>
      <c r="CY797" s="58"/>
      <c r="CZ797" s="58"/>
      <c r="DA797" s="58"/>
      <c r="DB797" s="58"/>
      <c r="DC797" s="58"/>
      <c r="DD797" s="58"/>
      <c r="DE797" s="58"/>
      <c r="DF797" s="58"/>
      <c r="DG797" s="58"/>
      <c r="DH797" s="58"/>
      <c r="DI797" s="60"/>
    </row>
    <row r="798" spans="1:113" x14ac:dyDescent="0.2">
      <c r="A798" s="36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50"/>
      <c r="AM798" s="57"/>
      <c r="AN798" s="57"/>
      <c r="AO798" s="58"/>
      <c r="AP798" s="58"/>
      <c r="AQ798" s="58"/>
      <c r="AR798" s="51"/>
      <c r="AS798" s="57"/>
      <c r="AT798" s="58"/>
      <c r="AU798" s="58"/>
      <c r="AV798" s="51"/>
      <c r="AW798" s="57"/>
      <c r="AX798" s="58"/>
      <c r="AY798" s="59"/>
      <c r="AZ798" s="35"/>
      <c r="BA798" s="58"/>
      <c r="BB798" s="51"/>
      <c r="BC798" s="57"/>
      <c r="BD798" s="58"/>
      <c r="BE798" s="59"/>
      <c r="BF798" s="58"/>
      <c r="BG798" s="58"/>
      <c r="BH798" s="58"/>
      <c r="BI798" s="58"/>
      <c r="BJ798" s="58"/>
      <c r="BK798" s="58"/>
      <c r="BL798" s="58"/>
      <c r="BM798" s="58"/>
      <c r="BN798" s="58"/>
      <c r="BO798" s="58"/>
      <c r="BP798" s="58"/>
      <c r="BQ798" s="58"/>
      <c r="BR798" s="58"/>
      <c r="BS798" s="58"/>
      <c r="BT798" s="58"/>
      <c r="BU798" s="58"/>
      <c r="BV798" s="58"/>
      <c r="BW798" s="58"/>
      <c r="BX798" s="58"/>
      <c r="BY798" s="58"/>
      <c r="BZ798" s="58"/>
      <c r="CA798" s="58"/>
      <c r="CB798" s="58"/>
      <c r="CC798" s="58"/>
      <c r="CD798" s="58"/>
      <c r="CE798" s="58"/>
      <c r="CF798" s="58"/>
      <c r="CG798" s="58"/>
      <c r="CH798" s="58"/>
      <c r="CI798" s="58"/>
      <c r="CJ798" s="58"/>
      <c r="CK798" s="58"/>
      <c r="CL798" s="58"/>
      <c r="CM798" s="58"/>
      <c r="CN798" s="58"/>
      <c r="CO798" s="58"/>
      <c r="CP798" s="58"/>
      <c r="CQ798" s="58"/>
      <c r="CR798" s="58"/>
      <c r="CS798" s="58"/>
      <c r="CT798" s="58"/>
      <c r="CU798" s="58"/>
      <c r="CV798" s="58"/>
      <c r="CW798" s="58"/>
      <c r="CX798" s="58"/>
      <c r="CY798" s="58"/>
      <c r="CZ798" s="58"/>
      <c r="DA798" s="58"/>
      <c r="DB798" s="58"/>
      <c r="DC798" s="58"/>
      <c r="DD798" s="58"/>
      <c r="DE798" s="58"/>
      <c r="DF798" s="58"/>
      <c r="DG798" s="58"/>
      <c r="DH798" s="58"/>
      <c r="DI798" s="60"/>
    </row>
    <row r="799" spans="1:113" x14ac:dyDescent="0.2">
      <c r="A799" s="36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50"/>
      <c r="AM799" s="57"/>
      <c r="AN799" s="57"/>
      <c r="AO799" s="58"/>
      <c r="AP799" s="58"/>
      <c r="AQ799" s="58"/>
      <c r="AR799" s="51"/>
      <c r="AS799" s="57"/>
      <c r="AT799" s="58"/>
      <c r="AU799" s="58"/>
      <c r="AV799" s="51"/>
      <c r="AW799" s="57"/>
      <c r="AX799" s="58"/>
      <c r="AY799" s="59"/>
      <c r="AZ799" s="35"/>
      <c r="BA799" s="58"/>
      <c r="BB799" s="51"/>
      <c r="BC799" s="57"/>
      <c r="BD799" s="58"/>
      <c r="BE799" s="59"/>
      <c r="BF799" s="58"/>
      <c r="BG799" s="58"/>
      <c r="BH799" s="58"/>
      <c r="BI799" s="58"/>
      <c r="BJ799" s="58"/>
      <c r="BK799" s="58"/>
      <c r="BL799" s="58"/>
      <c r="BM799" s="58"/>
      <c r="BN799" s="58"/>
      <c r="BO799" s="58"/>
      <c r="BP799" s="58"/>
      <c r="BQ799" s="58"/>
      <c r="BR799" s="58"/>
      <c r="BS799" s="58"/>
      <c r="BT799" s="58"/>
      <c r="BU799" s="58"/>
      <c r="BV799" s="58"/>
      <c r="BW799" s="58"/>
      <c r="BX799" s="58"/>
      <c r="BY799" s="58"/>
      <c r="BZ799" s="58"/>
      <c r="CA799" s="58"/>
      <c r="CB799" s="58"/>
      <c r="CC799" s="58"/>
      <c r="CD799" s="58"/>
      <c r="CE799" s="58"/>
      <c r="CF799" s="58"/>
      <c r="CG799" s="58"/>
      <c r="CH799" s="58"/>
      <c r="CI799" s="58"/>
      <c r="CJ799" s="58"/>
      <c r="CK799" s="58"/>
      <c r="CL799" s="58"/>
      <c r="CM799" s="58"/>
      <c r="CN799" s="58"/>
      <c r="CO799" s="58"/>
      <c r="CP799" s="58"/>
      <c r="CQ799" s="58"/>
      <c r="CR799" s="58"/>
      <c r="CS799" s="58"/>
      <c r="CT799" s="58"/>
      <c r="CU799" s="58"/>
      <c r="CV799" s="58"/>
      <c r="CW799" s="58"/>
      <c r="CX799" s="58"/>
      <c r="CY799" s="58"/>
      <c r="CZ799" s="58"/>
      <c r="DA799" s="58"/>
      <c r="DB799" s="58"/>
      <c r="DC799" s="58"/>
      <c r="DD799" s="58"/>
      <c r="DE799" s="58"/>
      <c r="DF799" s="58"/>
      <c r="DG799" s="58"/>
      <c r="DH799" s="58"/>
      <c r="DI799" s="60"/>
    </row>
    <row r="800" spans="1:113" x14ac:dyDescent="0.2">
      <c r="A800" s="36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7"/>
      <c r="AN800" s="57"/>
      <c r="AO800" s="58"/>
      <c r="AP800" s="58"/>
      <c r="AQ800" s="58"/>
      <c r="AR800" s="51"/>
      <c r="AS800" s="57"/>
      <c r="AT800" s="58"/>
      <c r="AU800" s="58"/>
      <c r="AV800" s="51"/>
      <c r="AW800" s="57"/>
      <c r="AX800" s="58"/>
      <c r="AY800" s="59"/>
      <c r="AZ800" s="35"/>
      <c r="BA800" s="58"/>
      <c r="BB800" s="51"/>
      <c r="BC800" s="57"/>
      <c r="BD800" s="58"/>
      <c r="BE800" s="59"/>
      <c r="BF800" s="58"/>
      <c r="BG800" s="58"/>
      <c r="BH800" s="58"/>
      <c r="BI800" s="58"/>
      <c r="BJ800" s="58"/>
      <c r="BK800" s="58"/>
      <c r="BL800" s="58"/>
      <c r="BM800" s="58"/>
      <c r="BN800" s="58"/>
      <c r="BO800" s="58"/>
      <c r="BP800" s="58"/>
      <c r="BQ800" s="58"/>
      <c r="BR800" s="58"/>
      <c r="BS800" s="58"/>
      <c r="BT800" s="58"/>
      <c r="BU800" s="58"/>
      <c r="BV800" s="58"/>
      <c r="BW800" s="58"/>
      <c r="BX800" s="58"/>
      <c r="BY800" s="58"/>
      <c r="BZ800" s="58"/>
      <c r="CA800" s="58"/>
      <c r="CB800" s="58"/>
      <c r="CC800" s="58"/>
      <c r="CD800" s="58"/>
      <c r="CE800" s="58"/>
      <c r="CF800" s="58"/>
      <c r="CG800" s="58"/>
      <c r="CH800" s="58"/>
      <c r="CI800" s="58"/>
      <c r="CJ800" s="58"/>
      <c r="CK800" s="58"/>
      <c r="CL800" s="58"/>
      <c r="CM800" s="58"/>
      <c r="CN800" s="58"/>
      <c r="CO800" s="58"/>
      <c r="CP800" s="58"/>
      <c r="CQ800" s="58"/>
      <c r="CR800" s="58"/>
      <c r="CS800" s="58"/>
      <c r="CT800" s="58"/>
      <c r="CU800" s="58"/>
      <c r="CV800" s="58"/>
      <c r="CW800" s="58"/>
      <c r="CX800" s="58"/>
      <c r="CY800" s="58"/>
      <c r="CZ800" s="58"/>
      <c r="DA800" s="58"/>
      <c r="DB800" s="58"/>
      <c r="DC800" s="58"/>
      <c r="DD800" s="58"/>
      <c r="DE800" s="58"/>
      <c r="DF800" s="58"/>
      <c r="DG800" s="58"/>
      <c r="DH800" s="58"/>
      <c r="DI800" s="60"/>
    </row>
    <row r="801" spans="1:113" x14ac:dyDescent="0.2">
      <c r="A801" s="36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50"/>
      <c r="AM801" s="57"/>
      <c r="AN801" s="57"/>
      <c r="AO801" s="58"/>
      <c r="AP801" s="58"/>
      <c r="AQ801" s="58"/>
      <c r="AR801" s="51"/>
      <c r="AS801" s="57"/>
      <c r="AT801" s="58"/>
      <c r="AU801" s="58"/>
      <c r="AV801" s="51"/>
      <c r="AW801" s="57"/>
      <c r="AX801" s="58"/>
      <c r="AY801" s="59"/>
      <c r="AZ801" s="35"/>
      <c r="BA801" s="58"/>
      <c r="BB801" s="51"/>
      <c r="BC801" s="57"/>
      <c r="BD801" s="58"/>
      <c r="BE801" s="59"/>
      <c r="BF801" s="58"/>
      <c r="BG801" s="58"/>
      <c r="BH801" s="58"/>
      <c r="BI801" s="58"/>
      <c r="BJ801" s="58"/>
      <c r="BK801" s="58"/>
      <c r="BL801" s="58"/>
      <c r="BM801" s="58"/>
      <c r="BN801" s="58"/>
      <c r="BO801" s="58"/>
      <c r="BP801" s="58"/>
      <c r="BQ801" s="58"/>
      <c r="BR801" s="58"/>
      <c r="BS801" s="58"/>
      <c r="BT801" s="58"/>
      <c r="BU801" s="58"/>
      <c r="BV801" s="58"/>
      <c r="BW801" s="58"/>
      <c r="BX801" s="58"/>
      <c r="BY801" s="58"/>
      <c r="BZ801" s="58"/>
      <c r="CA801" s="58"/>
      <c r="CB801" s="58"/>
      <c r="CC801" s="58"/>
      <c r="CD801" s="58"/>
      <c r="CE801" s="58"/>
      <c r="CF801" s="58"/>
      <c r="CG801" s="58"/>
      <c r="CH801" s="58"/>
      <c r="CI801" s="58"/>
      <c r="CJ801" s="58"/>
      <c r="CK801" s="58"/>
      <c r="CL801" s="58"/>
      <c r="CM801" s="58"/>
      <c r="CN801" s="58"/>
      <c r="CO801" s="58"/>
      <c r="CP801" s="58"/>
      <c r="CQ801" s="58"/>
      <c r="CR801" s="58"/>
      <c r="CS801" s="58"/>
      <c r="CT801" s="58"/>
      <c r="CU801" s="58"/>
      <c r="CV801" s="58"/>
      <c r="CW801" s="58"/>
      <c r="CX801" s="58"/>
      <c r="CY801" s="58"/>
      <c r="CZ801" s="58"/>
      <c r="DA801" s="58"/>
      <c r="DB801" s="58"/>
      <c r="DC801" s="58"/>
      <c r="DD801" s="58"/>
      <c r="DE801" s="58"/>
      <c r="DF801" s="58"/>
      <c r="DG801" s="58"/>
      <c r="DH801" s="58"/>
      <c r="DI801" s="60"/>
    </row>
    <row r="802" spans="1:113" x14ac:dyDescent="0.2">
      <c r="A802" s="36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50"/>
      <c r="AM802" s="57"/>
      <c r="AN802" s="57"/>
      <c r="AO802" s="58"/>
      <c r="AP802" s="58"/>
      <c r="AQ802" s="58"/>
      <c r="AR802" s="51"/>
      <c r="AS802" s="57"/>
      <c r="AT802" s="58"/>
      <c r="AU802" s="58"/>
      <c r="AV802" s="51"/>
      <c r="AW802" s="57"/>
      <c r="AX802" s="58"/>
      <c r="AY802" s="59"/>
      <c r="AZ802" s="35"/>
      <c r="BA802" s="58"/>
      <c r="BB802" s="51"/>
      <c r="BC802" s="57"/>
      <c r="BD802" s="58"/>
      <c r="BE802" s="59"/>
      <c r="BF802" s="58"/>
      <c r="BG802" s="58"/>
      <c r="BH802" s="58"/>
      <c r="BI802" s="58"/>
      <c r="BJ802" s="58"/>
      <c r="BK802" s="58"/>
      <c r="BL802" s="58"/>
      <c r="BM802" s="58"/>
      <c r="BN802" s="58"/>
      <c r="BO802" s="58"/>
      <c r="BP802" s="58"/>
      <c r="BQ802" s="58"/>
      <c r="BR802" s="58"/>
      <c r="BS802" s="58"/>
      <c r="BT802" s="58"/>
      <c r="BU802" s="58"/>
      <c r="BV802" s="58"/>
      <c r="BW802" s="58"/>
      <c r="BX802" s="58"/>
      <c r="BY802" s="58"/>
      <c r="BZ802" s="58"/>
      <c r="CA802" s="58"/>
      <c r="CB802" s="58"/>
      <c r="CC802" s="58"/>
      <c r="CD802" s="58"/>
      <c r="CE802" s="58"/>
      <c r="CF802" s="58"/>
      <c r="CG802" s="58"/>
      <c r="CH802" s="58"/>
      <c r="CI802" s="58"/>
      <c r="CJ802" s="58"/>
      <c r="CK802" s="58"/>
      <c r="CL802" s="58"/>
      <c r="CM802" s="58"/>
      <c r="CN802" s="58"/>
      <c r="CO802" s="58"/>
      <c r="CP802" s="58"/>
      <c r="CQ802" s="58"/>
      <c r="CR802" s="58"/>
      <c r="CS802" s="58"/>
      <c r="CT802" s="58"/>
      <c r="CU802" s="58"/>
      <c r="CV802" s="58"/>
      <c r="CW802" s="58"/>
      <c r="CX802" s="58"/>
      <c r="CY802" s="58"/>
      <c r="CZ802" s="58"/>
      <c r="DA802" s="58"/>
      <c r="DB802" s="58"/>
      <c r="DC802" s="58"/>
      <c r="DD802" s="58"/>
      <c r="DE802" s="58"/>
      <c r="DF802" s="58"/>
      <c r="DG802" s="58"/>
      <c r="DH802" s="58"/>
      <c r="DI802" s="60"/>
    </row>
    <row r="803" spans="1:113" x14ac:dyDescent="0.2">
      <c r="A803" s="36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50"/>
      <c r="AM803" s="57"/>
      <c r="AN803" s="57"/>
      <c r="AO803" s="58"/>
      <c r="AP803" s="58"/>
      <c r="AQ803" s="58"/>
      <c r="AR803" s="51"/>
      <c r="AS803" s="57"/>
      <c r="AT803" s="58"/>
      <c r="AU803" s="58"/>
      <c r="AV803" s="51"/>
      <c r="AW803" s="57"/>
      <c r="AX803" s="58"/>
      <c r="AY803" s="59"/>
      <c r="AZ803" s="35"/>
      <c r="BA803" s="58"/>
      <c r="BB803" s="51"/>
      <c r="BC803" s="57"/>
      <c r="BD803" s="58"/>
      <c r="BE803" s="59"/>
      <c r="BF803" s="58"/>
      <c r="BG803" s="58"/>
      <c r="BH803" s="58"/>
      <c r="BI803" s="58"/>
      <c r="BJ803" s="58"/>
      <c r="BK803" s="58"/>
      <c r="BL803" s="58"/>
      <c r="BM803" s="58"/>
      <c r="BN803" s="58"/>
      <c r="BO803" s="58"/>
      <c r="BP803" s="58"/>
      <c r="BQ803" s="58"/>
      <c r="BR803" s="58"/>
      <c r="BS803" s="58"/>
      <c r="BT803" s="58"/>
      <c r="BU803" s="58"/>
      <c r="BV803" s="58"/>
      <c r="BW803" s="58"/>
      <c r="BX803" s="58"/>
      <c r="BY803" s="58"/>
      <c r="BZ803" s="58"/>
      <c r="CA803" s="58"/>
      <c r="CB803" s="58"/>
      <c r="CC803" s="58"/>
      <c r="CD803" s="58"/>
      <c r="CE803" s="58"/>
      <c r="CF803" s="58"/>
      <c r="CG803" s="58"/>
      <c r="CH803" s="58"/>
      <c r="CI803" s="58"/>
      <c r="CJ803" s="58"/>
      <c r="CK803" s="58"/>
      <c r="CL803" s="58"/>
      <c r="CM803" s="58"/>
      <c r="CN803" s="58"/>
      <c r="CO803" s="58"/>
      <c r="CP803" s="58"/>
      <c r="CQ803" s="58"/>
      <c r="CR803" s="58"/>
      <c r="CS803" s="58"/>
      <c r="CT803" s="58"/>
      <c r="CU803" s="58"/>
      <c r="CV803" s="58"/>
      <c r="CW803" s="58"/>
      <c r="CX803" s="58"/>
      <c r="CY803" s="58"/>
      <c r="CZ803" s="58"/>
      <c r="DA803" s="58"/>
      <c r="DB803" s="58"/>
      <c r="DC803" s="58"/>
      <c r="DD803" s="58"/>
      <c r="DE803" s="58"/>
      <c r="DF803" s="58"/>
      <c r="DG803" s="58"/>
      <c r="DH803" s="58"/>
      <c r="DI803" s="60"/>
    </row>
    <row r="804" spans="1:113" x14ac:dyDescent="0.2">
      <c r="A804" s="36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50"/>
      <c r="AM804" s="57"/>
      <c r="AN804" s="57"/>
      <c r="AO804" s="58"/>
      <c r="AP804" s="58"/>
      <c r="AQ804" s="58"/>
      <c r="AR804" s="51"/>
      <c r="AS804" s="57"/>
      <c r="AT804" s="58"/>
      <c r="AU804" s="58"/>
      <c r="AV804" s="51"/>
      <c r="AW804" s="57"/>
      <c r="AX804" s="58"/>
      <c r="AY804" s="59"/>
      <c r="AZ804" s="35"/>
      <c r="BA804" s="58"/>
      <c r="BB804" s="51"/>
      <c r="BC804" s="57"/>
      <c r="BD804" s="58"/>
      <c r="BE804" s="59"/>
      <c r="BF804" s="58"/>
      <c r="BG804" s="58"/>
      <c r="BH804" s="58"/>
      <c r="BI804" s="58"/>
      <c r="BJ804" s="58"/>
      <c r="BK804" s="58"/>
      <c r="BL804" s="58"/>
      <c r="BM804" s="58"/>
      <c r="BN804" s="58"/>
      <c r="BO804" s="58"/>
      <c r="BP804" s="58"/>
      <c r="BQ804" s="58"/>
      <c r="BR804" s="58"/>
      <c r="BS804" s="58"/>
      <c r="BT804" s="58"/>
      <c r="BU804" s="58"/>
      <c r="BV804" s="58"/>
      <c r="BW804" s="58"/>
      <c r="BX804" s="58"/>
      <c r="BY804" s="58"/>
      <c r="BZ804" s="58"/>
      <c r="CA804" s="58"/>
      <c r="CB804" s="58"/>
      <c r="CC804" s="58"/>
      <c r="CD804" s="58"/>
      <c r="CE804" s="58"/>
      <c r="CF804" s="58"/>
      <c r="CG804" s="58"/>
      <c r="CH804" s="58"/>
      <c r="CI804" s="58"/>
      <c r="CJ804" s="58"/>
      <c r="CK804" s="58"/>
      <c r="CL804" s="58"/>
      <c r="CM804" s="58"/>
      <c r="CN804" s="58"/>
      <c r="CO804" s="58"/>
      <c r="CP804" s="58"/>
      <c r="CQ804" s="58"/>
      <c r="CR804" s="58"/>
      <c r="CS804" s="58"/>
      <c r="CT804" s="58"/>
      <c r="CU804" s="58"/>
      <c r="CV804" s="58"/>
      <c r="CW804" s="58"/>
      <c r="CX804" s="58"/>
      <c r="CY804" s="58"/>
      <c r="CZ804" s="58"/>
      <c r="DA804" s="58"/>
      <c r="DB804" s="58"/>
      <c r="DC804" s="58"/>
      <c r="DD804" s="58"/>
      <c r="DE804" s="58"/>
      <c r="DF804" s="58"/>
      <c r="DG804" s="58"/>
      <c r="DH804" s="58"/>
      <c r="DI804" s="60"/>
    </row>
    <row r="805" spans="1:113" x14ac:dyDescent="0.2">
      <c r="A805" s="36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7"/>
      <c r="AN805" s="57"/>
      <c r="AO805" s="58"/>
      <c r="AP805" s="58"/>
      <c r="AQ805" s="58"/>
      <c r="AR805" s="51"/>
      <c r="AS805" s="57"/>
      <c r="AT805" s="58"/>
      <c r="AU805" s="58"/>
      <c r="AV805" s="51"/>
      <c r="AW805" s="57"/>
      <c r="AX805" s="58"/>
      <c r="AY805" s="59"/>
      <c r="AZ805" s="35"/>
      <c r="BA805" s="58"/>
      <c r="BB805" s="51"/>
      <c r="BC805" s="57"/>
      <c r="BD805" s="58"/>
      <c r="BE805" s="59"/>
      <c r="BF805" s="58"/>
      <c r="BG805" s="58"/>
      <c r="BH805" s="58"/>
      <c r="BI805" s="58"/>
      <c r="BJ805" s="58"/>
      <c r="BK805" s="58"/>
      <c r="BL805" s="58"/>
      <c r="BM805" s="58"/>
      <c r="BN805" s="58"/>
      <c r="BO805" s="58"/>
      <c r="BP805" s="58"/>
      <c r="BQ805" s="58"/>
      <c r="BR805" s="58"/>
      <c r="BS805" s="58"/>
      <c r="BT805" s="58"/>
      <c r="BU805" s="58"/>
      <c r="BV805" s="58"/>
      <c r="BW805" s="58"/>
      <c r="BX805" s="58"/>
      <c r="BY805" s="58"/>
      <c r="BZ805" s="58"/>
      <c r="CA805" s="58"/>
      <c r="CB805" s="58"/>
      <c r="CC805" s="58"/>
      <c r="CD805" s="58"/>
      <c r="CE805" s="58"/>
      <c r="CF805" s="58"/>
      <c r="CG805" s="58"/>
      <c r="CH805" s="58"/>
      <c r="CI805" s="58"/>
      <c r="CJ805" s="58"/>
      <c r="CK805" s="58"/>
      <c r="CL805" s="58"/>
      <c r="CM805" s="58"/>
      <c r="CN805" s="58"/>
      <c r="CO805" s="58"/>
      <c r="CP805" s="58"/>
      <c r="CQ805" s="58"/>
      <c r="CR805" s="58"/>
      <c r="CS805" s="58"/>
      <c r="CT805" s="58"/>
      <c r="CU805" s="58"/>
      <c r="CV805" s="58"/>
      <c r="CW805" s="58"/>
      <c r="CX805" s="58"/>
      <c r="CY805" s="58"/>
      <c r="CZ805" s="58"/>
      <c r="DA805" s="58"/>
      <c r="DB805" s="58"/>
      <c r="DC805" s="58"/>
      <c r="DD805" s="58"/>
      <c r="DE805" s="58"/>
      <c r="DF805" s="58"/>
      <c r="DG805" s="58"/>
      <c r="DH805" s="58"/>
      <c r="DI805" s="60"/>
    </row>
    <row r="806" spans="1:113" x14ac:dyDescent="0.2">
      <c r="A806" s="36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50"/>
      <c r="AM806" s="57"/>
      <c r="AN806" s="57"/>
      <c r="AO806" s="58"/>
      <c r="AP806" s="58"/>
      <c r="AQ806" s="58"/>
      <c r="AR806" s="51"/>
      <c r="AS806" s="57"/>
      <c r="AT806" s="58"/>
      <c r="AU806" s="58"/>
      <c r="AV806" s="51"/>
      <c r="AW806" s="57"/>
      <c r="AX806" s="58"/>
      <c r="AY806" s="59"/>
      <c r="AZ806" s="35"/>
      <c r="BA806" s="58"/>
      <c r="BB806" s="51"/>
      <c r="BC806" s="57"/>
      <c r="BD806" s="58"/>
      <c r="BE806" s="59"/>
      <c r="BF806" s="58"/>
      <c r="BG806" s="58"/>
      <c r="BH806" s="58"/>
      <c r="BI806" s="58"/>
      <c r="BJ806" s="58"/>
      <c r="BK806" s="58"/>
      <c r="BL806" s="58"/>
      <c r="BM806" s="58"/>
      <c r="BN806" s="58"/>
      <c r="BO806" s="58"/>
      <c r="BP806" s="58"/>
      <c r="BQ806" s="58"/>
      <c r="BR806" s="58"/>
      <c r="BS806" s="58"/>
      <c r="BT806" s="58"/>
      <c r="BU806" s="58"/>
      <c r="BV806" s="58"/>
      <c r="BW806" s="58"/>
      <c r="BX806" s="58"/>
      <c r="BY806" s="58"/>
      <c r="BZ806" s="58"/>
      <c r="CA806" s="58"/>
      <c r="CB806" s="58"/>
      <c r="CC806" s="58"/>
      <c r="CD806" s="58"/>
      <c r="CE806" s="58"/>
      <c r="CF806" s="58"/>
      <c r="CG806" s="58"/>
      <c r="CH806" s="58"/>
      <c r="CI806" s="58"/>
      <c r="CJ806" s="58"/>
      <c r="CK806" s="58"/>
      <c r="CL806" s="58"/>
      <c r="CM806" s="58"/>
      <c r="CN806" s="58"/>
      <c r="CO806" s="58"/>
      <c r="CP806" s="58"/>
      <c r="CQ806" s="58"/>
      <c r="CR806" s="58"/>
      <c r="CS806" s="58"/>
      <c r="CT806" s="58"/>
      <c r="CU806" s="58"/>
      <c r="CV806" s="58"/>
      <c r="CW806" s="58"/>
      <c r="CX806" s="58"/>
      <c r="CY806" s="58"/>
      <c r="CZ806" s="58"/>
      <c r="DA806" s="58"/>
      <c r="DB806" s="58"/>
      <c r="DC806" s="58"/>
      <c r="DD806" s="58"/>
      <c r="DE806" s="58"/>
      <c r="DF806" s="58"/>
      <c r="DG806" s="58"/>
      <c r="DH806" s="58"/>
      <c r="DI806" s="60"/>
    </row>
    <row r="807" spans="1:113" x14ac:dyDescent="0.2">
      <c r="A807" s="36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50"/>
      <c r="AM807" s="57"/>
      <c r="AN807" s="57"/>
      <c r="AO807" s="58"/>
      <c r="AP807" s="58"/>
      <c r="AQ807" s="58"/>
      <c r="AR807" s="51"/>
      <c r="AS807" s="57"/>
      <c r="AT807" s="58"/>
      <c r="AU807" s="58"/>
      <c r="AV807" s="51"/>
      <c r="AW807" s="57"/>
      <c r="AX807" s="58"/>
      <c r="AY807" s="59"/>
      <c r="AZ807" s="35"/>
      <c r="BA807" s="58"/>
      <c r="BB807" s="51"/>
      <c r="BC807" s="57"/>
      <c r="BD807" s="58"/>
      <c r="BE807" s="59"/>
      <c r="BF807" s="58"/>
      <c r="BG807" s="58"/>
      <c r="BH807" s="58"/>
      <c r="BI807" s="58"/>
      <c r="BJ807" s="58"/>
      <c r="BK807" s="58"/>
      <c r="BL807" s="58"/>
      <c r="BM807" s="58"/>
      <c r="BN807" s="58"/>
      <c r="BO807" s="58"/>
      <c r="BP807" s="58"/>
      <c r="BQ807" s="58"/>
      <c r="BR807" s="58"/>
      <c r="BS807" s="58"/>
      <c r="BT807" s="58"/>
      <c r="BU807" s="58"/>
      <c r="BV807" s="58"/>
      <c r="BW807" s="58"/>
      <c r="BX807" s="58"/>
      <c r="BY807" s="58"/>
      <c r="BZ807" s="58"/>
      <c r="CA807" s="58"/>
      <c r="CB807" s="58"/>
      <c r="CC807" s="58"/>
      <c r="CD807" s="58"/>
      <c r="CE807" s="58"/>
      <c r="CF807" s="58"/>
      <c r="CG807" s="58"/>
      <c r="CH807" s="58"/>
      <c r="CI807" s="58"/>
      <c r="CJ807" s="58"/>
      <c r="CK807" s="58"/>
      <c r="CL807" s="58"/>
      <c r="CM807" s="58"/>
      <c r="CN807" s="58"/>
      <c r="CO807" s="58"/>
      <c r="CP807" s="58"/>
      <c r="CQ807" s="58"/>
      <c r="CR807" s="58"/>
      <c r="CS807" s="58"/>
      <c r="CT807" s="58"/>
      <c r="CU807" s="58"/>
      <c r="CV807" s="58"/>
      <c r="CW807" s="58"/>
      <c r="CX807" s="58"/>
      <c r="CY807" s="58"/>
      <c r="CZ807" s="58"/>
      <c r="DA807" s="58"/>
      <c r="DB807" s="58"/>
      <c r="DC807" s="58"/>
      <c r="DD807" s="58"/>
      <c r="DE807" s="58"/>
      <c r="DF807" s="58"/>
      <c r="DG807" s="58"/>
      <c r="DH807" s="58"/>
      <c r="DI807" s="60"/>
    </row>
    <row r="808" spans="1:113" x14ac:dyDescent="0.2">
      <c r="A808" s="36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50"/>
      <c r="AM808" s="57"/>
      <c r="AN808" s="57"/>
      <c r="AO808" s="58"/>
      <c r="AP808" s="58"/>
      <c r="AQ808" s="58"/>
      <c r="AR808" s="51"/>
      <c r="AS808" s="57"/>
      <c r="AT808" s="58"/>
      <c r="AU808" s="58"/>
      <c r="AV808" s="51"/>
      <c r="AW808" s="57"/>
      <c r="AX808" s="58"/>
      <c r="AY808" s="59"/>
      <c r="AZ808" s="35"/>
      <c r="BA808" s="58"/>
      <c r="BB808" s="51"/>
      <c r="BC808" s="57"/>
      <c r="BD808" s="58"/>
      <c r="BE808" s="59"/>
      <c r="BF808" s="58"/>
      <c r="BG808" s="58"/>
      <c r="BH808" s="58"/>
      <c r="BI808" s="58"/>
      <c r="BJ808" s="58"/>
      <c r="BK808" s="58"/>
      <c r="BL808" s="58"/>
      <c r="BM808" s="58"/>
      <c r="BN808" s="58"/>
      <c r="BO808" s="58"/>
      <c r="BP808" s="58"/>
      <c r="BQ808" s="58"/>
      <c r="BR808" s="58"/>
      <c r="BS808" s="58"/>
      <c r="BT808" s="58"/>
      <c r="BU808" s="58"/>
      <c r="BV808" s="58"/>
      <c r="BW808" s="58"/>
      <c r="BX808" s="58"/>
      <c r="BY808" s="58"/>
      <c r="BZ808" s="58"/>
      <c r="CA808" s="58"/>
      <c r="CB808" s="58"/>
      <c r="CC808" s="58"/>
      <c r="CD808" s="58"/>
      <c r="CE808" s="58"/>
      <c r="CF808" s="58"/>
      <c r="CG808" s="58"/>
      <c r="CH808" s="58"/>
      <c r="CI808" s="58"/>
      <c r="CJ808" s="58"/>
      <c r="CK808" s="58"/>
      <c r="CL808" s="58"/>
      <c r="CM808" s="58"/>
      <c r="CN808" s="58"/>
      <c r="CO808" s="58"/>
      <c r="CP808" s="58"/>
      <c r="CQ808" s="58"/>
      <c r="CR808" s="58"/>
      <c r="CS808" s="58"/>
      <c r="CT808" s="58"/>
      <c r="CU808" s="58"/>
      <c r="CV808" s="58"/>
      <c r="CW808" s="58"/>
      <c r="CX808" s="58"/>
      <c r="CY808" s="58"/>
      <c r="CZ808" s="58"/>
      <c r="DA808" s="58"/>
      <c r="DB808" s="58"/>
      <c r="DC808" s="58"/>
      <c r="DD808" s="58"/>
      <c r="DE808" s="58"/>
      <c r="DF808" s="58"/>
      <c r="DG808" s="58"/>
      <c r="DH808" s="58"/>
      <c r="DI808" s="60"/>
    </row>
    <row r="809" spans="1:113" x14ac:dyDescent="0.2">
      <c r="A809" s="36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50"/>
      <c r="AM809" s="57"/>
      <c r="AN809" s="57"/>
      <c r="AO809" s="58"/>
      <c r="AP809" s="58"/>
      <c r="AQ809" s="58"/>
      <c r="AR809" s="51"/>
      <c r="AS809" s="57"/>
      <c r="AT809" s="58"/>
      <c r="AU809" s="58"/>
      <c r="AV809" s="51"/>
      <c r="AW809" s="57"/>
      <c r="AX809" s="58"/>
      <c r="AY809" s="59"/>
      <c r="AZ809" s="35"/>
      <c r="BA809" s="58"/>
      <c r="BB809" s="51"/>
      <c r="BC809" s="57"/>
      <c r="BD809" s="58"/>
      <c r="BE809" s="59"/>
      <c r="BF809" s="58"/>
      <c r="BG809" s="58"/>
      <c r="BH809" s="58"/>
      <c r="BI809" s="58"/>
      <c r="BJ809" s="58"/>
      <c r="BK809" s="58"/>
      <c r="BL809" s="58"/>
      <c r="BM809" s="58"/>
      <c r="BN809" s="58"/>
      <c r="BO809" s="58"/>
      <c r="BP809" s="58"/>
      <c r="BQ809" s="58"/>
      <c r="BR809" s="58"/>
      <c r="BS809" s="58"/>
      <c r="BT809" s="58"/>
      <c r="BU809" s="58"/>
      <c r="BV809" s="58"/>
      <c r="BW809" s="58"/>
      <c r="BX809" s="58"/>
      <c r="BY809" s="58"/>
      <c r="BZ809" s="58"/>
      <c r="CA809" s="58"/>
      <c r="CB809" s="58"/>
      <c r="CC809" s="58"/>
      <c r="CD809" s="58"/>
      <c r="CE809" s="58"/>
      <c r="CF809" s="58"/>
      <c r="CG809" s="58"/>
      <c r="CH809" s="58"/>
      <c r="CI809" s="58"/>
      <c r="CJ809" s="58"/>
      <c r="CK809" s="58"/>
      <c r="CL809" s="58"/>
      <c r="CM809" s="58"/>
      <c r="CN809" s="58"/>
      <c r="CO809" s="58"/>
      <c r="CP809" s="58"/>
      <c r="CQ809" s="58"/>
      <c r="CR809" s="58"/>
      <c r="CS809" s="58"/>
      <c r="CT809" s="58"/>
      <c r="CU809" s="58"/>
      <c r="CV809" s="58"/>
      <c r="CW809" s="58"/>
      <c r="CX809" s="58"/>
      <c r="CY809" s="58"/>
      <c r="CZ809" s="58"/>
      <c r="DA809" s="58"/>
      <c r="DB809" s="58"/>
      <c r="DC809" s="58"/>
      <c r="DD809" s="58"/>
      <c r="DE809" s="58"/>
      <c r="DF809" s="58"/>
      <c r="DG809" s="58"/>
      <c r="DH809" s="58"/>
      <c r="DI809" s="60"/>
    </row>
    <row r="810" spans="1:113" x14ac:dyDescent="0.2">
      <c r="A810" s="36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7"/>
      <c r="AN810" s="57"/>
      <c r="AO810" s="58"/>
      <c r="AP810" s="58"/>
      <c r="AQ810" s="58"/>
      <c r="AR810" s="51"/>
      <c r="AS810" s="57"/>
      <c r="AT810" s="58"/>
      <c r="AU810" s="58"/>
      <c r="AV810" s="51"/>
      <c r="AW810" s="57"/>
      <c r="AX810" s="58"/>
      <c r="AY810" s="59"/>
      <c r="AZ810" s="35"/>
      <c r="BA810" s="58"/>
      <c r="BB810" s="51"/>
      <c r="BC810" s="57"/>
      <c r="BD810" s="58"/>
      <c r="BE810" s="59"/>
      <c r="BF810" s="58"/>
      <c r="BG810" s="58"/>
      <c r="BH810" s="58"/>
      <c r="BI810" s="58"/>
      <c r="BJ810" s="58"/>
      <c r="BK810" s="58"/>
      <c r="BL810" s="58"/>
      <c r="BM810" s="58"/>
      <c r="BN810" s="58"/>
      <c r="BO810" s="58"/>
      <c r="BP810" s="58"/>
      <c r="BQ810" s="58"/>
      <c r="BR810" s="58"/>
      <c r="BS810" s="58"/>
      <c r="BT810" s="58"/>
      <c r="BU810" s="58"/>
      <c r="BV810" s="58"/>
      <c r="BW810" s="58"/>
      <c r="BX810" s="58"/>
      <c r="BY810" s="58"/>
      <c r="BZ810" s="58"/>
      <c r="CA810" s="58"/>
      <c r="CB810" s="58"/>
      <c r="CC810" s="58"/>
      <c r="CD810" s="58"/>
      <c r="CE810" s="58"/>
      <c r="CF810" s="58"/>
      <c r="CG810" s="58"/>
      <c r="CH810" s="58"/>
      <c r="CI810" s="58"/>
      <c r="CJ810" s="58"/>
      <c r="CK810" s="58"/>
      <c r="CL810" s="58"/>
      <c r="CM810" s="58"/>
      <c r="CN810" s="58"/>
      <c r="CO810" s="58"/>
      <c r="CP810" s="58"/>
      <c r="CQ810" s="58"/>
      <c r="CR810" s="58"/>
      <c r="CS810" s="58"/>
      <c r="CT810" s="58"/>
      <c r="CU810" s="58"/>
      <c r="CV810" s="58"/>
      <c r="CW810" s="58"/>
      <c r="CX810" s="58"/>
      <c r="CY810" s="58"/>
      <c r="CZ810" s="58"/>
      <c r="DA810" s="58"/>
      <c r="DB810" s="58"/>
      <c r="DC810" s="58"/>
      <c r="DD810" s="58"/>
      <c r="DE810" s="58"/>
      <c r="DF810" s="58"/>
      <c r="DG810" s="58"/>
      <c r="DH810" s="58"/>
      <c r="DI810" s="60"/>
    </row>
    <row r="811" spans="1:113" x14ac:dyDescent="0.2">
      <c r="A811" s="36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50"/>
      <c r="AM811" s="57"/>
      <c r="AN811" s="57"/>
      <c r="AO811" s="58"/>
      <c r="AP811" s="58"/>
      <c r="AQ811" s="58"/>
      <c r="AR811" s="51"/>
      <c r="AS811" s="57"/>
      <c r="AT811" s="58"/>
      <c r="AU811" s="58"/>
      <c r="AV811" s="51"/>
      <c r="AW811" s="57"/>
      <c r="AX811" s="58"/>
      <c r="AY811" s="59"/>
      <c r="AZ811" s="35"/>
      <c r="BA811" s="58"/>
      <c r="BB811" s="51"/>
      <c r="BC811" s="57"/>
      <c r="BD811" s="58"/>
      <c r="BE811" s="59"/>
      <c r="BF811" s="58"/>
      <c r="BG811" s="58"/>
      <c r="BH811" s="58"/>
      <c r="BI811" s="58"/>
      <c r="BJ811" s="58"/>
      <c r="BK811" s="58"/>
      <c r="BL811" s="58"/>
      <c r="BM811" s="58"/>
      <c r="BN811" s="58"/>
      <c r="BO811" s="58"/>
      <c r="BP811" s="58"/>
      <c r="BQ811" s="58"/>
      <c r="BR811" s="58"/>
      <c r="BS811" s="58"/>
      <c r="BT811" s="58"/>
      <c r="BU811" s="58"/>
      <c r="BV811" s="58"/>
      <c r="BW811" s="58"/>
      <c r="BX811" s="58"/>
      <c r="BY811" s="58"/>
      <c r="BZ811" s="58"/>
      <c r="CA811" s="58"/>
      <c r="CB811" s="58"/>
      <c r="CC811" s="58"/>
      <c r="CD811" s="58"/>
      <c r="CE811" s="58"/>
      <c r="CF811" s="58"/>
      <c r="CG811" s="58"/>
      <c r="CH811" s="58"/>
      <c r="CI811" s="58"/>
      <c r="CJ811" s="58"/>
      <c r="CK811" s="58"/>
      <c r="CL811" s="58"/>
      <c r="CM811" s="58"/>
      <c r="CN811" s="58"/>
      <c r="CO811" s="58"/>
      <c r="CP811" s="58"/>
      <c r="CQ811" s="58"/>
      <c r="CR811" s="58"/>
      <c r="CS811" s="58"/>
      <c r="CT811" s="58"/>
      <c r="CU811" s="58"/>
      <c r="CV811" s="58"/>
      <c r="CW811" s="58"/>
      <c r="CX811" s="58"/>
      <c r="CY811" s="58"/>
      <c r="CZ811" s="58"/>
      <c r="DA811" s="58"/>
      <c r="DB811" s="58"/>
      <c r="DC811" s="58"/>
      <c r="DD811" s="58"/>
      <c r="DE811" s="58"/>
      <c r="DF811" s="58"/>
      <c r="DG811" s="58"/>
      <c r="DH811" s="58"/>
      <c r="DI811" s="60"/>
    </row>
    <row r="812" spans="1:113" x14ac:dyDescent="0.2">
      <c r="A812" s="36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50"/>
      <c r="AM812" s="57"/>
      <c r="AN812" s="57"/>
      <c r="AO812" s="58"/>
      <c r="AP812" s="58"/>
      <c r="AQ812" s="58"/>
      <c r="AR812" s="51"/>
      <c r="AS812" s="57"/>
      <c r="AT812" s="58"/>
      <c r="AU812" s="58"/>
      <c r="AV812" s="51"/>
      <c r="AW812" s="57"/>
      <c r="AX812" s="58"/>
      <c r="AY812" s="59"/>
      <c r="AZ812" s="35"/>
      <c r="BA812" s="58"/>
      <c r="BB812" s="51"/>
      <c r="BC812" s="57"/>
      <c r="BD812" s="58"/>
      <c r="BE812" s="59"/>
      <c r="BF812" s="58"/>
      <c r="BG812" s="58"/>
      <c r="BH812" s="58"/>
      <c r="BI812" s="58"/>
      <c r="BJ812" s="58"/>
      <c r="BK812" s="58"/>
      <c r="BL812" s="58"/>
      <c r="BM812" s="58"/>
      <c r="BN812" s="58"/>
      <c r="BO812" s="58"/>
      <c r="BP812" s="58"/>
      <c r="BQ812" s="58"/>
      <c r="BR812" s="58"/>
      <c r="BS812" s="58"/>
      <c r="BT812" s="58"/>
      <c r="BU812" s="58"/>
      <c r="BV812" s="58"/>
      <c r="BW812" s="58"/>
      <c r="BX812" s="58"/>
      <c r="BY812" s="58"/>
      <c r="BZ812" s="58"/>
      <c r="CA812" s="58"/>
      <c r="CB812" s="58"/>
      <c r="CC812" s="58"/>
      <c r="CD812" s="58"/>
      <c r="CE812" s="58"/>
      <c r="CF812" s="58"/>
      <c r="CG812" s="58"/>
      <c r="CH812" s="58"/>
      <c r="CI812" s="58"/>
      <c r="CJ812" s="58"/>
      <c r="CK812" s="58"/>
      <c r="CL812" s="58"/>
      <c r="CM812" s="58"/>
      <c r="CN812" s="58"/>
      <c r="CO812" s="58"/>
      <c r="CP812" s="58"/>
      <c r="CQ812" s="58"/>
      <c r="CR812" s="58"/>
      <c r="CS812" s="58"/>
      <c r="CT812" s="58"/>
      <c r="CU812" s="58"/>
      <c r="CV812" s="58"/>
      <c r="CW812" s="58"/>
      <c r="CX812" s="58"/>
      <c r="CY812" s="58"/>
      <c r="CZ812" s="58"/>
      <c r="DA812" s="58"/>
      <c r="DB812" s="58"/>
      <c r="DC812" s="58"/>
      <c r="DD812" s="58"/>
      <c r="DE812" s="58"/>
      <c r="DF812" s="58"/>
      <c r="DG812" s="58"/>
      <c r="DH812" s="58"/>
      <c r="DI812" s="60"/>
    </row>
    <row r="813" spans="1:113" x14ac:dyDescent="0.2">
      <c r="A813" s="36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7"/>
      <c r="AN813" s="57"/>
      <c r="AO813" s="58"/>
      <c r="AP813" s="58"/>
      <c r="AQ813" s="58"/>
      <c r="AR813" s="51"/>
      <c r="AS813" s="57"/>
      <c r="AT813" s="58"/>
      <c r="AU813" s="58"/>
      <c r="AV813" s="51"/>
      <c r="AW813" s="57"/>
      <c r="AX813" s="58"/>
      <c r="AY813" s="59"/>
      <c r="AZ813" s="35"/>
      <c r="BA813" s="58"/>
      <c r="BB813" s="51"/>
      <c r="BC813" s="57"/>
      <c r="BD813" s="58"/>
      <c r="BE813" s="59"/>
      <c r="BF813" s="58"/>
      <c r="BG813" s="58"/>
      <c r="BH813" s="58"/>
      <c r="BI813" s="58"/>
      <c r="BJ813" s="58"/>
      <c r="BK813" s="58"/>
      <c r="BL813" s="58"/>
      <c r="BM813" s="58"/>
      <c r="BN813" s="58"/>
      <c r="BO813" s="58"/>
      <c r="BP813" s="58"/>
      <c r="BQ813" s="58"/>
      <c r="BR813" s="58"/>
      <c r="BS813" s="58"/>
      <c r="BT813" s="58"/>
      <c r="BU813" s="58"/>
      <c r="BV813" s="58"/>
      <c r="BW813" s="58"/>
      <c r="BX813" s="58"/>
      <c r="BY813" s="58"/>
      <c r="BZ813" s="58"/>
      <c r="CA813" s="58"/>
      <c r="CB813" s="58"/>
      <c r="CC813" s="58"/>
      <c r="CD813" s="58"/>
      <c r="CE813" s="58"/>
      <c r="CF813" s="58"/>
      <c r="CG813" s="58"/>
      <c r="CH813" s="58"/>
      <c r="CI813" s="58"/>
      <c r="CJ813" s="58"/>
      <c r="CK813" s="58"/>
      <c r="CL813" s="58"/>
      <c r="CM813" s="58"/>
      <c r="CN813" s="58"/>
      <c r="CO813" s="58"/>
      <c r="CP813" s="58"/>
      <c r="CQ813" s="58"/>
      <c r="CR813" s="58"/>
      <c r="CS813" s="58"/>
      <c r="CT813" s="58"/>
      <c r="CU813" s="58"/>
      <c r="CV813" s="58"/>
      <c r="CW813" s="58"/>
      <c r="CX813" s="58"/>
      <c r="CY813" s="58"/>
      <c r="CZ813" s="58"/>
      <c r="DA813" s="58"/>
      <c r="DB813" s="58"/>
      <c r="DC813" s="58"/>
      <c r="DD813" s="58"/>
      <c r="DE813" s="58"/>
      <c r="DF813" s="58"/>
      <c r="DG813" s="58"/>
      <c r="DH813" s="58"/>
      <c r="DI813" s="60"/>
    </row>
    <row r="814" spans="1:113" x14ac:dyDescent="0.2">
      <c r="A814" s="36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50"/>
      <c r="AM814" s="57"/>
      <c r="AN814" s="57"/>
      <c r="AO814" s="58"/>
      <c r="AP814" s="58"/>
      <c r="AQ814" s="58"/>
      <c r="AR814" s="51"/>
      <c r="AS814" s="57"/>
      <c r="AT814" s="58"/>
      <c r="AU814" s="58"/>
      <c r="AV814" s="51"/>
      <c r="AW814" s="57"/>
      <c r="AX814" s="58"/>
      <c r="AY814" s="59"/>
      <c r="AZ814" s="35"/>
      <c r="BA814" s="58"/>
      <c r="BB814" s="51"/>
      <c r="BC814" s="57"/>
      <c r="BD814" s="58"/>
      <c r="BE814" s="59"/>
      <c r="BF814" s="58"/>
      <c r="BG814" s="58"/>
      <c r="BH814" s="58"/>
      <c r="BI814" s="58"/>
      <c r="BJ814" s="58"/>
      <c r="BK814" s="58"/>
      <c r="BL814" s="58"/>
      <c r="BM814" s="58"/>
      <c r="BN814" s="58"/>
      <c r="BO814" s="58"/>
      <c r="BP814" s="58"/>
      <c r="BQ814" s="58"/>
      <c r="BR814" s="58"/>
      <c r="BS814" s="58"/>
      <c r="BT814" s="58"/>
      <c r="BU814" s="58"/>
      <c r="BV814" s="58"/>
      <c r="BW814" s="58"/>
      <c r="BX814" s="58"/>
      <c r="BY814" s="58"/>
      <c r="BZ814" s="58"/>
      <c r="CA814" s="58"/>
      <c r="CB814" s="58"/>
      <c r="CC814" s="58"/>
      <c r="CD814" s="58"/>
      <c r="CE814" s="58"/>
      <c r="CF814" s="58"/>
      <c r="CG814" s="58"/>
      <c r="CH814" s="58"/>
      <c r="CI814" s="58"/>
      <c r="CJ814" s="58"/>
      <c r="CK814" s="58"/>
      <c r="CL814" s="58"/>
      <c r="CM814" s="58"/>
      <c r="CN814" s="58"/>
      <c r="CO814" s="58"/>
      <c r="CP814" s="58"/>
      <c r="CQ814" s="58"/>
      <c r="CR814" s="58"/>
      <c r="CS814" s="58"/>
      <c r="CT814" s="58"/>
      <c r="CU814" s="58"/>
      <c r="CV814" s="58"/>
      <c r="CW814" s="58"/>
      <c r="CX814" s="58"/>
      <c r="CY814" s="58"/>
      <c r="CZ814" s="58"/>
      <c r="DA814" s="58"/>
      <c r="DB814" s="58"/>
      <c r="DC814" s="58"/>
      <c r="DD814" s="58"/>
      <c r="DE814" s="58"/>
      <c r="DF814" s="58"/>
      <c r="DG814" s="58"/>
      <c r="DH814" s="58"/>
      <c r="DI814" s="60"/>
    </row>
    <row r="815" spans="1:113" x14ac:dyDescent="0.2">
      <c r="A815" s="36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50"/>
      <c r="AM815" s="57"/>
      <c r="AN815" s="57"/>
      <c r="AO815" s="58"/>
      <c r="AP815" s="58"/>
      <c r="AQ815" s="58"/>
      <c r="AR815" s="51"/>
      <c r="AS815" s="57"/>
      <c r="AT815" s="58"/>
      <c r="AU815" s="58"/>
      <c r="AV815" s="51"/>
      <c r="AW815" s="57"/>
      <c r="AX815" s="58"/>
      <c r="AY815" s="59"/>
      <c r="AZ815" s="35"/>
      <c r="BA815" s="58"/>
      <c r="BB815" s="51"/>
      <c r="BC815" s="57"/>
      <c r="BD815" s="58"/>
      <c r="BE815" s="59"/>
      <c r="BF815" s="58"/>
      <c r="BG815" s="58"/>
      <c r="BH815" s="58"/>
      <c r="BI815" s="58"/>
      <c r="BJ815" s="58"/>
      <c r="BK815" s="58"/>
      <c r="BL815" s="58"/>
      <c r="BM815" s="58"/>
      <c r="BN815" s="58"/>
      <c r="BO815" s="58"/>
      <c r="BP815" s="58"/>
      <c r="BQ815" s="58"/>
      <c r="BR815" s="58"/>
      <c r="BS815" s="58"/>
      <c r="BT815" s="58"/>
      <c r="BU815" s="58"/>
      <c r="BV815" s="58"/>
      <c r="BW815" s="58"/>
      <c r="BX815" s="58"/>
      <c r="BY815" s="58"/>
      <c r="BZ815" s="58"/>
      <c r="CA815" s="58"/>
      <c r="CB815" s="58"/>
      <c r="CC815" s="58"/>
      <c r="CD815" s="58"/>
      <c r="CE815" s="58"/>
      <c r="CF815" s="58"/>
      <c r="CG815" s="58"/>
      <c r="CH815" s="58"/>
      <c r="CI815" s="58"/>
      <c r="CJ815" s="58"/>
      <c r="CK815" s="58"/>
      <c r="CL815" s="58"/>
      <c r="CM815" s="58"/>
      <c r="CN815" s="58"/>
      <c r="CO815" s="58"/>
      <c r="CP815" s="58"/>
      <c r="CQ815" s="58"/>
      <c r="CR815" s="58"/>
      <c r="CS815" s="58"/>
      <c r="CT815" s="58"/>
      <c r="CU815" s="58"/>
      <c r="CV815" s="58"/>
      <c r="CW815" s="58"/>
      <c r="CX815" s="58"/>
      <c r="CY815" s="58"/>
      <c r="CZ815" s="58"/>
      <c r="DA815" s="58"/>
      <c r="DB815" s="58"/>
      <c r="DC815" s="58"/>
      <c r="DD815" s="58"/>
      <c r="DE815" s="58"/>
      <c r="DF815" s="58"/>
      <c r="DG815" s="58"/>
      <c r="DH815" s="58"/>
      <c r="DI815" s="60"/>
    </row>
    <row r="816" spans="1:113" x14ac:dyDescent="0.2">
      <c r="A816" s="36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50"/>
      <c r="AM816" s="57"/>
      <c r="AN816" s="57"/>
      <c r="AO816" s="58"/>
      <c r="AP816" s="58"/>
      <c r="AQ816" s="58"/>
      <c r="AR816" s="51"/>
      <c r="AS816" s="57"/>
      <c r="AT816" s="58"/>
      <c r="AU816" s="58"/>
      <c r="AV816" s="51"/>
      <c r="AW816" s="57"/>
      <c r="AX816" s="58"/>
      <c r="AY816" s="59"/>
      <c r="AZ816" s="35"/>
      <c r="BA816" s="58"/>
      <c r="BB816" s="51"/>
      <c r="BC816" s="57"/>
      <c r="BD816" s="58"/>
      <c r="BE816" s="59"/>
      <c r="BF816" s="58"/>
      <c r="BG816" s="58"/>
      <c r="BH816" s="58"/>
      <c r="BI816" s="58"/>
      <c r="BJ816" s="58"/>
      <c r="BK816" s="58"/>
      <c r="BL816" s="58"/>
      <c r="BM816" s="58"/>
      <c r="BN816" s="58"/>
      <c r="BO816" s="58"/>
      <c r="BP816" s="58"/>
      <c r="BQ816" s="58"/>
      <c r="BR816" s="58"/>
      <c r="BS816" s="58"/>
      <c r="BT816" s="58"/>
      <c r="BU816" s="58"/>
      <c r="BV816" s="58"/>
      <c r="BW816" s="58"/>
      <c r="BX816" s="58"/>
      <c r="BY816" s="58"/>
      <c r="BZ816" s="58"/>
      <c r="CA816" s="58"/>
      <c r="CB816" s="58"/>
      <c r="CC816" s="58"/>
      <c r="CD816" s="58"/>
      <c r="CE816" s="58"/>
      <c r="CF816" s="58"/>
      <c r="CG816" s="58"/>
      <c r="CH816" s="58"/>
      <c r="CI816" s="58"/>
      <c r="CJ816" s="58"/>
      <c r="CK816" s="58"/>
      <c r="CL816" s="58"/>
      <c r="CM816" s="58"/>
      <c r="CN816" s="58"/>
      <c r="CO816" s="58"/>
      <c r="CP816" s="58"/>
      <c r="CQ816" s="58"/>
      <c r="CR816" s="58"/>
      <c r="CS816" s="58"/>
      <c r="CT816" s="58"/>
      <c r="CU816" s="58"/>
      <c r="CV816" s="58"/>
      <c r="CW816" s="58"/>
      <c r="CX816" s="58"/>
      <c r="CY816" s="58"/>
      <c r="CZ816" s="58"/>
      <c r="DA816" s="58"/>
      <c r="DB816" s="58"/>
      <c r="DC816" s="58"/>
      <c r="DD816" s="58"/>
      <c r="DE816" s="58"/>
      <c r="DF816" s="58"/>
      <c r="DG816" s="58"/>
      <c r="DH816" s="58"/>
      <c r="DI816" s="60"/>
    </row>
    <row r="817" spans="1:113" x14ac:dyDescent="0.2">
      <c r="A817" s="36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50"/>
      <c r="AM817" s="57"/>
      <c r="AN817" s="57"/>
      <c r="AO817" s="58"/>
      <c r="AP817" s="58"/>
      <c r="AQ817" s="58"/>
      <c r="AR817" s="51"/>
      <c r="AS817" s="57"/>
      <c r="AT817" s="58"/>
      <c r="AU817" s="58"/>
      <c r="AV817" s="51"/>
      <c r="AW817" s="57"/>
      <c r="AX817" s="58"/>
      <c r="AY817" s="59"/>
      <c r="AZ817" s="35"/>
      <c r="BA817" s="58"/>
      <c r="BB817" s="51"/>
      <c r="BC817" s="57"/>
      <c r="BD817" s="58"/>
      <c r="BE817" s="59"/>
      <c r="BF817" s="58"/>
      <c r="BG817" s="58"/>
      <c r="BH817" s="58"/>
      <c r="BI817" s="58"/>
      <c r="BJ817" s="58"/>
      <c r="BK817" s="58"/>
      <c r="BL817" s="58"/>
      <c r="BM817" s="58"/>
      <c r="BN817" s="58"/>
      <c r="BO817" s="58"/>
      <c r="BP817" s="58"/>
      <c r="BQ817" s="58"/>
      <c r="BR817" s="58"/>
      <c r="BS817" s="58"/>
      <c r="BT817" s="58"/>
      <c r="BU817" s="58"/>
      <c r="BV817" s="58"/>
      <c r="BW817" s="58"/>
      <c r="BX817" s="58"/>
      <c r="BY817" s="58"/>
      <c r="BZ817" s="58"/>
      <c r="CA817" s="58"/>
      <c r="CB817" s="58"/>
      <c r="CC817" s="58"/>
      <c r="CD817" s="58"/>
      <c r="CE817" s="58"/>
      <c r="CF817" s="58"/>
      <c r="CG817" s="58"/>
      <c r="CH817" s="58"/>
      <c r="CI817" s="58"/>
      <c r="CJ817" s="58"/>
      <c r="CK817" s="58"/>
      <c r="CL817" s="58"/>
      <c r="CM817" s="58"/>
      <c r="CN817" s="58"/>
      <c r="CO817" s="58"/>
      <c r="CP817" s="58"/>
      <c r="CQ817" s="58"/>
      <c r="CR817" s="58"/>
      <c r="CS817" s="58"/>
      <c r="CT817" s="58"/>
      <c r="CU817" s="58"/>
      <c r="CV817" s="58"/>
      <c r="CW817" s="58"/>
      <c r="CX817" s="58"/>
      <c r="CY817" s="58"/>
      <c r="CZ817" s="58"/>
      <c r="DA817" s="58"/>
      <c r="DB817" s="58"/>
      <c r="DC817" s="58"/>
      <c r="DD817" s="58"/>
      <c r="DE817" s="58"/>
      <c r="DF817" s="58"/>
      <c r="DG817" s="58"/>
      <c r="DH817" s="58"/>
      <c r="DI817" s="60"/>
    </row>
    <row r="818" spans="1:113" x14ac:dyDescent="0.2">
      <c r="A818" s="36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50"/>
      <c r="AM818" s="57"/>
      <c r="AN818" s="57"/>
      <c r="AO818" s="58"/>
      <c r="AP818" s="58"/>
      <c r="AQ818" s="58"/>
      <c r="AR818" s="51"/>
      <c r="AS818" s="57"/>
      <c r="AT818" s="58"/>
      <c r="AU818" s="58"/>
      <c r="AV818" s="51"/>
      <c r="AW818" s="57"/>
      <c r="AX818" s="58"/>
      <c r="AY818" s="59"/>
      <c r="AZ818" s="35"/>
      <c r="BA818" s="58"/>
      <c r="BB818" s="51"/>
      <c r="BC818" s="57"/>
      <c r="BD818" s="58"/>
      <c r="BE818" s="59"/>
      <c r="BF818" s="58"/>
      <c r="BG818" s="58"/>
      <c r="BH818" s="58"/>
      <c r="BI818" s="58"/>
      <c r="BJ818" s="58"/>
      <c r="BK818" s="58"/>
      <c r="BL818" s="58"/>
      <c r="BM818" s="58"/>
      <c r="BN818" s="58"/>
      <c r="BO818" s="58"/>
      <c r="BP818" s="58"/>
      <c r="BQ818" s="58"/>
      <c r="BR818" s="58"/>
      <c r="BS818" s="58"/>
      <c r="BT818" s="58"/>
      <c r="BU818" s="58"/>
      <c r="BV818" s="58"/>
      <c r="BW818" s="58"/>
      <c r="BX818" s="58"/>
      <c r="BY818" s="58"/>
      <c r="BZ818" s="58"/>
      <c r="CA818" s="58"/>
      <c r="CB818" s="58"/>
      <c r="CC818" s="58"/>
      <c r="CD818" s="58"/>
      <c r="CE818" s="58"/>
      <c r="CF818" s="58"/>
      <c r="CG818" s="58"/>
      <c r="CH818" s="58"/>
      <c r="CI818" s="58"/>
      <c r="CJ818" s="58"/>
      <c r="CK818" s="58"/>
      <c r="CL818" s="58"/>
      <c r="CM818" s="58"/>
      <c r="CN818" s="58"/>
      <c r="CO818" s="58"/>
      <c r="CP818" s="58"/>
      <c r="CQ818" s="58"/>
      <c r="CR818" s="58"/>
      <c r="CS818" s="58"/>
      <c r="CT818" s="58"/>
      <c r="CU818" s="58"/>
      <c r="CV818" s="58"/>
      <c r="CW818" s="58"/>
      <c r="CX818" s="58"/>
      <c r="CY818" s="58"/>
      <c r="CZ818" s="58"/>
      <c r="DA818" s="58"/>
      <c r="DB818" s="58"/>
      <c r="DC818" s="58"/>
      <c r="DD818" s="58"/>
      <c r="DE818" s="58"/>
      <c r="DF818" s="58"/>
      <c r="DG818" s="58"/>
      <c r="DH818" s="58"/>
      <c r="DI818" s="60"/>
    </row>
    <row r="819" spans="1:113" x14ac:dyDescent="0.2">
      <c r="A819" s="36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50"/>
      <c r="AM819" s="57"/>
      <c r="AN819" s="57"/>
      <c r="AO819" s="58"/>
      <c r="AP819" s="58"/>
      <c r="AQ819" s="58"/>
      <c r="AR819" s="51"/>
      <c r="AS819" s="57"/>
      <c r="AT819" s="58"/>
      <c r="AU819" s="58"/>
      <c r="AV819" s="51"/>
      <c r="AW819" s="57"/>
      <c r="AX819" s="58"/>
      <c r="AY819" s="59"/>
      <c r="AZ819" s="35"/>
      <c r="BA819" s="58"/>
      <c r="BB819" s="51"/>
      <c r="BC819" s="57"/>
      <c r="BD819" s="58"/>
      <c r="BE819" s="59"/>
      <c r="BF819" s="58"/>
      <c r="BG819" s="58"/>
      <c r="BH819" s="58"/>
      <c r="BI819" s="58"/>
      <c r="BJ819" s="58"/>
      <c r="BK819" s="58"/>
      <c r="BL819" s="58"/>
      <c r="BM819" s="58"/>
      <c r="BN819" s="58"/>
      <c r="BO819" s="58"/>
      <c r="BP819" s="58"/>
      <c r="BQ819" s="58"/>
      <c r="BR819" s="58"/>
      <c r="BS819" s="58"/>
      <c r="BT819" s="58"/>
      <c r="BU819" s="58"/>
      <c r="BV819" s="58"/>
      <c r="BW819" s="58"/>
      <c r="BX819" s="58"/>
      <c r="BY819" s="58"/>
      <c r="BZ819" s="58"/>
      <c r="CA819" s="58"/>
      <c r="CB819" s="58"/>
      <c r="CC819" s="58"/>
      <c r="CD819" s="58"/>
      <c r="CE819" s="58"/>
      <c r="CF819" s="58"/>
      <c r="CG819" s="58"/>
      <c r="CH819" s="58"/>
      <c r="CI819" s="58"/>
      <c r="CJ819" s="58"/>
      <c r="CK819" s="58"/>
      <c r="CL819" s="58"/>
      <c r="CM819" s="58"/>
      <c r="CN819" s="58"/>
      <c r="CO819" s="58"/>
      <c r="CP819" s="58"/>
      <c r="CQ819" s="58"/>
      <c r="CR819" s="58"/>
      <c r="CS819" s="58"/>
      <c r="CT819" s="58"/>
      <c r="CU819" s="58"/>
      <c r="CV819" s="58"/>
      <c r="CW819" s="58"/>
      <c r="CX819" s="58"/>
      <c r="CY819" s="58"/>
      <c r="CZ819" s="58"/>
      <c r="DA819" s="58"/>
      <c r="DB819" s="58"/>
      <c r="DC819" s="58"/>
      <c r="DD819" s="58"/>
      <c r="DE819" s="58"/>
      <c r="DF819" s="58"/>
      <c r="DG819" s="58"/>
      <c r="DH819" s="58"/>
      <c r="DI819" s="60"/>
    </row>
    <row r="820" spans="1:113" x14ac:dyDescent="0.2">
      <c r="A820" s="36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7"/>
      <c r="AN820" s="57"/>
      <c r="AO820" s="58"/>
      <c r="AP820" s="58"/>
      <c r="AQ820" s="58"/>
      <c r="AR820" s="51"/>
      <c r="AS820" s="57"/>
      <c r="AT820" s="58"/>
      <c r="AU820" s="58"/>
      <c r="AV820" s="51"/>
      <c r="AW820" s="57"/>
      <c r="AX820" s="58"/>
      <c r="AY820" s="59"/>
      <c r="AZ820" s="35"/>
      <c r="BA820" s="58"/>
      <c r="BB820" s="51"/>
      <c r="BC820" s="57"/>
      <c r="BD820" s="58"/>
      <c r="BE820" s="59"/>
      <c r="BF820" s="58"/>
      <c r="BG820" s="58"/>
      <c r="BH820" s="58"/>
      <c r="BI820" s="58"/>
      <c r="BJ820" s="58"/>
      <c r="BK820" s="58"/>
      <c r="BL820" s="58"/>
      <c r="BM820" s="58"/>
      <c r="BN820" s="58"/>
      <c r="BO820" s="58"/>
      <c r="BP820" s="58"/>
      <c r="BQ820" s="58"/>
      <c r="BR820" s="58"/>
      <c r="BS820" s="58"/>
      <c r="BT820" s="58"/>
      <c r="BU820" s="58"/>
      <c r="BV820" s="58"/>
      <c r="BW820" s="58"/>
      <c r="BX820" s="58"/>
      <c r="BY820" s="58"/>
      <c r="BZ820" s="58"/>
      <c r="CA820" s="58"/>
      <c r="CB820" s="58"/>
      <c r="CC820" s="58"/>
      <c r="CD820" s="58"/>
      <c r="CE820" s="58"/>
      <c r="CF820" s="58"/>
      <c r="CG820" s="58"/>
      <c r="CH820" s="58"/>
      <c r="CI820" s="58"/>
      <c r="CJ820" s="58"/>
      <c r="CK820" s="58"/>
      <c r="CL820" s="58"/>
      <c r="CM820" s="58"/>
      <c r="CN820" s="58"/>
      <c r="CO820" s="58"/>
      <c r="CP820" s="58"/>
      <c r="CQ820" s="58"/>
      <c r="CR820" s="58"/>
      <c r="CS820" s="58"/>
      <c r="CT820" s="58"/>
      <c r="CU820" s="58"/>
      <c r="CV820" s="58"/>
      <c r="CW820" s="58"/>
      <c r="CX820" s="58"/>
      <c r="CY820" s="58"/>
      <c r="CZ820" s="58"/>
      <c r="DA820" s="58"/>
      <c r="DB820" s="58"/>
      <c r="DC820" s="58"/>
      <c r="DD820" s="58"/>
      <c r="DE820" s="58"/>
      <c r="DF820" s="58"/>
      <c r="DG820" s="58"/>
      <c r="DH820" s="58"/>
      <c r="DI820" s="60"/>
    </row>
    <row r="821" spans="1:113" x14ac:dyDescent="0.2">
      <c r="A821" s="36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7"/>
      <c r="AN821" s="57"/>
      <c r="AO821" s="58"/>
      <c r="AP821" s="58"/>
      <c r="AQ821" s="58"/>
      <c r="AR821" s="51"/>
      <c r="AS821" s="57"/>
      <c r="AT821" s="58"/>
      <c r="AU821" s="58"/>
      <c r="AV821" s="51"/>
      <c r="AW821" s="57"/>
      <c r="AX821" s="58"/>
      <c r="AY821" s="59"/>
      <c r="AZ821" s="35"/>
      <c r="BA821" s="58"/>
      <c r="BB821" s="51"/>
      <c r="BC821" s="57"/>
      <c r="BD821" s="58"/>
      <c r="BE821" s="59"/>
      <c r="BF821" s="58"/>
      <c r="BG821" s="58"/>
      <c r="BH821" s="58"/>
      <c r="BI821" s="58"/>
      <c r="BJ821" s="58"/>
      <c r="BK821" s="58"/>
      <c r="BL821" s="58"/>
      <c r="BM821" s="58"/>
      <c r="BN821" s="58"/>
      <c r="BO821" s="58"/>
      <c r="BP821" s="58"/>
      <c r="BQ821" s="58"/>
      <c r="BR821" s="58"/>
      <c r="BS821" s="58"/>
      <c r="BT821" s="58"/>
      <c r="BU821" s="58"/>
      <c r="BV821" s="58"/>
      <c r="BW821" s="58"/>
      <c r="BX821" s="58"/>
      <c r="BY821" s="58"/>
      <c r="BZ821" s="58"/>
      <c r="CA821" s="58"/>
      <c r="CB821" s="58"/>
      <c r="CC821" s="58"/>
      <c r="CD821" s="58"/>
      <c r="CE821" s="58"/>
      <c r="CF821" s="58"/>
      <c r="CG821" s="58"/>
      <c r="CH821" s="58"/>
      <c r="CI821" s="58"/>
      <c r="CJ821" s="58"/>
      <c r="CK821" s="58"/>
      <c r="CL821" s="58"/>
      <c r="CM821" s="58"/>
      <c r="CN821" s="58"/>
      <c r="CO821" s="58"/>
      <c r="CP821" s="58"/>
      <c r="CQ821" s="58"/>
      <c r="CR821" s="58"/>
      <c r="CS821" s="58"/>
      <c r="CT821" s="58"/>
      <c r="CU821" s="58"/>
      <c r="CV821" s="58"/>
      <c r="CW821" s="58"/>
      <c r="CX821" s="58"/>
      <c r="CY821" s="58"/>
      <c r="CZ821" s="58"/>
      <c r="DA821" s="58"/>
      <c r="DB821" s="58"/>
      <c r="DC821" s="58"/>
      <c r="DD821" s="58"/>
      <c r="DE821" s="58"/>
      <c r="DF821" s="58"/>
      <c r="DG821" s="58"/>
      <c r="DH821" s="58"/>
      <c r="DI821" s="60"/>
    </row>
    <row r="822" spans="1:113" x14ac:dyDescent="0.2">
      <c r="A822" s="36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50"/>
      <c r="AM822" s="57"/>
      <c r="AN822" s="57"/>
      <c r="AO822" s="58"/>
      <c r="AP822" s="58"/>
      <c r="AQ822" s="58"/>
      <c r="AR822" s="51"/>
      <c r="AS822" s="57"/>
      <c r="AT822" s="58"/>
      <c r="AU822" s="58"/>
      <c r="AV822" s="51"/>
      <c r="AW822" s="57"/>
      <c r="AX822" s="58"/>
      <c r="AY822" s="59"/>
      <c r="AZ822" s="35"/>
      <c r="BA822" s="58"/>
      <c r="BB822" s="51"/>
      <c r="BC822" s="57"/>
      <c r="BD822" s="58"/>
      <c r="BE822" s="59"/>
      <c r="BF822" s="58"/>
      <c r="BG822" s="58"/>
      <c r="BH822" s="58"/>
      <c r="BI822" s="58"/>
      <c r="BJ822" s="58"/>
      <c r="BK822" s="58"/>
      <c r="BL822" s="58"/>
      <c r="BM822" s="58"/>
      <c r="BN822" s="58"/>
      <c r="BO822" s="58"/>
      <c r="BP822" s="58"/>
      <c r="BQ822" s="58"/>
      <c r="BR822" s="58"/>
      <c r="BS822" s="58"/>
      <c r="BT822" s="58"/>
      <c r="BU822" s="58"/>
      <c r="BV822" s="58"/>
      <c r="BW822" s="58"/>
      <c r="BX822" s="58"/>
      <c r="BY822" s="58"/>
      <c r="BZ822" s="58"/>
      <c r="CA822" s="58"/>
      <c r="CB822" s="58"/>
      <c r="CC822" s="58"/>
      <c r="CD822" s="58"/>
      <c r="CE822" s="58"/>
      <c r="CF822" s="58"/>
      <c r="CG822" s="58"/>
      <c r="CH822" s="58"/>
      <c r="CI822" s="58"/>
      <c r="CJ822" s="58"/>
      <c r="CK822" s="58"/>
      <c r="CL822" s="58"/>
      <c r="CM822" s="58"/>
      <c r="CN822" s="58"/>
      <c r="CO822" s="58"/>
      <c r="CP822" s="58"/>
      <c r="CQ822" s="58"/>
      <c r="CR822" s="58"/>
      <c r="CS822" s="58"/>
      <c r="CT822" s="58"/>
      <c r="CU822" s="58"/>
      <c r="CV822" s="58"/>
      <c r="CW822" s="58"/>
      <c r="CX822" s="58"/>
      <c r="CY822" s="58"/>
      <c r="CZ822" s="58"/>
      <c r="DA822" s="58"/>
      <c r="DB822" s="58"/>
      <c r="DC822" s="58"/>
      <c r="DD822" s="58"/>
      <c r="DE822" s="58"/>
      <c r="DF822" s="58"/>
      <c r="DG822" s="58"/>
      <c r="DH822" s="58"/>
      <c r="DI822" s="60"/>
    </row>
    <row r="823" spans="1:113" x14ac:dyDescent="0.2">
      <c r="A823" s="36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50"/>
      <c r="AM823" s="57"/>
      <c r="AN823" s="57"/>
      <c r="AO823" s="58"/>
      <c r="AP823" s="58"/>
      <c r="AQ823" s="58"/>
      <c r="AR823" s="51"/>
      <c r="AS823" s="57"/>
      <c r="AT823" s="58"/>
      <c r="AU823" s="58"/>
      <c r="AV823" s="51"/>
      <c r="AW823" s="57"/>
      <c r="AX823" s="58"/>
      <c r="AY823" s="59"/>
      <c r="AZ823" s="35"/>
      <c r="BA823" s="58"/>
      <c r="BB823" s="51"/>
      <c r="BC823" s="57"/>
      <c r="BD823" s="58"/>
      <c r="BE823" s="59"/>
      <c r="BF823" s="58"/>
      <c r="BG823" s="58"/>
      <c r="BH823" s="58"/>
      <c r="BI823" s="58"/>
      <c r="BJ823" s="58"/>
      <c r="BK823" s="58"/>
      <c r="BL823" s="58"/>
      <c r="BM823" s="58"/>
      <c r="BN823" s="58"/>
      <c r="BO823" s="58"/>
      <c r="BP823" s="58"/>
      <c r="BQ823" s="58"/>
      <c r="BR823" s="58"/>
      <c r="BS823" s="58"/>
      <c r="BT823" s="58"/>
      <c r="BU823" s="58"/>
      <c r="BV823" s="58"/>
      <c r="BW823" s="58"/>
      <c r="BX823" s="58"/>
      <c r="BY823" s="58"/>
      <c r="BZ823" s="58"/>
      <c r="CA823" s="58"/>
      <c r="CB823" s="58"/>
      <c r="CC823" s="58"/>
      <c r="CD823" s="58"/>
      <c r="CE823" s="58"/>
      <c r="CF823" s="58"/>
      <c r="CG823" s="58"/>
      <c r="CH823" s="58"/>
      <c r="CI823" s="58"/>
      <c r="CJ823" s="58"/>
      <c r="CK823" s="58"/>
      <c r="CL823" s="58"/>
      <c r="CM823" s="58"/>
      <c r="CN823" s="58"/>
      <c r="CO823" s="58"/>
      <c r="CP823" s="58"/>
      <c r="CQ823" s="58"/>
      <c r="CR823" s="58"/>
      <c r="CS823" s="58"/>
      <c r="CT823" s="58"/>
      <c r="CU823" s="58"/>
      <c r="CV823" s="58"/>
      <c r="CW823" s="58"/>
      <c r="CX823" s="58"/>
      <c r="CY823" s="58"/>
      <c r="CZ823" s="58"/>
      <c r="DA823" s="58"/>
      <c r="DB823" s="58"/>
      <c r="DC823" s="58"/>
      <c r="DD823" s="58"/>
      <c r="DE823" s="58"/>
      <c r="DF823" s="58"/>
      <c r="DG823" s="58"/>
      <c r="DH823" s="58"/>
      <c r="DI823" s="60"/>
    </row>
    <row r="824" spans="1:113" x14ac:dyDescent="0.2">
      <c r="A824" s="36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50"/>
      <c r="AM824" s="57"/>
      <c r="AN824" s="57"/>
      <c r="AO824" s="58"/>
      <c r="AP824" s="58"/>
      <c r="AQ824" s="58"/>
      <c r="AR824" s="51"/>
      <c r="AS824" s="57"/>
      <c r="AT824" s="58"/>
      <c r="AU824" s="58"/>
      <c r="AV824" s="51"/>
      <c r="AW824" s="57"/>
      <c r="AX824" s="58"/>
      <c r="AY824" s="59"/>
      <c r="AZ824" s="35"/>
      <c r="BA824" s="58"/>
      <c r="BB824" s="51"/>
      <c r="BC824" s="57"/>
      <c r="BD824" s="58"/>
      <c r="BE824" s="59"/>
      <c r="BF824" s="58"/>
      <c r="BG824" s="58"/>
      <c r="BH824" s="58"/>
      <c r="BI824" s="58"/>
      <c r="BJ824" s="58"/>
      <c r="BK824" s="58"/>
      <c r="BL824" s="58"/>
      <c r="BM824" s="58"/>
      <c r="BN824" s="58"/>
      <c r="BO824" s="58"/>
      <c r="BP824" s="58"/>
      <c r="BQ824" s="58"/>
      <c r="BR824" s="58"/>
      <c r="BS824" s="58"/>
      <c r="BT824" s="58"/>
      <c r="BU824" s="58"/>
      <c r="BV824" s="58"/>
      <c r="BW824" s="58"/>
      <c r="BX824" s="58"/>
      <c r="BY824" s="58"/>
      <c r="BZ824" s="58"/>
      <c r="CA824" s="58"/>
      <c r="CB824" s="58"/>
      <c r="CC824" s="58"/>
      <c r="CD824" s="58"/>
      <c r="CE824" s="58"/>
      <c r="CF824" s="58"/>
      <c r="CG824" s="58"/>
      <c r="CH824" s="58"/>
      <c r="CI824" s="58"/>
      <c r="CJ824" s="58"/>
      <c r="CK824" s="58"/>
      <c r="CL824" s="58"/>
      <c r="CM824" s="58"/>
      <c r="CN824" s="58"/>
      <c r="CO824" s="58"/>
      <c r="CP824" s="58"/>
      <c r="CQ824" s="58"/>
      <c r="CR824" s="58"/>
      <c r="CS824" s="58"/>
      <c r="CT824" s="58"/>
      <c r="CU824" s="58"/>
      <c r="CV824" s="58"/>
      <c r="CW824" s="58"/>
      <c r="CX824" s="58"/>
      <c r="CY824" s="58"/>
      <c r="CZ824" s="58"/>
      <c r="DA824" s="58"/>
      <c r="DB824" s="58"/>
      <c r="DC824" s="58"/>
      <c r="DD824" s="58"/>
      <c r="DE824" s="58"/>
      <c r="DF824" s="58"/>
      <c r="DG824" s="58"/>
      <c r="DH824" s="58"/>
      <c r="DI824" s="60"/>
    </row>
    <row r="825" spans="1:113" x14ac:dyDescent="0.2">
      <c r="A825" s="36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50"/>
      <c r="AM825" s="57"/>
      <c r="AN825" s="57"/>
      <c r="AO825" s="58"/>
      <c r="AP825" s="58"/>
      <c r="AQ825" s="58"/>
      <c r="AR825" s="51"/>
      <c r="AS825" s="57"/>
      <c r="AT825" s="58"/>
      <c r="AU825" s="58"/>
      <c r="AV825" s="51"/>
      <c r="AW825" s="57"/>
      <c r="AX825" s="58"/>
      <c r="AY825" s="59"/>
      <c r="AZ825" s="35"/>
      <c r="BA825" s="58"/>
      <c r="BB825" s="51"/>
      <c r="BC825" s="57"/>
      <c r="BD825" s="58"/>
      <c r="BE825" s="59"/>
      <c r="BF825" s="58"/>
      <c r="BG825" s="58"/>
      <c r="BH825" s="58"/>
      <c r="BI825" s="58"/>
      <c r="BJ825" s="58"/>
      <c r="BK825" s="58"/>
      <c r="BL825" s="58"/>
      <c r="BM825" s="58"/>
      <c r="BN825" s="58"/>
      <c r="BO825" s="58"/>
      <c r="BP825" s="58"/>
      <c r="BQ825" s="58"/>
      <c r="BR825" s="58"/>
      <c r="BS825" s="58"/>
      <c r="BT825" s="58"/>
      <c r="BU825" s="58"/>
      <c r="BV825" s="58"/>
      <c r="BW825" s="58"/>
      <c r="BX825" s="58"/>
      <c r="BY825" s="58"/>
      <c r="BZ825" s="58"/>
      <c r="CA825" s="58"/>
      <c r="CB825" s="58"/>
      <c r="CC825" s="58"/>
      <c r="CD825" s="58"/>
      <c r="CE825" s="58"/>
      <c r="CF825" s="58"/>
      <c r="CG825" s="58"/>
      <c r="CH825" s="58"/>
      <c r="CI825" s="58"/>
      <c r="CJ825" s="58"/>
      <c r="CK825" s="58"/>
      <c r="CL825" s="58"/>
      <c r="CM825" s="58"/>
      <c r="CN825" s="58"/>
      <c r="CO825" s="58"/>
      <c r="CP825" s="58"/>
      <c r="CQ825" s="58"/>
      <c r="CR825" s="58"/>
      <c r="CS825" s="58"/>
      <c r="CT825" s="58"/>
      <c r="CU825" s="58"/>
      <c r="CV825" s="58"/>
      <c r="CW825" s="58"/>
      <c r="CX825" s="58"/>
      <c r="CY825" s="58"/>
      <c r="CZ825" s="58"/>
      <c r="DA825" s="58"/>
      <c r="DB825" s="58"/>
      <c r="DC825" s="58"/>
      <c r="DD825" s="58"/>
      <c r="DE825" s="58"/>
      <c r="DF825" s="58"/>
      <c r="DG825" s="58"/>
      <c r="DH825" s="58"/>
      <c r="DI825" s="60"/>
    </row>
    <row r="826" spans="1:113" x14ac:dyDescent="0.2">
      <c r="A826" s="36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50"/>
      <c r="AM826" s="57"/>
      <c r="AN826" s="57"/>
      <c r="AO826" s="58"/>
      <c r="AP826" s="58"/>
      <c r="AQ826" s="58"/>
      <c r="AR826" s="51"/>
      <c r="AS826" s="57"/>
      <c r="AT826" s="58"/>
      <c r="AU826" s="58"/>
      <c r="AV826" s="51"/>
      <c r="AW826" s="57"/>
      <c r="AX826" s="58"/>
      <c r="AY826" s="59"/>
      <c r="AZ826" s="35"/>
      <c r="BA826" s="58"/>
      <c r="BB826" s="51"/>
      <c r="BC826" s="57"/>
      <c r="BD826" s="58"/>
      <c r="BE826" s="59"/>
      <c r="BF826" s="58"/>
      <c r="BG826" s="58"/>
      <c r="BH826" s="58"/>
      <c r="BI826" s="58"/>
      <c r="BJ826" s="58"/>
      <c r="BK826" s="58"/>
      <c r="BL826" s="58"/>
      <c r="BM826" s="58"/>
      <c r="BN826" s="58"/>
      <c r="BO826" s="58"/>
      <c r="BP826" s="58"/>
      <c r="BQ826" s="58"/>
      <c r="BR826" s="58"/>
      <c r="BS826" s="58"/>
      <c r="BT826" s="58"/>
      <c r="BU826" s="58"/>
      <c r="BV826" s="58"/>
      <c r="BW826" s="58"/>
      <c r="BX826" s="58"/>
      <c r="BY826" s="58"/>
      <c r="BZ826" s="58"/>
      <c r="CA826" s="58"/>
      <c r="CB826" s="58"/>
      <c r="CC826" s="58"/>
      <c r="CD826" s="58"/>
      <c r="CE826" s="58"/>
      <c r="CF826" s="58"/>
      <c r="CG826" s="58"/>
      <c r="CH826" s="58"/>
      <c r="CI826" s="58"/>
      <c r="CJ826" s="58"/>
      <c r="CK826" s="58"/>
      <c r="CL826" s="58"/>
      <c r="CM826" s="58"/>
      <c r="CN826" s="58"/>
      <c r="CO826" s="58"/>
      <c r="CP826" s="58"/>
      <c r="CQ826" s="58"/>
      <c r="CR826" s="58"/>
      <c r="CS826" s="58"/>
      <c r="CT826" s="58"/>
      <c r="CU826" s="58"/>
      <c r="CV826" s="58"/>
      <c r="CW826" s="58"/>
      <c r="CX826" s="58"/>
      <c r="CY826" s="58"/>
      <c r="CZ826" s="58"/>
      <c r="DA826" s="58"/>
      <c r="DB826" s="58"/>
      <c r="DC826" s="58"/>
      <c r="DD826" s="58"/>
      <c r="DE826" s="58"/>
      <c r="DF826" s="58"/>
      <c r="DG826" s="58"/>
      <c r="DH826" s="58"/>
      <c r="DI826" s="60"/>
    </row>
    <row r="827" spans="1:113" x14ac:dyDescent="0.2">
      <c r="A827" s="36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50"/>
      <c r="AM827" s="57"/>
      <c r="AN827" s="57"/>
      <c r="AO827" s="58"/>
      <c r="AP827" s="58"/>
      <c r="AQ827" s="58"/>
      <c r="AR827" s="51"/>
      <c r="AS827" s="57"/>
      <c r="AT827" s="58"/>
      <c r="AU827" s="58"/>
      <c r="AV827" s="51"/>
      <c r="AW827" s="57"/>
      <c r="AX827" s="58"/>
      <c r="AY827" s="59"/>
      <c r="AZ827" s="35"/>
      <c r="BA827" s="58"/>
      <c r="BB827" s="51"/>
      <c r="BC827" s="57"/>
      <c r="BD827" s="58"/>
      <c r="BE827" s="59"/>
      <c r="BF827" s="58"/>
      <c r="BG827" s="58"/>
      <c r="BH827" s="58"/>
      <c r="BI827" s="58"/>
      <c r="BJ827" s="58"/>
      <c r="BK827" s="58"/>
      <c r="BL827" s="58"/>
      <c r="BM827" s="58"/>
      <c r="BN827" s="58"/>
      <c r="BO827" s="58"/>
      <c r="BP827" s="58"/>
      <c r="BQ827" s="58"/>
      <c r="BR827" s="58"/>
      <c r="BS827" s="58"/>
      <c r="BT827" s="58"/>
      <c r="BU827" s="58"/>
      <c r="BV827" s="58"/>
      <c r="BW827" s="58"/>
      <c r="BX827" s="58"/>
      <c r="BY827" s="58"/>
      <c r="BZ827" s="58"/>
      <c r="CA827" s="58"/>
      <c r="CB827" s="58"/>
      <c r="CC827" s="58"/>
      <c r="CD827" s="58"/>
      <c r="CE827" s="58"/>
      <c r="CF827" s="58"/>
      <c r="CG827" s="58"/>
      <c r="CH827" s="58"/>
      <c r="CI827" s="58"/>
      <c r="CJ827" s="58"/>
      <c r="CK827" s="58"/>
      <c r="CL827" s="58"/>
      <c r="CM827" s="58"/>
      <c r="CN827" s="58"/>
      <c r="CO827" s="58"/>
      <c r="CP827" s="58"/>
      <c r="CQ827" s="58"/>
      <c r="CR827" s="58"/>
      <c r="CS827" s="58"/>
      <c r="CT827" s="58"/>
      <c r="CU827" s="58"/>
      <c r="CV827" s="58"/>
      <c r="CW827" s="58"/>
      <c r="CX827" s="58"/>
      <c r="CY827" s="58"/>
      <c r="CZ827" s="58"/>
      <c r="DA827" s="58"/>
      <c r="DB827" s="58"/>
      <c r="DC827" s="58"/>
      <c r="DD827" s="58"/>
      <c r="DE827" s="58"/>
      <c r="DF827" s="58"/>
      <c r="DG827" s="58"/>
      <c r="DH827" s="58"/>
      <c r="DI827" s="60"/>
    </row>
    <row r="828" spans="1:113" x14ac:dyDescent="0.2">
      <c r="A828" s="36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50"/>
      <c r="AM828" s="57"/>
      <c r="AN828" s="57"/>
      <c r="AO828" s="58"/>
      <c r="AP828" s="58"/>
      <c r="AQ828" s="58"/>
      <c r="AR828" s="51"/>
      <c r="AS828" s="57"/>
      <c r="AT828" s="58"/>
      <c r="AU828" s="58"/>
      <c r="AV828" s="51"/>
      <c r="AW828" s="57"/>
      <c r="AX828" s="58"/>
      <c r="AY828" s="59"/>
      <c r="AZ828" s="35"/>
      <c r="BA828" s="58"/>
      <c r="BB828" s="51"/>
      <c r="BC828" s="57"/>
      <c r="BD828" s="58"/>
      <c r="BE828" s="59"/>
      <c r="BF828" s="58"/>
      <c r="BG828" s="58"/>
      <c r="BH828" s="58"/>
      <c r="BI828" s="58"/>
      <c r="BJ828" s="58"/>
      <c r="BK828" s="58"/>
      <c r="BL828" s="58"/>
      <c r="BM828" s="58"/>
      <c r="BN828" s="58"/>
      <c r="BO828" s="58"/>
      <c r="BP828" s="58"/>
      <c r="BQ828" s="58"/>
      <c r="BR828" s="58"/>
      <c r="BS828" s="58"/>
      <c r="BT828" s="58"/>
      <c r="BU828" s="58"/>
      <c r="BV828" s="58"/>
      <c r="BW828" s="58"/>
      <c r="BX828" s="58"/>
      <c r="BY828" s="58"/>
      <c r="BZ828" s="58"/>
      <c r="CA828" s="58"/>
      <c r="CB828" s="58"/>
      <c r="CC828" s="58"/>
      <c r="CD828" s="58"/>
      <c r="CE828" s="58"/>
      <c r="CF828" s="58"/>
      <c r="CG828" s="58"/>
      <c r="CH828" s="58"/>
      <c r="CI828" s="58"/>
      <c r="CJ828" s="58"/>
      <c r="CK828" s="58"/>
      <c r="CL828" s="58"/>
      <c r="CM828" s="58"/>
      <c r="CN828" s="58"/>
      <c r="CO828" s="58"/>
      <c r="CP828" s="58"/>
      <c r="CQ828" s="58"/>
      <c r="CR828" s="58"/>
      <c r="CS828" s="58"/>
      <c r="CT828" s="58"/>
      <c r="CU828" s="58"/>
      <c r="CV828" s="58"/>
      <c r="CW828" s="58"/>
      <c r="CX828" s="58"/>
      <c r="CY828" s="58"/>
      <c r="CZ828" s="58"/>
      <c r="DA828" s="58"/>
      <c r="DB828" s="58"/>
      <c r="DC828" s="58"/>
      <c r="DD828" s="58"/>
      <c r="DE828" s="58"/>
      <c r="DF828" s="58"/>
      <c r="DG828" s="58"/>
      <c r="DH828" s="58"/>
      <c r="DI828" s="60"/>
    </row>
    <row r="829" spans="1:113" x14ac:dyDescent="0.2">
      <c r="A829" s="36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7"/>
      <c r="AN829" s="57"/>
      <c r="AO829" s="58"/>
      <c r="AP829" s="58"/>
      <c r="AQ829" s="58"/>
      <c r="AR829" s="51"/>
      <c r="AS829" s="57"/>
      <c r="AT829" s="58"/>
      <c r="AU829" s="58"/>
      <c r="AV829" s="51"/>
      <c r="AW829" s="57"/>
      <c r="AX829" s="58"/>
      <c r="AY829" s="59"/>
      <c r="AZ829" s="35"/>
      <c r="BA829" s="58"/>
      <c r="BB829" s="51"/>
      <c r="BC829" s="57"/>
      <c r="BD829" s="58"/>
      <c r="BE829" s="59"/>
      <c r="BF829" s="58"/>
      <c r="BG829" s="58"/>
      <c r="BH829" s="58"/>
      <c r="BI829" s="58"/>
      <c r="BJ829" s="58"/>
      <c r="BK829" s="58"/>
      <c r="BL829" s="58"/>
      <c r="BM829" s="58"/>
      <c r="BN829" s="58"/>
      <c r="BO829" s="58"/>
      <c r="BP829" s="58"/>
      <c r="BQ829" s="58"/>
      <c r="BR829" s="58"/>
      <c r="BS829" s="58"/>
      <c r="BT829" s="58"/>
      <c r="BU829" s="58"/>
      <c r="BV829" s="58"/>
      <c r="BW829" s="58"/>
      <c r="BX829" s="58"/>
      <c r="BY829" s="58"/>
      <c r="BZ829" s="58"/>
      <c r="CA829" s="58"/>
      <c r="CB829" s="58"/>
      <c r="CC829" s="58"/>
      <c r="CD829" s="58"/>
      <c r="CE829" s="58"/>
      <c r="CF829" s="58"/>
      <c r="CG829" s="58"/>
      <c r="CH829" s="58"/>
      <c r="CI829" s="58"/>
      <c r="CJ829" s="58"/>
      <c r="CK829" s="58"/>
      <c r="CL829" s="58"/>
      <c r="CM829" s="58"/>
      <c r="CN829" s="58"/>
      <c r="CO829" s="58"/>
      <c r="CP829" s="58"/>
      <c r="CQ829" s="58"/>
      <c r="CR829" s="58"/>
      <c r="CS829" s="58"/>
      <c r="CT829" s="58"/>
      <c r="CU829" s="58"/>
      <c r="CV829" s="58"/>
      <c r="CW829" s="58"/>
      <c r="CX829" s="58"/>
      <c r="CY829" s="58"/>
      <c r="CZ829" s="58"/>
      <c r="DA829" s="58"/>
      <c r="DB829" s="58"/>
      <c r="DC829" s="58"/>
      <c r="DD829" s="58"/>
      <c r="DE829" s="58"/>
      <c r="DF829" s="58"/>
      <c r="DG829" s="58"/>
      <c r="DH829" s="58"/>
      <c r="DI829" s="60"/>
    </row>
    <row r="830" spans="1:113" x14ac:dyDescent="0.2">
      <c r="A830" s="36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7"/>
      <c r="AN830" s="57"/>
      <c r="AO830" s="58"/>
      <c r="AP830" s="58"/>
      <c r="AQ830" s="58"/>
      <c r="AR830" s="51"/>
      <c r="AS830" s="57"/>
      <c r="AT830" s="58"/>
      <c r="AU830" s="58"/>
      <c r="AV830" s="51"/>
      <c r="AW830" s="57"/>
      <c r="AX830" s="58"/>
      <c r="AY830" s="59"/>
      <c r="AZ830" s="35"/>
      <c r="BA830" s="58"/>
      <c r="BB830" s="51"/>
      <c r="BC830" s="57"/>
      <c r="BD830" s="58"/>
      <c r="BE830" s="59"/>
      <c r="BF830" s="58"/>
      <c r="BG830" s="58"/>
      <c r="BH830" s="58"/>
      <c r="BI830" s="58"/>
      <c r="BJ830" s="58"/>
      <c r="BK830" s="58"/>
      <c r="BL830" s="58"/>
      <c r="BM830" s="58"/>
      <c r="BN830" s="58"/>
      <c r="BO830" s="58"/>
      <c r="BP830" s="58"/>
      <c r="BQ830" s="58"/>
      <c r="BR830" s="58"/>
      <c r="BS830" s="58"/>
      <c r="BT830" s="58"/>
      <c r="BU830" s="58"/>
      <c r="BV830" s="58"/>
      <c r="BW830" s="58"/>
      <c r="BX830" s="58"/>
      <c r="BY830" s="58"/>
      <c r="BZ830" s="58"/>
      <c r="CA830" s="58"/>
      <c r="CB830" s="58"/>
      <c r="CC830" s="58"/>
      <c r="CD830" s="58"/>
      <c r="CE830" s="58"/>
      <c r="CF830" s="58"/>
      <c r="CG830" s="58"/>
      <c r="CH830" s="58"/>
      <c r="CI830" s="58"/>
      <c r="CJ830" s="58"/>
      <c r="CK830" s="58"/>
      <c r="CL830" s="58"/>
      <c r="CM830" s="58"/>
      <c r="CN830" s="58"/>
      <c r="CO830" s="58"/>
      <c r="CP830" s="58"/>
      <c r="CQ830" s="58"/>
      <c r="CR830" s="58"/>
      <c r="CS830" s="58"/>
      <c r="CT830" s="58"/>
      <c r="CU830" s="58"/>
      <c r="CV830" s="58"/>
      <c r="CW830" s="58"/>
      <c r="CX830" s="58"/>
      <c r="CY830" s="58"/>
      <c r="CZ830" s="58"/>
      <c r="DA830" s="58"/>
      <c r="DB830" s="58"/>
      <c r="DC830" s="58"/>
      <c r="DD830" s="58"/>
      <c r="DE830" s="58"/>
      <c r="DF830" s="58"/>
      <c r="DG830" s="58"/>
      <c r="DH830" s="58"/>
      <c r="DI830" s="60"/>
    </row>
    <row r="831" spans="1:113" x14ac:dyDescent="0.2">
      <c r="A831" s="36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50"/>
      <c r="AM831" s="57"/>
      <c r="AN831" s="57"/>
      <c r="AO831" s="58"/>
      <c r="AP831" s="58"/>
      <c r="AQ831" s="58"/>
      <c r="AR831" s="51"/>
      <c r="AS831" s="57"/>
      <c r="AT831" s="58"/>
      <c r="AU831" s="58"/>
      <c r="AV831" s="51"/>
      <c r="AW831" s="57"/>
      <c r="AX831" s="58"/>
      <c r="AY831" s="59"/>
      <c r="AZ831" s="35"/>
      <c r="BA831" s="58"/>
      <c r="BB831" s="51"/>
      <c r="BC831" s="57"/>
      <c r="BD831" s="58"/>
      <c r="BE831" s="59"/>
      <c r="BF831" s="58"/>
      <c r="BG831" s="58"/>
      <c r="BH831" s="58"/>
      <c r="BI831" s="58"/>
      <c r="BJ831" s="58"/>
      <c r="BK831" s="58"/>
      <c r="BL831" s="58"/>
      <c r="BM831" s="58"/>
      <c r="BN831" s="58"/>
      <c r="BO831" s="58"/>
      <c r="BP831" s="58"/>
      <c r="BQ831" s="58"/>
      <c r="BR831" s="58"/>
      <c r="BS831" s="58"/>
      <c r="BT831" s="58"/>
      <c r="BU831" s="58"/>
      <c r="BV831" s="58"/>
      <c r="BW831" s="58"/>
      <c r="BX831" s="58"/>
      <c r="BY831" s="58"/>
      <c r="BZ831" s="58"/>
      <c r="CA831" s="58"/>
      <c r="CB831" s="58"/>
      <c r="CC831" s="58"/>
      <c r="CD831" s="58"/>
      <c r="CE831" s="58"/>
      <c r="CF831" s="58"/>
      <c r="CG831" s="58"/>
      <c r="CH831" s="58"/>
      <c r="CI831" s="58"/>
      <c r="CJ831" s="58"/>
      <c r="CK831" s="58"/>
      <c r="CL831" s="58"/>
      <c r="CM831" s="58"/>
      <c r="CN831" s="58"/>
      <c r="CO831" s="58"/>
      <c r="CP831" s="58"/>
      <c r="CQ831" s="58"/>
      <c r="CR831" s="58"/>
      <c r="CS831" s="58"/>
      <c r="CT831" s="58"/>
      <c r="CU831" s="58"/>
      <c r="CV831" s="58"/>
      <c r="CW831" s="58"/>
      <c r="CX831" s="58"/>
      <c r="CY831" s="58"/>
      <c r="CZ831" s="58"/>
      <c r="DA831" s="58"/>
      <c r="DB831" s="58"/>
      <c r="DC831" s="58"/>
      <c r="DD831" s="58"/>
      <c r="DE831" s="58"/>
      <c r="DF831" s="58"/>
      <c r="DG831" s="58"/>
      <c r="DH831" s="58"/>
      <c r="DI831" s="60"/>
    </row>
    <row r="832" spans="1:113" x14ac:dyDescent="0.2">
      <c r="A832" s="36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50"/>
      <c r="AM832" s="57"/>
      <c r="AN832" s="57"/>
      <c r="AO832" s="58"/>
      <c r="AP832" s="58"/>
      <c r="AQ832" s="58"/>
      <c r="AR832" s="51"/>
      <c r="AS832" s="57"/>
      <c r="AT832" s="58"/>
      <c r="AU832" s="58"/>
      <c r="AV832" s="51"/>
      <c r="AW832" s="57"/>
      <c r="AX832" s="58"/>
      <c r="AY832" s="59"/>
      <c r="AZ832" s="35"/>
      <c r="BA832" s="58"/>
      <c r="BB832" s="51"/>
      <c r="BC832" s="57"/>
      <c r="BD832" s="58"/>
      <c r="BE832" s="59"/>
      <c r="BF832" s="58"/>
      <c r="BG832" s="58"/>
      <c r="BH832" s="58"/>
      <c r="BI832" s="58"/>
      <c r="BJ832" s="58"/>
      <c r="BK832" s="58"/>
      <c r="BL832" s="58"/>
      <c r="BM832" s="58"/>
      <c r="BN832" s="58"/>
      <c r="BO832" s="58"/>
      <c r="BP832" s="58"/>
      <c r="BQ832" s="58"/>
      <c r="BR832" s="58"/>
      <c r="BS832" s="58"/>
      <c r="BT832" s="58"/>
      <c r="BU832" s="58"/>
      <c r="BV832" s="58"/>
      <c r="BW832" s="58"/>
      <c r="BX832" s="58"/>
      <c r="BY832" s="58"/>
      <c r="BZ832" s="58"/>
      <c r="CA832" s="58"/>
      <c r="CB832" s="58"/>
      <c r="CC832" s="58"/>
      <c r="CD832" s="58"/>
      <c r="CE832" s="58"/>
      <c r="CF832" s="58"/>
      <c r="CG832" s="58"/>
      <c r="CH832" s="58"/>
      <c r="CI832" s="58"/>
      <c r="CJ832" s="58"/>
      <c r="CK832" s="58"/>
      <c r="CL832" s="58"/>
      <c r="CM832" s="58"/>
      <c r="CN832" s="58"/>
      <c r="CO832" s="58"/>
      <c r="CP832" s="58"/>
      <c r="CQ832" s="58"/>
      <c r="CR832" s="58"/>
      <c r="CS832" s="58"/>
      <c r="CT832" s="58"/>
      <c r="CU832" s="58"/>
      <c r="CV832" s="58"/>
      <c r="CW832" s="58"/>
      <c r="CX832" s="58"/>
      <c r="CY832" s="58"/>
      <c r="CZ832" s="58"/>
      <c r="DA832" s="58"/>
      <c r="DB832" s="58"/>
      <c r="DC832" s="58"/>
      <c r="DD832" s="58"/>
      <c r="DE832" s="58"/>
      <c r="DF832" s="58"/>
      <c r="DG832" s="58"/>
      <c r="DH832" s="58"/>
      <c r="DI832" s="60"/>
    </row>
    <row r="833" spans="1:113" x14ac:dyDescent="0.2">
      <c r="A833" s="36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50"/>
      <c r="AM833" s="57"/>
      <c r="AN833" s="57"/>
      <c r="AO833" s="58"/>
      <c r="AP833" s="58"/>
      <c r="AQ833" s="58"/>
      <c r="AR833" s="51"/>
      <c r="AS833" s="57"/>
      <c r="AT833" s="58"/>
      <c r="AU833" s="58"/>
      <c r="AV833" s="51"/>
      <c r="AW833" s="57"/>
      <c r="AX833" s="58"/>
      <c r="AY833" s="59"/>
      <c r="AZ833" s="35"/>
      <c r="BA833" s="58"/>
      <c r="BB833" s="51"/>
      <c r="BC833" s="57"/>
      <c r="BD833" s="58"/>
      <c r="BE833" s="59"/>
      <c r="BF833" s="58"/>
      <c r="BG833" s="58"/>
      <c r="BH833" s="58"/>
      <c r="BI833" s="58"/>
      <c r="BJ833" s="58"/>
      <c r="BK833" s="58"/>
      <c r="BL833" s="58"/>
      <c r="BM833" s="58"/>
      <c r="BN833" s="58"/>
      <c r="BO833" s="58"/>
      <c r="BP833" s="58"/>
      <c r="BQ833" s="58"/>
      <c r="BR833" s="58"/>
      <c r="BS833" s="58"/>
      <c r="BT833" s="58"/>
      <c r="BU833" s="58"/>
      <c r="BV833" s="58"/>
      <c r="BW833" s="58"/>
      <c r="BX833" s="58"/>
      <c r="BY833" s="58"/>
      <c r="BZ833" s="58"/>
      <c r="CA833" s="58"/>
      <c r="CB833" s="58"/>
      <c r="CC833" s="58"/>
      <c r="CD833" s="58"/>
      <c r="CE833" s="58"/>
      <c r="CF833" s="58"/>
      <c r="CG833" s="58"/>
      <c r="CH833" s="58"/>
      <c r="CI833" s="58"/>
      <c r="CJ833" s="58"/>
      <c r="CK833" s="58"/>
      <c r="CL833" s="58"/>
      <c r="CM833" s="58"/>
      <c r="CN833" s="58"/>
      <c r="CO833" s="58"/>
      <c r="CP833" s="58"/>
      <c r="CQ833" s="58"/>
      <c r="CR833" s="58"/>
      <c r="CS833" s="58"/>
      <c r="CT833" s="58"/>
      <c r="CU833" s="58"/>
      <c r="CV833" s="58"/>
      <c r="CW833" s="58"/>
      <c r="CX833" s="58"/>
      <c r="CY833" s="58"/>
      <c r="CZ833" s="58"/>
      <c r="DA833" s="58"/>
      <c r="DB833" s="58"/>
      <c r="DC833" s="58"/>
      <c r="DD833" s="58"/>
      <c r="DE833" s="58"/>
      <c r="DF833" s="58"/>
      <c r="DG833" s="58"/>
      <c r="DH833" s="58"/>
      <c r="DI833" s="60"/>
    </row>
    <row r="834" spans="1:113" x14ac:dyDescent="0.2">
      <c r="A834" s="36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50"/>
      <c r="AM834" s="57"/>
      <c r="AN834" s="57"/>
      <c r="AO834" s="58"/>
      <c r="AP834" s="58"/>
      <c r="AQ834" s="58"/>
      <c r="AR834" s="51"/>
      <c r="AS834" s="57"/>
      <c r="AT834" s="58"/>
      <c r="AU834" s="58"/>
      <c r="AV834" s="51"/>
      <c r="AW834" s="57"/>
      <c r="AX834" s="58"/>
      <c r="AY834" s="59"/>
      <c r="AZ834" s="35"/>
      <c r="BA834" s="58"/>
      <c r="BB834" s="51"/>
      <c r="BC834" s="57"/>
      <c r="BD834" s="58"/>
      <c r="BE834" s="59"/>
      <c r="BF834" s="58"/>
      <c r="BG834" s="58"/>
      <c r="BH834" s="58"/>
      <c r="BI834" s="58"/>
      <c r="BJ834" s="58"/>
      <c r="BK834" s="58"/>
      <c r="BL834" s="58"/>
      <c r="BM834" s="58"/>
      <c r="BN834" s="58"/>
      <c r="BO834" s="58"/>
      <c r="BP834" s="58"/>
      <c r="BQ834" s="58"/>
      <c r="BR834" s="58"/>
      <c r="BS834" s="58"/>
      <c r="BT834" s="58"/>
      <c r="BU834" s="58"/>
      <c r="BV834" s="58"/>
      <c r="BW834" s="58"/>
      <c r="BX834" s="58"/>
      <c r="BY834" s="58"/>
      <c r="BZ834" s="58"/>
      <c r="CA834" s="58"/>
      <c r="CB834" s="58"/>
      <c r="CC834" s="58"/>
      <c r="CD834" s="58"/>
      <c r="CE834" s="58"/>
      <c r="CF834" s="58"/>
      <c r="CG834" s="58"/>
      <c r="CH834" s="58"/>
      <c r="CI834" s="58"/>
      <c r="CJ834" s="58"/>
      <c r="CK834" s="58"/>
      <c r="CL834" s="58"/>
      <c r="CM834" s="58"/>
      <c r="CN834" s="58"/>
      <c r="CO834" s="58"/>
      <c r="CP834" s="58"/>
      <c r="CQ834" s="58"/>
      <c r="CR834" s="58"/>
      <c r="CS834" s="58"/>
      <c r="CT834" s="58"/>
      <c r="CU834" s="58"/>
      <c r="CV834" s="58"/>
      <c r="CW834" s="58"/>
      <c r="CX834" s="58"/>
      <c r="CY834" s="58"/>
      <c r="CZ834" s="58"/>
      <c r="DA834" s="58"/>
      <c r="DB834" s="58"/>
      <c r="DC834" s="58"/>
      <c r="DD834" s="58"/>
      <c r="DE834" s="58"/>
      <c r="DF834" s="58"/>
      <c r="DG834" s="58"/>
      <c r="DH834" s="58"/>
      <c r="DI834" s="60"/>
    </row>
    <row r="835" spans="1:113" x14ac:dyDescent="0.2">
      <c r="A835" s="36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50"/>
      <c r="AM835" s="57"/>
      <c r="AN835" s="57"/>
      <c r="AO835" s="58"/>
      <c r="AP835" s="58"/>
      <c r="AQ835" s="58"/>
      <c r="AR835" s="51"/>
      <c r="AS835" s="57"/>
      <c r="AT835" s="58"/>
      <c r="AU835" s="58"/>
      <c r="AV835" s="51"/>
      <c r="AW835" s="57"/>
      <c r="AX835" s="58"/>
      <c r="AY835" s="59"/>
      <c r="AZ835" s="35"/>
      <c r="BA835" s="58"/>
      <c r="BB835" s="51"/>
      <c r="BC835" s="57"/>
      <c r="BD835" s="58"/>
      <c r="BE835" s="59"/>
      <c r="BF835" s="58"/>
      <c r="BG835" s="58"/>
      <c r="BH835" s="58"/>
      <c r="BI835" s="58"/>
      <c r="BJ835" s="58"/>
      <c r="BK835" s="58"/>
      <c r="BL835" s="58"/>
      <c r="BM835" s="58"/>
      <c r="BN835" s="58"/>
      <c r="BO835" s="58"/>
      <c r="BP835" s="58"/>
      <c r="BQ835" s="58"/>
      <c r="BR835" s="58"/>
      <c r="BS835" s="58"/>
      <c r="BT835" s="58"/>
      <c r="BU835" s="58"/>
      <c r="BV835" s="58"/>
      <c r="BW835" s="58"/>
      <c r="BX835" s="58"/>
      <c r="BY835" s="58"/>
      <c r="BZ835" s="58"/>
      <c r="CA835" s="58"/>
      <c r="CB835" s="58"/>
      <c r="CC835" s="58"/>
      <c r="CD835" s="58"/>
      <c r="CE835" s="58"/>
      <c r="CF835" s="58"/>
      <c r="CG835" s="58"/>
      <c r="CH835" s="58"/>
      <c r="CI835" s="58"/>
      <c r="CJ835" s="58"/>
      <c r="CK835" s="58"/>
      <c r="CL835" s="58"/>
      <c r="CM835" s="58"/>
      <c r="CN835" s="58"/>
      <c r="CO835" s="58"/>
      <c r="CP835" s="58"/>
      <c r="CQ835" s="58"/>
      <c r="CR835" s="58"/>
      <c r="CS835" s="58"/>
      <c r="CT835" s="58"/>
      <c r="CU835" s="58"/>
      <c r="CV835" s="58"/>
      <c r="CW835" s="58"/>
      <c r="CX835" s="58"/>
      <c r="CY835" s="58"/>
      <c r="CZ835" s="58"/>
      <c r="DA835" s="58"/>
      <c r="DB835" s="58"/>
      <c r="DC835" s="58"/>
      <c r="DD835" s="58"/>
      <c r="DE835" s="58"/>
      <c r="DF835" s="58"/>
      <c r="DG835" s="58"/>
      <c r="DH835" s="58"/>
      <c r="DI835" s="60"/>
    </row>
    <row r="836" spans="1:113" x14ac:dyDescent="0.2">
      <c r="A836" s="36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50"/>
      <c r="AM836" s="57"/>
      <c r="AN836" s="57"/>
      <c r="AO836" s="58"/>
      <c r="AP836" s="58"/>
      <c r="AQ836" s="58"/>
      <c r="AR836" s="51"/>
      <c r="AS836" s="57"/>
      <c r="AT836" s="58"/>
      <c r="AU836" s="58"/>
      <c r="AV836" s="51"/>
      <c r="AW836" s="57"/>
      <c r="AX836" s="58"/>
      <c r="AY836" s="59"/>
      <c r="AZ836" s="35"/>
      <c r="BA836" s="58"/>
      <c r="BB836" s="51"/>
      <c r="BC836" s="57"/>
      <c r="BD836" s="58"/>
      <c r="BE836" s="59"/>
      <c r="BF836" s="58"/>
      <c r="BG836" s="58"/>
      <c r="BH836" s="58"/>
      <c r="BI836" s="58"/>
      <c r="BJ836" s="58"/>
      <c r="BK836" s="58"/>
      <c r="BL836" s="58"/>
      <c r="BM836" s="58"/>
      <c r="BN836" s="58"/>
      <c r="BO836" s="58"/>
      <c r="BP836" s="58"/>
      <c r="BQ836" s="58"/>
      <c r="BR836" s="58"/>
      <c r="BS836" s="58"/>
      <c r="BT836" s="58"/>
      <c r="BU836" s="58"/>
      <c r="BV836" s="58"/>
      <c r="BW836" s="58"/>
      <c r="BX836" s="58"/>
      <c r="BY836" s="58"/>
      <c r="BZ836" s="58"/>
      <c r="CA836" s="58"/>
      <c r="CB836" s="58"/>
      <c r="CC836" s="58"/>
      <c r="CD836" s="58"/>
      <c r="CE836" s="58"/>
      <c r="CF836" s="58"/>
      <c r="CG836" s="58"/>
      <c r="CH836" s="58"/>
      <c r="CI836" s="58"/>
      <c r="CJ836" s="58"/>
      <c r="CK836" s="58"/>
      <c r="CL836" s="58"/>
      <c r="CM836" s="58"/>
      <c r="CN836" s="58"/>
      <c r="CO836" s="58"/>
      <c r="CP836" s="58"/>
      <c r="CQ836" s="58"/>
      <c r="CR836" s="58"/>
      <c r="CS836" s="58"/>
      <c r="CT836" s="58"/>
      <c r="CU836" s="58"/>
      <c r="CV836" s="58"/>
      <c r="CW836" s="58"/>
      <c r="CX836" s="58"/>
      <c r="CY836" s="58"/>
      <c r="CZ836" s="58"/>
      <c r="DA836" s="58"/>
      <c r="DB836" s="58"/>
      <c r="DC836" s="58"/>
      <c r="DD836" s="58"/>
      <c r="DE836" s="58"/>
      <c r="DF836" s="58"/>
      <c r="DG836" s="58"/>
      <c r="DH836" s="58"/>
      <c r="DI836" s="60"/>
    </row>
    <row r="837" spans="1:113" x14ac:dyDescent="0.2">
      <c r="A837" s="36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50"/>
      <c r="AM837" s="57"/>
      <c r="AN837" s="57"/>
      <c r="AO837" s="58"/>
      <c r="AP837" s="58"/>
      <c r="AQ837" s="58"/>
      <c r="AR837" s="51"/>
      <c r="AS837" s="57"/>
      <c r="AT837" s="58"/>
      <c r="AU837" s="58"/>
      <c r="AV837" s="51"/>
      <c r="AW837" s="57"/>
      <c r="AX837" s="58"/>
      <c r="AY837" s="59"/>
      <c r="AZ837" s="35"/>
      <c r="BA837" s="58"/>
      <c r="BB837" s="51"/>
      <c r="BC837" s="57"/>
      <c r="BD837" s="58"/>
      <c r="BE837" s="59"/>
      <c r="BF837" s="58"/>
      <c r="BG837" s="58"/>
      <c r="BH837" s="58"/>
      <c r="BI837" s="58"/>
      <c r="BJ837" s="58"/>
      <c r="BK837" s="58"/>
      <c r="BL837" s="58"/>
      <c r="BM837" s="58"/>
      <c r="BN837" s="58"/>
      <c r="BO837" s="58"/>
      <c r="BP837" s="58"/>
      <c r="BQ837" s="58"/>
      <c r="BR837" s="58"/>
      <c r="BS837" s="58"/>
      <c r="BT837" s="58"/>
      <c r="BU837" s="58"/>
      <c r="BV837" s="58"/>
      <c r="BW837" s="58"/>
      <c r="BX837" s="58"/>
      <c r="BY837" s="58"/>
      <c r="BZ837" s="58"/>
      <c r="CA837" s="58"/>
      <c r="CB837" s="58"/>
      <c r="CC837" s="58"/>
      <c r="CD837" s="58"/>
      <c r="CE837" s="58"/>
      <c r="CF837" s="58"/>
      <c r="CG837" s="58"/>
      <c r="CH837" s="58"/>
      <c r="CI837" s="58"/>
      <c r="CJ837" s="58"/>
      <c r="CK837" s="58"/>
      <c r="CL837" s="58"/>
      <c r="CM837" s="58"/>
      <c r="CN837" s="58"/>
      <c r="CO837" s="58"/>
      <c r="CP837" s="58"/>
      <c r="CQ837" s="58"/>
      <c r="CR837" s="58"/>
      <c r="CS837" s="58"/>
      <c r="CT837" s="58"/>
      <c r="CU837" s="58"/>
      <c r="CV837" s="58"/>
      <c r="CW837" s="58"/>
      <c r="CX837" s="58"/>
      <c r="CY837" s="58"/>
      <c r="CZ837" s="58"/>
      <c r="DA837" s="58"/>
      <c r="DB837" s="58"/>
      <c r="DC837" s="58"/>
      <c r="DD837" s="58"/>
      <c r="DE837" s="58"/>
      <c r="DF837" s="58"/>
      <c r="DG837" s="58"/>
      <c r="DH837" s="58"/>
      <c r="DI837" s="60"/>
    </row>
    <row r="838" spans="1:113" x14ac:dyDescent="0.2">
      <c r="A838" s="36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50"/>
      <c r="AM838" s="57"/>
      <c r="AN838" s="57"/>
      <c r="AO838" s="58"/>
      <c r="AP838" s="58"/>
      <c r="AQ838" s="58"/>
      <c r="AR838" s="51"/>
      <c r="AS838" s="57"/>
      <c r="AT838" s="58"/>
      <c r="AU838" s="58"/>
      <c r="AV838" s="51"/>
      <c r="AW838" s="57"/>
      <c r="AX838" s="58"/>
      <c r="AY838" s="59"/>
      <c r="AZ838" s="35"/>
      <c r="BA838" s="58"/>
      <c r="BB838" s="51"/>
      <c r="BC838" s="57"/>
      <c r="BD838" s="58"/>
      <c r="BE838" s="59"/>
      <c r="BF838" s="58"/>
      <c r="BG838" s="58"/>
      <c r="BH838" s="58"/>
      <c r="BI838" s="58"/>
      <c r="BJ838" s="58"/>
      <c r="BK838" s="58"/>
      <c r="BL838" s="58"/>
      <c r="BM838" s="58"/>
      <c r="BN838" s="58"/>
      <c r="BO838" s="58"/>
      <c r="BP838" s="58"/>
      <c r="BQ838" s="58"/>
      <c r="BR838" s="58"/>
      <c r="BS838" s="58"/>
      <c r="BT838" s="58"/>
      <c r="BU838" s="58"/>
      <c r="BV838" s="58"/>
      <c r="BW838" s="58"/>
      <c r="BX838" s="58"/>
      <c r="BY838" s="58"/>
      <c r="BZ838" s="58"/>
      <c r="CA838" s="58"/>
      <c r="CB838" s="58"/>
      <c r="CC838" s="58"/>
      <c r="CD838" s="58"/>
      <c r="CE838" s="58"/>
      <c r="CF838" s="58"/>
      <c r="CG838" s="58"/>
      <c r="CH838" s="58"/>
      <c r="CI838" s="58"/>
      <c r="CJ838" s="58"/>
      <c r="CK838" s="58"/>
      <c r="CL838" s="58"/>
      <c r="CM838" s="58"/>
      <c r="CN838" s="58"/>
      <c r="CO838" s="58"/>
      <c r="CP838" s="58"/>
      <c r="CQ838" s="58"/>
      <c r="CR838" s="58"/>
      <c r="CS838" s="58"/>
      <c r="CT838" s="58"/>
      <c r="CU838" s="58"/>
      <c r="CV838" s="58"/>
      <c r="CW838" s="58"/>
      <c r="CX838" s="58"/>
      <c r="CY838" s="58"/>
      <c r="CZ838" s="58"/>
      <c r="DA838" s="58"/>
      <c r="DB838" s="58"/>
      <c r="DC838" s="58"/>
      <c r="DD838" s="58"/>
      <c r="DE838" s="58"/>
      <c r="DF838" s="58"/>
      <c r="DG838" s="58"/>
      <c r="DH838" s="58"/>
      <c r="DI838" s="60"/>
    </row>
    <row r="839" spans="1:113" x14ac:dyDescent="0.2">
      <c r="A839" s="36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50"/>
      <c r="AM839" s="57"/>
      <c r="AN839" s="57"/>
      <c r="AO839" s="58"/>
      <c r="AP839" s="58"/>
      <c r="AQ839" s="58"/>
      <c r="AR839" s="51"/>
      <c r="AS839" s="57"/>
      <c r="AT839" s="58"/>
      <c r="AU839" s="58"/>
      <c r="AV839" s="51"/>
      <c r="AW839" s="57"/>
      <c r="AX839" s="58"/>
      <c r="AY839" s="59"/>
      <c r="AZ839" s="35"/>
      <c r="BA839" s="58"/>
      <c r="BB839" s="51"/>
      <c r="BC839" s="57"/>
      <c r="BD839" s="58"/>
      <c r="BE839" s="59"/>
      <c r="BF839" s="58"/>
      <c r="BG839" s="58"/>
      <c r="BH839" s="58"/>
      <c r="BI839" s="58"/>
      <c r="BJ839" s="58"/>
      <c r="BK839" s="58"/>
      <c r="BL839" s="58"/>
      <c r="BM839" s="58"/>
      <c r="BN839" s="58"/>
      <c r="BO839" s="58"/>
      <c r="BP839" s="58"/>
      <c r="BQ839" s="58"/>
      <c r="BR839" s="58"/>
      <c r="BS839" s="58"/>
      <c r="BT839" s="58"/>
      <c r="BU839" s="58"/>
      <c r="BV839" s="58"/>
      <c r="BW839" s="58"/>
      <c r="BX839" s="58"/>
      <c r="BY839" s="58"/>
      <c r="BZ839" s="58"/>
      <c r="CA839" s="58"/>
      <c r="CB839" s="58"/>
      <c r="CC839" s="58"/>
      <c r="CD839" s="58"/>
      <c r="CE839" s="58"/>
      <c r="CF839" s="58"/>
      <c r="CG839" s="58"/>
      <c r="CH839" s="58"/>
      <c r="CI839" s="58"/>
      <c r="CJ839" s="58"/>
      <c r="CK839" s="58"/>
      <c r="CL839" s="58"/>
      <c r="CM839" s="58"/>
      <c r="CN839" s="58"/>
      <c r="CO839" s="58"/>
      <c r="CP839" s="58"/>
      <c r="CQ839" s="58"/>
      <c r="CR839" s="58"/>
      <c r="CS839" s="58"/>
      <c r="CT839" s="58"/>
      <c r="CU839" s="58"/>
      <c r="CV839" s="58"/>
      <c r="CW839" s="58"/>
      <c r="CX839" s="58"/>
      <c r="CY839" s="58"/>
      <c r="CZ839" s="58"/>
      <c r="DA839" s="58"/>
      <c r="DB839" s="58"/>
      <c r="DC839" s="58"/>
      <c r="DD839" s="58"/>
      <c r="DE839" s="58"/>
      <c r="DF839" s="58"/>
      <c r="DG839" s="58"/>
      <c r="DH839" s="58"/>
      <c r="DI839" s="60"/>
    </row>
    <row r="840" spans="1:113" x14ac:dyDescent="0.2">
      <c r="A840" s="36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7"/>
      <c r="AN840" s="57"/>
      <c r="AO840" s="58"/>
      <c r="AP840" s="58"/>
      <c r="AQ840" s="58"/>
      <c r="AR840" s="51"/>
      <c r="AS840" s="57"/>
      <c r="AT840" s="58"/>
      <c r="AU840" s="58"/>
      <c r="AV840" s="51"/>
      <c r="AW840" s="57"/>
      <c r="AX840" s="58"/>
      <c r="AY840" s="59"/>
      <c r="AZ840" s="35"/>
      <c r="BA840" s="58"/>
      <c r="BB840" s="51"/>
      <c r="BC840" s="57"/>
      <c r="BD840" s="58"/>
      <c r="BE840" s="59"/>
      <c r="BF840" s="58"/>
      <c r="BG840" s="58"/>
      <c r="BH840" s="58"/>
      <c r="BI840" s="58"/>
      <c r="BJ840" s="58"/>
      <c r="BK840" s="58"/>
      <c r="BL840" s="58"/>
      <c r="BM840" s="58"/>
      <c r="BN840" s="58"/>
      <c r="BO840" s="58"/>
      <c r="BP840" s="58"/>
      <c r="BQ840" s="58"/>
      <c r="BR840" s="58"/>
      <c r="BS840" s="58"/>
      <c r="BT840" s="58"/>
      <c r="BU840" s="58"/>
      <c r="BV840" s="58"/>
      <c r="BW840" s="58"/>
      <c r="BX840" s="58"/>
      <c r="BY840" s="58"/>
      <c r="BZ840" s="58"/>
      <c r="CA840" s="58"/>
      <c r="CB840" s="58"/>
      <c r="CC840" s="58"/>
      <c r="CD840" s="58"/>
      <c r="CE840" s="58"/>
      <c r="CF840" s="58"/>
      <c r="CG840" s="58"/>
      <c r="CH840" s="58"/>
      <c r="CI840" s="58"/>
      <c r="CJ840" s="58"/>
      <c r="CK840" s="58"/>
      <c r="CL840" s="58"/>
      <c r="CM840" s="58"/>
      <c r="CN840" s="58"/>
      <c r="CO840" s="58"/>
      <c r="CP840" s="58"/>
      <c r="CQ840" s="58"/>
      <c r="CR840" s="58"/>
      <c r="CS840" s="58"/>
      <c r="CT840" s="58"/>
      <c r="CU840" s="58"/>
      <c r="CV840" s="58"/>
      <c r="CW840" s="58"/>
      <c r="CX840" s="58"/>
      <c r="CY840" s="58"/>
      <c r="CZ840" s="58"/>
      <c r="DA840" s="58"/>
      <c r="DB840" s="58"/>
      <c r="DC840" s="58"/>
      <c r="DD840" s="58"/>
      <c r="DE840" s="58"/>
      <c r="DF840" s="58"/>
      <c r="DG840" s="58"/>
      <c r="DH840" s="58"/>
      <c r="DI840" s="60"/>
    </row>
    <row r="841" spans="1:113" x14ac:dyDescent="0.2">
      <c r="A841" s="36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7"/>
      <c r="AN841" s="57"/>
      <c r="AO841" s="58"/>
      <c r="AP841" s="58"/>
      <c r="AQ841" s="58"/>
      <c r="AR841" s="51"/>
      <c r="AS841" s="57"/>
      <c r="AT841" s="58"/>
      <c r="AU841" s="58"/>
      <c r="AV841" s="51"/>
      <c r="AW841" s="57"/>
      <c r="AX841" s="58"/>
      <c r="AY841" s="59"/>
      <c r="AZ841" s="35"/>
      <c r="BA841" s="58"/>
      <c r="BB841" s="51"/>
      <c r="BC841" s="57"/>
      <c r="BD841" s="58"/>
      <c r="BE841" s="59"/>
      <c r="BF841" s="58"/>
      <c r="BG841" s="58"/>
      <c r="BH841" s="58"/>
      <c r="BI841" s="58"/>
      <c r="BJ841" s="58"/>
      <c r="BK841" s="58"/>
      <c r="BL841" s="58"/>
      <c r="BM841" s="58"/>
      <c r="BN841" s="58"/>
      <c r="BO841" s="58"/>
      <c r="BP841" s="58"/>
      <c r="BQ841" s="58"/>
      <c r="BR841" s="58"/>
      <c r="BS841" s="58"/>
      <c r="BT841" s="58"/>
      <c r="BU841" s="58"/>
      <c r="BV841" s="58"/>
      <c r="BW841" s="58"/>
      <c r="BX841" s="58"/>
      <c r="BY841" s="58"/>
      <c r="BZ841" s="58"/>
      <c r="CA841" s="58"/>
      <c r="CB841" s="58"/>
      <c r="CC841" s="58"/>
      <c r="CD841" s="58"/>
      <c r="CE841" s="58"/>
      <c r="CF841" s="58"/>
      <c r="CG841" s="58"/>
      <c r="CH841" s="58"/>
      <c r="CI841" s="58"/>
      <c r="CJ841" s="58"/>
      <c r="CK841" s="58"/>
      <c r="CL841" s="58"/>
      <c r="CM841" s="58"/>
      <c r="CN841" s="58"/>
      <c r="CO841" s="58"/>
      <c r="CP841" s="58"/>
      <c r="CQ841" s="58"/>
      <c r="CR841" s="58"/>
      <c r="CS841" s="58"/>
      <c r="CT841" s="58"/>
      <c r="CU841" s="58"/>
      <c r="CV841" s="58"/>
      <c r="CW841" s="58"/>
      <c r="CX841" s="58"/>
      <c r="CY841" s="58"/>
      <c r="CZ841" s="58"/>
      <c r="DA841" s="58"/>
      <c r="DB841" s="58"/>
      <c r="DC841" s="58"/>
      <c r="DD841" s="58"/>
      <c r="DE841" s="58"/>
      <c r="DF841" s="58"/>
      <c r="DG841" s="58"/>
      <c r="DH841" s="58"/>
      <c r="DI841" s="60"/>
    </row>
    <row r="842" spans="1:113" x14ac:dyDescent="0.2">
      <c r="A842" s="36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50"/>
      <c r="AM842" s="57"/>
      <c r="AN842" s="57"/>
      <c r="AO842" s="58"/>
      <c r="AP842" s="58"/>
      <c r="AQ842" s="58"/>
      <c r="AR842" s="51"/>
      <c r="AS842" s="57"/>
      <c r="AT842" s="58"/>
      <c r="AU842" s="58"/>
      <c r="AV842" s="51"/>
      <c r="AW842" s="57"/>
      <c r="AX842" s="58"/>
      <c r="AY842" s="59"/>
      <c r="AZ842" s="35"/>
      <c r="BA842" s="58"/>
      <c r="BB842" s="51"/>
      <c r="BC842" s="57"/>
      <c r="BD842" s="58"/>
      <c r="BE842" s="59"/>
      <c r="BF842" s="58"/>
      <c r="BG842" s="58"/>
      <c r="BH842" s="58"/>
      <c r="BI842" s="58"/>
      <c r="BJ842" s="58"/>
      <c r="BK842" s="58"/>
      <c r="BL842" s="58"/>
      <c r="BM842" s="58"/>
      <c r="BN842" s="58"/>
      <c r="BO842" s="58"/>
      <c r="BP842" s="58"/>
      <c r="BQ842" s="58"/>
      <c r="BR842" s="58"/>
      <c r="BS842" s="58"/>
      <c r="BT842" s="58"/>
      <c r="BU842" s="58"/>
      <c r="BV842" s="58"/>
      <c r="BW842" s="58"/>
      <c r="BX842" s="58"/>
      <c r="BY842" s="58"/>
      <c r="BZ842" s="58"/>
      <c r="CA842" s="58"/>
      <c r="CB842" s="58"/>
      <c r="CC842" s="58"/>
      <c r="CD842" s="58"/>
      <c r="CE842" s="58"/>
      <c r="CF842" s="58"/>
      <c r="CG842" s="58"/>
      <c r="CH842" s="58"/>
      <c r="CI842" s="58"/>
      <c r="CJ842" s="58"/>
      <c r="CK842" s="58"/>
      <c r="CL842" s="58"/>
      <c r="CM842" s="58"/>
      <c r="CN842" s="58"/>
      <c r="CO842" s="58"/>
      <c r="CP842" s="58"/>
      <c r="CQ842" s="58"/>
      <c r="CR842" s="58"/>
      <c r="CS842" s="58"/>
      <c r="CT842" s="58"/>
      <c r="CU842" s="58"/>
      <c r="CV842" s="58"/>
      <c r="CW842" s="58"/>
      <c r="CX842" s="58"/>
      <c r="CY842" s="58"/>
      <c r="CZ842" s="58"/>
      <c r="DA842" s="58"/>
      <c r="DB842" s="58"/>
      <c r="DC842" s="58"/>
      <c r="DD842" s="58"/>
      <c r="DE842" s="58"/>
      <c r="DF842" s="58"/>
      <c r="DG842" s="58"/>
      <c r="DH842" s="58"/>
      <c r="DI842" s="60"/>
    </row>
    <row r="843" spans="1:113" x14ac:dyDescent="0.2">
      <c r="A843" s="36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50"/>
      <c r="AM843" s="57"/>
      <c r="AN843" s="57"/>
      <c r="AO843" s="58"/>
      <c r="AP843" s="58"/>
      <c r="AQ843" s="58"/>
      <c r="AR843" s="51"/>
      <c r="AS843" s="57"/>
      <c r="AT843" s="58"/>
      <c r="AU843" s="58"/>
      <c r="AV843" s="51"/>
      <c r="AW843" s="57"/>
      <c r="AX843" s="58"/>
      <c r="AY843" s="59"/>
      <c r="AZ843" s="35"/>
      <c r="BA843" s="58"/>
      <c r="BB843" s="51"/>
      <c r="BC843" s="57"/>
      <c r="BD843" s="58"/>
      <c r="BE843" s="59"/>
      <c r="BF843" s="58"/>
      <c r="BG843" s="58"/>
      <c r="BH843" s="58"/>
      <c r="BI843" s="58"/>
      <c r="BJ843" s="58"/>
      <c r="BK843" s="58"/>
      <c r="BL843" s="58"/>
      <c r="BM843" s="58"/>
      <c r="BN843" s="58"/>
      <c r="BO843" s="58"/>
      <c r="BP843" s="58"/>
      <c r="BQ843" s="58"/>
      <c r="BR843" s="58"/>
      <c r="BS843" s="58"/>
      <c r="BT843" s="58"/>
      <c r="BU843" s="58"/>
      <c r="BV843" s="58"/>
      <c r="BW843" s="58"/>
      <c r="BX843" s="58"/>
      <c r="BY843" s="58"/>
      <c r="BZ843" s="58"/>
      <c r="CA843" s="58"/>
      <c r="CB843" s="58"/>
      <c r="CC843" s="58"/>
      <c r="CD843" s="58"/>
      <c r="CE843" s="58"/>
      <c r="CF843" s="58"/>
      <c r="CG843" s="58"/>
      <c r="CH843" s="58"/>
      <c r="CI843" s="58"/>
      <c r="CJ843" s="58"/>
      <c r="CK843" s="58"/>
      <c r="CL843" s="58"/>
      <c r="CM843" s="58"/>
      <c r="CN843" s="58"/>
      <c r="CO843" s="58"/>
      <c r="CP843" s="58"/>
      <c r="CQ843" s="58"/>
      <c r="CR843" s="58"/>
      <c r="CS843" s="58"/>
      <c r="CT843" s="58"/>
      <c r="CU843" s="58"/>
      <c r="CV843" s="58"/>
      <c r="CW843" s="58"/>
      <c r="CX843" s="58"/>
      <c r="CY843" s="58"/>
      <c r="CZ843" s="58"/>
      <c r="DA843" s="58"/>
      <c r="DB843" s="58"/>
      <c r="DC843" s="58"/>
      <c r="DD843" s="58"/>
      <c r="DE843" s="58"/>
      <c r="DF843" s="58"/>
      <c r="DG843" s="58"/>
      <c r="DH843" s="58"/>
      <c r="DI843" s="60"/>
    </row>
    <row r="844" spans="1:113" x14ac:dyDescent="0.2">
      <c r="A844" s="36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50"/>
      <c r="AM844" s="57"/>
      <c r="AN844" s="57"/>
      <c r="AO844" s="58"/>
      <c r="AP844" s="58"/>
      <c r="AQ844" s="58"/>
      <c r="AR844" s="51"/>
      <c r="AS844" s="57"/>
      <c r="AT844" s="58"/>
      <c r="AU844" s="58"/>
      <c r="AV844" s="51"/>
      <c r="AW844" s="57"/>
      <c r="AX844" s="58"/>
      <c r="AY844" s="59"/>
      <c r="AZ844" s="35"/>
      <c r="BA844" s="58"/>
      <c r="BB844" s="51"/>
      <c r="BC844" s="57"/>
      <c r="BD844" s="58"/>
      <c r="BE844" s="59"/>
      <c r="BF844" s="58"/>
      <c r="BG844" s="58"/>
      <c r="BH844" s="58"/>
      <c r="BI844" s="58"/>
      <c r="BJ844" s="58"/>
      <c r="BK844" s="58"/>
      <c r="BL844" s="58"/>
      <c r="BM844" s="58"/>
      <c r="BN844" s="58"/>
      <c r="BO844" s="58"/>
      <c r="BP844" s="58"/>
      <c r="BQ844" s="58"/>
      <c r="BR844" s="58"/>
      <c r="BS844" s="58"/>
      <c r="BT844" s="58"/>
      <c r="BU844" s="58"/>
      <c r="BV844" s="58"/>
      <c r="BW844" s="58"/>
      <c r="BX844" s="58"/>
      <c r="BY844" s="58"/>
      <c r="BZ844" s="58"/>
      <c r="CA844" s="58"/>
      <c r="CB844" s="58"/>
      <c r="CC844" s="58"/>
      <c r="CD844" s="58"/>
      <c r="CE844" s="58"/>
      <c r="CF844" s="58"/>
      <c r="CG844" s="58"/>
      <c r="CH844" s="58"/>
      <c r="CI844" s="58"/>
      <c r="CJ844" s="58"/>
      <c r="CK844" s="58"/>
      <c r="CL844" s="58"/>
      <c r="CM844" s="58"/>
      <c r="CN844" s="58"/>
      <c r="CO844" s="58"/>
      <c r="CP844" s="58"/>
      <c r="CQ844" s="58"/>
      <c r="CR844" s="58"/>
      <c r="CS844" s="58"/>
      <c r="CT844" s="58"/>
      <c r="CU844" s="58"/>
      <c r="CV844" s="58"/>
      <c r="CW844" s="58"/>
      <c r="CX844" s="58"/>
      <c r="CY844" s="58"/>
      <c r="CZ844" s="58"/>
      <c r="DA844" s="58"/>
      <c r="DB844" s="58"/>
      <c r="DC844" s="58"/>
      <c r="DD844" s="58"/>
      <c r="DE844" s="58"/>
      <c r="DF844" s="58"/>
      <c r="DG844" s="58"/>
      <c r="DH844" s="58"/>
      <c r="DI844" s="60"/>
    </row>
    <row r="845" spans="1:113" x14ac:dyDescent="0.2">
      <c r="A845" s="36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50"/>
      <c r="AM845" s="57"/>
      <c r="AN845" s="57"/>
      <c r="AO845" s="58"/>
      <c r="AP845" s="58"/>
      <c r="AQ845" s="58"/>
      <c r="AR845" s="51"/>
      <c r="AS845" s="57"/>
      <c r="AT845" s="58"/>
      <c r="AU845" s="58"/>
      <c r="AV845" s="51"/>
      <c r="AW845" s="57"/>
      <c r="AX845" s="58"/>
      <c r="AY845" s="59"/>
      <c r="AZ845" s="35"/>
      <c r="BA845" s="58"/>
      <c r="BB845" s="51"/>
      <c r="BC845" s="57"/>
      <c r="BD845" s="58"/>
      <c r="BE845" s="59"/>
      <c r="BF845" s="58"/>
      <c r="BG845" s="58"/>
      <c r="BH845" s="58"/>
      <c r="BI845" s="58"/>
      <c r="BJ845" s="58"/>
      <c r="BK845" s="58"/>
      <c r="BL845" s="58"/>
      <c r="BM845" s="58"/>
      <c r="BN845" s="58"/>
      <c r="BO845" s="58"/>
      <c r="BP845" s="58"/>
      <c r="BQ845" s="58"/>
      <c r="BR845" s="58"/>
      <c r="BS845" s="58"/>
      <c r="BT845" s="58"/>
      <c r="BU845" s="58"/>
      <c r="BV845" s="58"/>
      <c r="BW845" s="58"/>
      <c r="BX845" s="58"/>
      <c r="BY845" s="58"/>
      <c r="BZ845" s="58"/>
      <c r="CA845" s="58"/>
      <c r="CB845" s="58"/>
      <c r="CC845" s="58"/>
      <c r="CD845" s="58"/>
      <c r="CE845" s="58"/>
      <c r="CF845" s="58"/>
      <c r="CG845" s="58"/>
      <c r="CH845" s="58"/>
      <c r="CI845" s="58"/>
      <c r="CJ845" s="58"/>
      <c r="CK845" s="58"/>
      <c r="CL845" s="58"/>
      <c r="CM845" s="58"/>
      <c r="CN845" s="58"/>
      <c r="CO845" s="58"/>
      <c r="CP845" s="58"/>
      <c r="CQ845" s="58"/>
      <c r="CR845" s="58"/>
      <c r="CS845" s="58"/>
      <c r="CT845" s="58"/>
      <c r="CU845" s="58"/>
      <c r="CV845" s="58"/>
      <c r="CW845" s="58"/>
      <c r="CX845" s="58"/>
      <c r="CY845" s="58"/>
      <c r="CZ845" s="58"/>
      <c r="DA845" s="58"/>
      <c r="DB845" s="58"/>
      <c r="DC845" s="58"/>
      <c r="DD845" s="58"/>
      <c r="DE845" s="58"/>
      <c r="DF845" s="58"/>
      <c r="DG845" s="58"/>
      <c r="DH845" s="58"/>
      <c r="DI845" s="60"/>
    </row>
    <row r="846" spans="1:113" x14ac:dyDescent="0.2">
      <c r="A846" s="36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50"/>
      <c r="AM846" s="57"/>
      <c r="AN846" s="57"/>
      <c r="AO846" s="58"/>
      <c r="AP846" s="58"/>
      <c r="AQ846" s="58"/>
      <c r="AR846" s="51"/>
      <c r="AS846" s="57"/>
      <c r="AT846" s="58"/>
      <c r="AU846" s="58"/>
      <c r="AV846" s="51"/>
      <c r="AW846" s="57"/>
      <c r="AX846" s="58"/>
      <c r="AY846" s="59"/>
      <c r="AZ846" s="35"/>
      <c r="BA846" s="58"/>
      <c r="BB846" s="51"/>
      <c r="BC846" s="57"/>
      <c r="BD846" s="58"/>
      <c r="BE846" s="59"/>
      <c r="BF846" s="58"/>
      <c r="BG846" s="58"/>
      <c r="BH846" s="58"/>
      <c r="BI846" s="58"/>
      <c r="BJ846" s="58"/>
      <c r="BK846" s="58"/>
      <c r="BL846" s="58"/>
      <c r="BM846" s="58"/>
      <c r="BN846" s="58"/>
      <c r="BO846" s="58"/>
      <c r="BP846" s="58"/>
      <c r="BQ846" s="58"/>
      <c r="BR846" s="58"/>
      <c r="BS846" s="58"/>
      <c r="BT846" s="58"/>
      <c r="BU846" s="58"/>
      <c r="BV846" s="58"/>
      <c r="BW846" s="58"/>
      <c r="BX846" s="58"/>
      <c r="BY846" s="58"/>
      <c r="BZ846" s="58"/>
      <c r="CA846" s="58"/>
      <c r="CB846" s="58"/>
      <c r="CC846" s="58"/>
      <c r="CD846" s="58"/>
      <c r="CE846" s="58"/>
      <c r="CF846" s="58"/>
      <c r="CG846" s="58"/>
      <c r="CH846" s="58"/>
      <c r="CI846" s="58"/>
      <c r="CJ846" s="58"/>
      <c r="CK846" s="58"/>
      <c r="CL846" s="58"/>
      <c r="CM846" s="58"/>
      <c r="CN846" s="58"/>
      <c r="CO846" s="58"/>
      <c r="CP846" s="58"/>
      <c r="CQ846" s="58"/>
      <c r="CR846" s="58"/>
      <c r="CS846" s="58"/>
      <c r="CT846" s="58"/>
      <c r="CU846" s="58"/>
      <c r="CV846" s="58"/>
      <c r="CW846" s="58"/>
      <c r="CX846" s="58"/>
      <c r="CY846" s="58"/>
      <c r="CZ846" s="58"/>
      <c r="DA846" s="58"/>
      <c r="DB846" s="58"/>
      <c r="DC846" s="58"/>
      <c r="DD846" s="58"/>
      <c r="DE846" s="58"/>
      <c r="DF846" s="58"/>
      <c r="DG846" s="58"/>
      <c r="DH846" s="58"/>
      <c r="DI846" s="60"/>
    </row>
    <row r="847" spans="1:113" x14ac:dyDescent="0.2">
      <c r="A847" s="36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50"/>
      <c r="AM847" s="57"/>
      <c r="AN847" s="57"/>
      <c r="AO847" s="58"/>
      <c r="AP847" s="58"/>
      <c r="AQ847" s="58"/>
      <c r="AR847" s="51"/>
      <c r="AS847" s="57"/>
      <c r="AT847" s="58"/>
      <c r="AU847" s="58"/>
      <c r="AV847" s="51"/>
      <c r="AW847" s="57"/>
      <c r="AX847" s="58"/>
      <c r="AY847" s="59"/>
      <c r="AZ847" s="35"/>
      <c r="BA847" s="58"/>
      <c r="BB847" s="51"/>
      <c r="BC847" s="57"/>
      <c r="BD847" s="58"/>
      <c r="BE847" s="59"/>
      <c r="BF847" s="58"/>
      <c r="BG847" s="58"/>
      <c r="BH847" s="58"/>
      <c r="BI847" s="58"/>
      <c r="BJ847" s="58"/>
      <c r="BK847" s="58"/>
      <c r="BL847" s="58"/>
      <c r="BM847" s="58"/>
      <c r="BN847" s="58"/>
      <c r="BO847" s="58"/>
      <c r="BP847" s="58"/>
      <c r="BQ847" s="58"/>
      <c r="BR847" s="58"/>
      <c r="BS847" s="58"/>
      <c r="BT847" s="58"/>
      <c r="BU847" s="58"/>
      <c r="BV847" s="58"/>
      <c r="BW847" s="58"/>
      <c r="BX847" s="58"/>
      <c r="BY847" s="58"/>
      <c r="BZ847" s="58"/>
      <c r="CA847" s="58"/>
      <c r="CB847" s="58"/>
      <c r="CC847" s="58"/>
      <c r="CD847" s="58"/>
      <c r="CE847" s="58"/>
      <c r="CF847" s="58"/>
      <c r="CG847" s="58"/>
      <c r="CH847" s="58"/>
      <c r="CI847" s="58"/>
      <c r="CJ847" s="58"/>
      <c r="CK847" s="58"/>
      <c r="CL847" s="58"/>
      <c r="CM847" s="58"/>
      <c r="CN847" s="58"/>
      <c r="CO847" s="58"/>
      <c r="CP847" s="58"/>
      <c r="CQ847" s="58"/>
      <c r="CR847" s="58"/>
      <c r="CS847" s="58"/>
      <c r="CT847" s="58"/>
      <c r="CU847" s="58"/>
      <c r="CV847" s="58"/>
      <c r="CW847" s="58"/>
      <c r="CX847" s="58"/>
      <c r="CY847" s="58"/>
      <c r="CZ847" s="58"/>
      <c r="DA847" s="58"/>
      <c r="DB847" s="58"/>
      <c r="DC847" s="58"/>
      <c r="DD847" s="58"/>
      <c r="DE847" s="58"/>
      <c r="DF847" s="58"/>
      <c r="DG847" s="58"/>
      <c r="DH847" s="58"/>
      <c r="DI847" s="60"/>
    </row>
    <row r="848" spans="1:113" x14ac:dyDescent="0.2">
      <c r="A848" s="36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50"/>
      <c r="AM848" s="57"/>
      <c r="AN848" s="57"/>
      <c r="AO848" s="58"/>
      <c r="AP848" s="58"/>
      <c r="AQ848" s="58"/>
      <c r="AR848" s="51"/>
      <c r="AS848" s="57"/>
      <c r="AT848" s="58"/>
      <c r="AU848" s="58"/>
      <c r="AV848" s="51"/>
      <c r="AW848" s="57"/>
      <c r="AX848" s="58"/>
      <c r="AY848" s="59"/>
      <c r="AZ848" s="35"/>
      <c r="BA848" s="58"/>
      <c r="BB848" s="51"/>
      <c r="BC848" s="57"/>
      <c r="BD848" s="58"/>
      <c r="BE848" s="59"/>
      <c r="BF848" s="58"/>
      <c r="BG848" s="58"/>
      <c r="BH848" s="58"/>
      <c r="BI848" s="58"/>
      <c r="BJ848" s="58"/>
      <c r="BK848" s="58"/>
      <c r="BL848" s="58"/>
      <c r="BM848" s="58"/>
      <c r="BN848" s="58"/>
      <c r="BO848" s="58"/>
      <c r="BP848" s="58"/>
      <c r="BQ848" s="58"/>
      <c r="BR848" s="58"/>
      <c r="BS848" s="58"/>
      <c r="BT848" s="58"/>
      <c r="BU848" s="58"/>
      <c r="BV848" s="58"/>
      <c r="BW848" s="58"/>
      <c r="BX848" s="58"/>
      <c r="BY848" s="58"/>
      <c r="BZ848" s="58"/>
      <c r="CA848" s="58"/>
      <c r="CB848" s="58"/>
      <c r="CC848" s="58"/>
      <c r="CD848" s="58"/>
      <c r="CE848" s="58"/>
      <c r="CF848" s="58"/>
      <c r="CG848" s="58"/>
      <c r="CH848" s="58"/>
      <c r="CI848" s="58"/>
      <c r="CJ848" s="58"/>
      <c r="CK848" s="58"/>
      <c r="CL848" s="58"/>
      <c r="CM848" s="58"/>
      <c r="CN848" s="58"/>
      <c r="CO848" s="58"/>
      <c r="CP848" s="58"/>
      <c r="CQ848" s="58"/>
      <c r="CR848" s="58"/>
      <c r="CS848" s="58"/>
      <c r="CT848" s="58"/>
      <c r="CU848" s="58"/>
      <c r="CV848" s="58"/>
      <c r="CW848" s="58"/>
      <c r="CX848" s="58"/>
      <c r="CY848" s="58"/>
      <c r="CZ848" s="58"/>
      <c r="DA848" s="58"/>
      <c r="DB848" s="58"/>
      <c r="DC848" s="58"/>
      <c r="DD848" s="58"/>
      <c r="DE848" s="58"/>
      <c r="DF848" s="58"/>
      <c r="DG848" s="58"/>
      <c r="DH848" s="58"/>
      <c r="DI848" s="60"/>
    </row>
    <row r="849" spans="1:113" x14ac:dyDescent="0.2">
      <c r="A849" s="36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50"/>
      <c r="AM849" s="57"/>
      <c r="AN849" s="57"/>
      <c r="AO849" s="58"/>
      <c r="AP849" s="58"/>
      <c r="AQ849" s="58"/>
      <c r="AR849" s="51"/>
      <c r="AS849" s="57"/>
      <c r="AT849" s="58"/>
      <c r="AU849" s="58"/>
      <c r="AV849" s="51"/>
      <c r="AW849" s="57"/>
      <c r="AX849" s="58"/>
      <c r="AY849" s="59"/>
      <c r="AZ849" s="35"/>
      <c r="BA849" s="58"/>
      <c r="BB849" s="51"/>
      <c r="BC849" s="57"/>
      <c r="BD849" s="58"/>
      <c r="BE849" s="59"/>
      <c r="BF849" s="58"/>
      <c r="BG849" s="58"/>
      <c r="BH849" s="58"/>
      <c r="BI849" s="58"/>
      <c r="BJ849" s="58"/>
      <c r="BK849" s="58"/>
      <c r="BL849" s="58"/>
      <c r="BM849" s="58"/>
      <c r="BN849" s="58"/>
      <c r="BO849" s="58"/>
      <c r="BP849" s="58"/>
      <c r="BQ849" s="58"/>
      <c r="BR849" s="58"/>
      <c r="BS849" s="58"/>
      <c r="BT849" s="58"/>
      <c r="BU849" s="58"/>
      <c r="BV849" s="58"/>
      <c r="BW849" s="58"/>
      <c r="BX849" s="58"/>
      <c r="BY849" s="58"/>
      <c r="BZ849" s="58"/>
      <c r="CA849" s="58"/>
      <c r="CB849" s="58"/>
      <c r="CC849" s="58"/>
      <c r="CD849" s="58"/>
      <c r="CE849" s="58"/>
      <c r="CF849" s="58"/>
      <c r="CG849" s="58"/>
      <c r="CH849" s="58"/>
      <c r="CI849" s="58"/>
      <c r="CJ849" s="58"/>
      <c r="CK849" s="58"/>
      <c r="CL849" s="58"/>
      <c r="CM849" s="58"/>
      <c r="CN849" s="58"/>
      <c r="CO849" s="58"/>
      <c r="CP849" s="58"/>
      <c r="CQ849" s="58"/>
      <c r="CR849" s="58"/>
      <c r="CS849" s="58"/>
      <c r="CT849" s="58"/>
      <c r="CU849" s="58"/>
      <c r="CV849" s="58"/>
      <c r="CW849" s="58"/>
      <c r="CX849" s="58"/>
      <c r="CY849" s="58"/>
      <c r="CZ849" s="58"/>
      <c r="DA849" s="58"/>
      <c r="DB849" s="58"/>
      <c r="DC849" s="58"/>
      <c r="DD849" s="58"/>
      <c r="DE849" s="58"/>
      <c r="DF849" s="58"/>
      <c r="DG849" s="58"/>
      <c r="DH849" s="58"/>
      <c r="DI849" s="60"/>
    </row>
    <row r="850" spans="1:113" x14ac:dyDescent="0.2">
      <c r="A850" s="36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7"/>
      <c r="AN850" s="57"/>
      <c r="AO850" s="58"/>
      <c r="AP850" s="58"/>
      <c r="AQ850" s="58"/>
      <c r="AR850" s="51"/>
      <c r="AS850" s="57"/>
      <c r="AT850" s="58"/>
      <c r="AU850" s="58"/>
      <c r="AV850" s="51"/>
      <c r="AW850" s="57"/>
      <c r="AX850" s="58"/>
      <c r="AY850" s="59"/>
      <c r="AZ850" s="35"/>
      <c r="BA850" s="58"/>
      <c r="BB850" s="51"/>
      <c r="BC850" s="57"/>
      <c r="BD850" s="58"/>
      <c r="BE850" s="59"/>
      <c r="BF850" s="58"/>
      <c r="BG850" s="58"/>
      <c r="BH850" s="58"/>
      <c r="BI850" s="58"/>
      <c r="BJ850" s="58"/>
      <c r="BK850" s="58"/>
      <c r="BL850" s="58"/>
      <c r="BM850" s="58"/>
      <c r="BN850" s="58"/>
      <c r="BO850" s="58"/>
      <c r="BP850" s="58"/>
      <c r="BQ850" s="58"/>
      <c r="BR850" s="58"/>
      <c r="BS850" s="58"/>
      <c r="BT850" s="58"/>
      <c r="BU850" s="58"/>
      <c r="BV850" s="58"/>
      <c r="BW850" s="58"/>
      <c r="BX850" s="58"/>
      <c r="BY850" s="58"/>
      <c r="BZ850" s="58"/>
      <c r="CA850" s="58"/>
      <c r="CB850" s="58"/>
      <c r="CC850" s="58"/>
      <c r="CD850" s="58"/>
      <c r="CE850" s="58"/>
      <c r="CF850" s="58"/>
      <c r="CG850" s="58"/>
      <c r="CH850" s="58"/>
      <c r="CI850" s="58"/>
      <c r="CJ850" s="58"/>
      <c r="CK850" s="58"/>
      <c r="CL850" s="58"/>
      <c r="CM850" s="58"/>
      <c r="CN850" s="58"/>
      <c r="CO850" s="58"/>
      <c r="CP850" s="58"/>
      <c r="CQ850" s="58"/>
      <c r="CR850" s="58"/>
      <c r="CS850" s="58"/>
      <c r="CT850" s="58"/>
      <c r="CU850" s="58"/>
      <c r="CV850" s="58"/>
      <c r="CW850" s="58"/>
      <c r="CX850" s="58"/>
      <c r="CY850" s="58"/>
      <c r="CZ850" s="58"/>
      <c r="DA850" s="58"/>
      <c r="DB850" s="58"/>
      <c r="DC850" s="58"/>
      <c r="DD850" s="58"/>
      <c r="DE850" s="58"/>
      <c r="DF850" s="58"/>
      <c r="DG850" s="58"/>
      <c r="DH850" s="58"/>
      <c r="DI850" s="60"/>
    </row>
    <row r="851" spans="1:113" x14ac:dyDescent="0.2">
      <c r="A851" s="36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50"/>
      <c r="AM851" s="57"/>
      <c r="AN851" s="57"/>
      <c r="AO851" s="58"/>
      <c r="AP851" s="58"/>
      <c r="AQ851" s="58"/>
      <c r="AR851" s="51"/>
      <c r="AS851" s="57"/>
      <c r="AT851" s="58"/>
      <c r="AU851" s="58"/>
      <c r="AV851" s="51"/>
      <c r="AW851" s="57"/>
      <c r="AX851" s="58"/>
      <c r="AY851" s="59"/>
      <c r="AZ851" s="35"/>
      <c r="BA851" s="58"/>
      <c r="BB851" s="51"/>
      <c r="BC851" s="57"/>
      <c r="BD851" s="58"/>
      <c r="BE851" s="59"/>
      <c r="BF851" s="58"/>
      <c r="BG851" s="58"/>
      <c r="BH851" s="58"/>
      <c r="BI851" s="58"/>
      <c r="BJ851" s="58"/>
      <c r="BK851" s="58"/>
      <c r="BL851" s="58"/>
      <c r="BM851" s="58"/>
      <c r="BN851" s="58"/>
      <c r="BO851" s="58"/>
      <c r="BP851" s="58"/>
      <c r="BQ851" s="58"/>
      <c r="BR851" s="58"/>
      <c r="BS851" s="58"/>
      <c r="BT851" s="58"/>
      <c r="BU851" s="58"/>
      <c r="BV851" s="58"/>
      <c r="BW851" s="58"/>
      <c r="BX851" s="58"/>
      <c r="BY851" s="58"/>
      <c r="BZ851" s="58"/>
      <c r="CA851" s="58"/>
      <c r="CB851" s="58"/>
      <c r="CC851" s="58"/>
      <c r="CD851" s="58"/>
      <c r="CE851" s="58"/>
      <c r="CF851" s="58"/>
      <c r="CG851" s="58"/>
      <c r="CH851" s="58"/>
      <c r="CI851" s="58"/>
      <c r="CJ851" s="58"/>
      <c r="CK851" s="58"/>
      <c r="CL851" s="58"/>
      <c r="CM851" s="58"/>
      <c r="CN851" s="58"/>
      <c r="CO851" s="58"/>
      <c r="CP851" s="58"/>
      <c r="CQ851" s="58"/>
      <c r="CR851" s="58"/>
      <c r="CS851" s="58"/>
      <c r="CT851" s="58"/>
      <c r="CU851" s="58"/>
      <c r="CV851" s="58"/>
      <c r="CW851" s="58"/>
      <c r="CX851" s="58"/>
      <c r="CY851" s="58"/>
      <c r="CZ851" s="58"/>
      <c r="DA851" s="58"/>
      <c r="DB851" s="58"/>
      <c r="DC851" s="58"/>
      <c r="DD851" s="58"/>
      <c r="DE851" s="58"/>
      <c r="DF851" s="58"/>
      <c r="DG851" s="58"/>
      <c r="DH851" s="58"/>
      <c r="DI851" s="60"/>
    </row>
    <row r="852" spans="1:113" x14ac:dyDescent="0.2">
      <c r="A852" s="36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50"/>
      <c r="AM852" s="57"/>
      <c r="AN852" s="57"/>
      <c r="AO852" s="58"/>
      <c r="AP852" s="58"/>
      <c r="AQ852" s="58"/>
      <c r="AR852" s="51"/>
      <c r="AS852" s="57"/>
      <c r="AT852" s="58"/>
      <c r="AU852" s="58"/>
      <c r="AV852" s="51"/>
      <c r="AW852" s="57"/>
      <c r="AX852" s="58"/>
      <c r="AY852" s="59"/>
      <c r="AZ852" s="35"/>
      <c r="BA852" s="58"/>
      <c r="BB852" s="51"/>
      <c r="BC852" s="57"/>
      <c r="BD852" s="58"/>
      <c r="BE852" s="59"/>
      <c r="BF852" s="58"/>
      <c r="BG852" s="58"/>
      <c r="BH852" s="58"/>
      <c r="BI852" s="58"/>
      <c r="BJ852" s="58"/>
      <c r="BK852" s="58"/>
      <c r="BL852" s="58"/>
      <c r="BM852" s="58"/>
      <c r="BN852" s="58"/>
      <c r="BO852" s="58"/>
      <c r="BP852" s="58"/>
      <c r="BQ852" s="58"/>
      <c r="BR852" s="58"/>
      <c r="BS852" s="58"/>
      <c r="BT852" s="58"/>
      <c r="BU852" s="58"/>
      <c r="BV852" s="58"/>
      <c r="BW852" s="58"/>
      <c r="BX852" s="58"/>
      <c r="BY852" s="58"/>
      <c r="BZ852" s="58"/>
      <c r="CA852" s="58"/>
      <c r="CB852" s="58"/>
      <c r="CC852" s="58"/>
      <c r="CD852" s="58"/>
      <c r="CE852" s="58"/>
      <c r="CF852" s="58"/>
      <c r="CG852" s="58"/>
      <c r="CH852" s="58"/>
      <c r="CI852" s="58"/>
      <c r="CJ852" s="58"/>
      <c r="CK852" s="58"/>
      <c r="CL852" s="58"/>
      <c r="CM852" s="58"/>
      <c r="CN852" s="58"/>
      <c r="CO852" s="58"/>
      <c r="CP852" s="58"/>
      <c r="CQ852" s="58"/>
      <c r="CR852" s="58"/>
      <c r="CS852" s="58"/>
      <c r="CT852" s="58"/>
      <c r="CU852" s="58"/>
      <c r="CV852" s="58"/>
      <c r="CW852" s="58"/>
      <c r="CX852" s="58"/>
      <c r="CY852" s="58"/>
      <c r="CZ852" s="58"/>
      <c r="DA852" s="58"/>
      <c r="DB852" s="58"/>
      <c r="DC852" s="58"/>
      <c r="DD852" s="58"/>
      <c r="DE852" s="58"/>
      <c r="DF852" s="58"/>
      <c r="DG852" s="58"/>
      <c r="DH852" s="58"/>
      <c r="DI852" s="60"/>
    </row>
    <row r="853" spans="1:113" x14ac:dyDescent="0.2">
      <c r="A853" s="36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50"/>
      <c r="AM853" s="57"/>
      <c r="AN853" s="57"/>
      <c r="AO853" s="58"/>
      <c r="AP853" s="58"/>
      <c r="AQ853" s="58"/>
      <c r="AR853" s="51"/>
      <c r="AS853" s="57"/>
      <c r="AT853" s="58"/>
      <c r="AU853" s="58"/>
      <c r="AV853" s="51"/>
      <c r="AW853" s="57"/>
      <c r="AX853" s="58"/>
      <c r="AY853" s="59"/>
      <c r="AZ853" s="35"/>
      <c r="BA853" s="58"/>
      <c r="BB853" s="51"/>
      <c r="BC853" s="57"/>
      <c r="BD853" s="58"/>
      <c r="BE853" s="59"/>
      <c r="BF853" s="58"/>
      <c r="BG853" s="58"/>
      <c r="BH853" s="58"/>
      <c r="BI853" s="58"/>
      <c r="BJ853" s="58"/>
      <c r="BK853" s="58"/>
      <c r="BL853" s="58"/>
      <c r="BM853" s="58"/>
      <c r="BN853" s="58"/>
      <c r="BO853" s="58"/>
      <c r="BP853" s="58"/>
      <c r="BQ853" s="58"/>
      <c r="BR853" s="58"/>
      <c r="BS853" s="58"/>
      <c r="BT853" s="58"/>
      <c r="BU853" s="58"/>
      <c r="BV853" s="58"/>
      <c r="BW853" s="58"/>
      <c r="BX853" s="58"/>
      <c r="BY853" s="58"/>
      <c r="BZ853" s="58"/>
      <c r="CA853" s="58"/>
      <c r="CB853" s="58"/>
      <c r="CC853" s="58"/>
      <c r="CD853" s="58"/>
      <c r="CE853" s="58"/>
      <c r="CF853" s="58"/>
      <c r="CG853" s="58"/>
      <c r="CH853" s="58"/>
      <c r="CI853" s="58"/>
      <c r="CJ853" s="58"/>
      <c r="CK853" s="58"/>
      <c r="CL853" s="58"/>
      <c r="CM853" s="58"/>
      <c r="CN853" s="58"/>
      <c r="CO853" s="58"/>
      <c r="CP853" s="58"/>
      <c r="CQ853" s="58"/>
      <c r="CR853" s="58"/>
      <c r="CS853" s="58"/>
      <c r="CT853" s="58"/>
      <c r="CU853" s="58"/>
      <c r="CV853" s="58"/>
      <c r="CW853" s="58"/>
      <c r="CX853" s="58"/>
      <c r="CY853" s="58"/>
      <c r="CZ853" s="58"/>
      <c r="DA853" s="58"/>
      <c r="DB853" s="58"/>
      <c r="DC853" s="58"/>
      <c r="DD853" s="58"/>
      <c r="DE853" s="58"/>
      <c r="DF853" s="58"/>
      <c r="DG853" s="58"/>
      <c r="DH853" s="58"/>
      <c r="DI853" s="60"/>
    </row>
    <row r="854" spans="1:113" x14ac:dyDescent="0.2">
      <c r="A854" s="36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50"/>
      <c r="AM854" s="57"/>
      <c r="AN854" s="57"/>
      <c r="AO854" s="58"/>
      <c r="AP854" s="58"/>
      <c r="AQ854" s="58"/>
      <c r="AR854" s="51"/>
      <c r="AS854" s="57"/>
      <c r="AT854" s="58"/>
      <c r="AU854" s="58"/>
      <c r="AV854" s="51"/>
      <c r="AW854" s="57"/>
      <c r="AX854" s="58"/>
      <c r="AY854" s="59"/>
      <c r="AZ854" s="35"/>
      <c r="BA854" s="58"/>
      <c r="BB854" s="51"/>
      <c r="BC854" s="57"/>
      <c r="BD854" s="58"/>
      <c r="BE854" s="59"/>
      <c r="BF854" s="58"/>
      <c r="BG854" s="58"/>
      <c r="BH854" s="58"/>
      <c r="BI854" s="58"/>
      <c r="BJ854" s="58"/>
      <c r="BK854" s="58"/>
      <c r="BL854" s="58"/>
      <c r="BM854" s="58"/>
      <c r="BN854" s="58"/>
      <c r="BO854" s="58"/>
      <c r="BP854" s="58"/>
      <c r="BQ854" s="58"/>
      <c r="BR854" s="58"/>
      <c r="BS854" s="58"/>
      <c r="BT854" s="58"/>
      <c r="BU854" s="58"/>
      <c r="BV854" s="58"/>
      <c r="BW854" s="58"/>
      <c r="BX854" s="58"/>
      <c r="BY854" s="58"/>
      <c r="BZ854" s="58"/>
      <c r="CA854" s="58"/>
      <c r="CB854" s="58"/>
      <c r="CC854" s="58"/>
      <c r="CD854" s="58"/>
      <c r="CE854" s="58"/>
      <c r="CF854" s="58"/>
      <c r="CG854" s="58"/>
      <c r="CH854" s="58"/>
      <c r="CI854" s="58"/>
      <c r="CJ854" s="58"/>
      <c r="CK854" s="58"/>
      <c r="CL854" s="58"/>
      <c r="CM854" s="58"/>
      <c r="CN854" s="58"/>
      <c r="CO854" s="58"/>
      <c r="CP854" s="58"/>
      <c r="CQ854" s="58"/>
      <c r="CR854" s="58"/>
      <c r="CS854" s="58"/>
      <c r="CT854" s="58"/>
      <c r="CU854" s="58"/>
      <c r="CV854" s="58"/>
      <c r="CW854" s="58"/>
      <c r="CX854" s="58"/>
      <c r="CY854" s="58"/>
      <c r="CZ854" s="58"/>
      <c r="DA854" s="58"/>
      <c r="DB854" s="58"/>
      <c r="DC854" s="58"/>
      <c r="DD854" s="58"/>
      <c r="DE854" s="58"/>
      <c r="DF854" s="58"/>
      <c r="DG854" s="58"/>
      <c r="DH854" s="58"/>
      <c r="DI854" s="60"/>
    </row>
    <row r="855" spans="1:113" x14ac:dyDescent="0.2">
      <c r="A855" s="36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50"/>
      <c r="AM855" s="57"/>
      <c r="AN855" s="57"/>
      <c r="AO855" s="58"/>
      <c r="AP855" s="58"/>
      <c r="AQ855" s="58"/>
      <c r="AR855" s="51"/>
      <c r="AS855" s="57"/>
      <c r="AT855" s="58"/>
      <c r="AU855" s="58"/>
      <c r="AV855" s="51"/>
      <c r="AW855" s="57"/>
      <c r="AX855" s="58"/>
      <c r="AY855" s="59"/>
      <c r="AZ855" s="35"/>
      <c r="BA855" s="58"/>
      <c r="BB855" s="51"/>
      <c r="BC855" s="57"/>
      <c r="BD855" s="58"/>
      <c r="BE855" s="59"/>
      <c r="BF855" s="58"/>
      <c r="BG855" s="58"/>
      <c r="BH855" s="58"/>
      <c r="BI855" s="58"/>
      <c r="BJ855" s="58"/>
      <c r="BK855" s="58"/>
      <c r="BL855" s="58"/>
      <c r="BM855" s="58"/>
      <c r="BN855" s="58"/>
      <c r="BO855" s="58"/>
      <c r="BP855" s="58"/>
      <c r="BQ855" s="58"/>
      <c r="BR855" s="58"/>
      <c r="BS855" s="58"/>
      <c r="BT855" s="58"/>
      <c r="BU855" s="58"/>
      <c r="BV855" s="58"/>
      <c r="BW855" s="58"/>
      <c r="BX855" s="58"/>
      <c r="BY855" s="58"/>
      <c r="BZ855" s="58"/>
      <c r="CA855" s="58"/>
      <c r="CB855" s="58"/>
      <c r="CC855" s="58"/>
      <c r="CD855" s="58"/>
      <c r="CE855" s="58"/>
      <c r="CF855" s="58"/>
      <c r="CG855" s="58"/>
      <c r="CH855" s="58"/>
      <c r="CI855" s="58"/>
      <c r="CJ855" s="58"/>
      <c r="CK855" s="58"/>
      <c r="CL855" s="58"/>
      <c r="CM855" s="58"/>
      <c r="CN855" s="58"/>
      <c r="CO855" s="58"/>
      <c r="CP855" s="58"/>
      <c r="CQ855" s="58"/>
      <c r="CR855" s="58"/>
      <c r="CS855" s="58"/>
      <c r="CT855" s="58"/>
      <c r="CU855" s="58"/>
      <c r="CV855" s="58"/>
      <c r="CW855" s="58"/>
      <c r="CX855" s="58"/>
      <c r="CY855" s="58"/>
      <c r="CZ855" s="58"/>
      <c r="DA855" s="58"/>
      <c r="DB855" s="58"/>
      <c r="DC855" s="58"/>
      <c r="DD855" s="58"/>
      <c r="DE855" s="58"/>
      <c r="DF855" s="58"/>
      <c r="DG855" s="58"/>
      <c r="DH855" s="58"/>
      <c r="DI855" s="60"/>
    </row>
    <row r="856" spans="1:113" x14ac:dyDescent="0.2">
      <c r="A856" s="36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50"/>
      <c r="AM856" s="57"/>
      <c r="AN856" s="57"/>
      <c r="AO856" s="58"/>
      <c r="AP856" s="58"/>
      <c r="AQ856" s="58"/>
      <c r="AR856" s="51"/>
      <c r="AS856" s="57"/>
      <c r="AT856" s="58"/>
      <c r="AU856" s="58"/>
      <c r="AV856" s="51"/>
      <c r="AW856" s="57"/>
      <c r="AX856" s="58"/>
      <c r="AY856" s="59"/>
      <c r="AZ856" s="35"/>
      <c r="BA856" s="58"/>
      <c r="BB856" s="51"/>
      <c r="BC856" s="57"/>
      <c r="BD856" s="58"/>
      <c r="BE856" s="59"/>
      <c r="BF856" s="58"/>
      <c r="BG856" s="58"/>
      <c r="BH856" s="58"/>
      <c r="BI856" s="58"/>
      <c r="BJ856" s="58"/>
      <c r="BK856" s="58"/>
      <c r="BL856" s="58"/>
      <c r="BM856" s="58"/>
      <c r="BN856" s="58"/>
      <c r="BO856" s="58"/>
      <c r="BP856" s="58"/>
      <c r="BQ856" s="58"/>
      <c r="BR856" s="58"/>
      <c r="BS856" s="58"/>
      <c r="BT856" s="58"/>
      <c r="BU856" s="58"/>
      <c r="BV856" s="58"/>
      <c r="BW856" s="58"/>
      <c r="BX856" s="58"/>
      <c r="BY856" s="58"/>
      <c r="BZ856" s="58"/>
      <c r="CA856" s="58"/>
      <c r="CB856" s="58"/>
      <c r="CC856" s="58"/>
      <c r="CD856" s="58"/>
      <c r="CE856" s="58"/>
      <c r="CF856" s="58"/>
      <c r="CG856" s="58"/>
      <c r="CH856" s="58"/>
      <c r="CI856" s="58"/>
      <c r="CJ856" s="58"/>
      <c r="CK856" s="58"/>
      <c r="CL856" s="58"/>
      <c r="CM856" s="58"/>
      <c r="CN856" s="58"/>
      <c r="CO856" s="58"/>
      <c r="CP856" s="58"/>
      <c r="CQ856" s="58"/>
      <c r="CR856" s="58"/>
      <c r="CS856" s="58"/>
      <c r="CT856" s="58"/>
      <c r="CU856" s="58"/>
      <c r="CV856" s="58"/>
      <c r="CW856" s="58"/>
      <c r="CX856" s="58"/>
      <c r="CY856" s="58"/>
      <c r="CZ856" s="58"/>
      <c r="DA856" s="58"/>
      <c r="DB856" s="58"/>
      <c r="DC856" s="58"/>
      <c r="DD856" s="58"/>
      <c r="DE856" s="58"/>
      <c r="DF856" s="58"/>
      <c r="DG856" s="58"/>
      <c r="DH856" s="58"/>
      <c r="DI856" s="60"/>
    </row>
    <row r="857" spans="1:113" x14ac:dyDescent="0.2">
      <c r="A857" s="36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50"/>
      <c r="AM857" s="57"/>
      <c r="AN857" s="57"/>
      <c r="AO857" s="58"/>
      <c r="AP857" s="58"/>
      <c r="AQ857" s="58"/>
      <c r="AR857" s="51"/>
      <c r="AS857" s="57"/>
      <c r="AT857" s="58"/>
      <c r="AU857" s="58"/>
      <c r="AV857" s="51"/>
      <c r="AW857" s="57"/>
      <c r="AX857" s="58"/>
      <c r="AY857" s="59"/>
      <c r="AZ857" s="35"/>
      <c r="BA857" s="58"/>
      <c r="BB857" s="51"/>
      <c r="BC857" s="57"/>
      <c r="BD857" s="58"/>
      <c r="BE857" s="59"/>
      <c r="BF857" s="58"/>
      <c r="BG857" s="58"/>
      <c r="BH857" s="58"/>
      <c r="BI857" s="58"/>
      <c r="BJ857" s="58"/>
      <c r="BK857" s="58"/>
      <c r="BL857" s="58"/>
      <c r="BM857" s="58"/>
      <c r="BN857" s="58"/>
      <c r="BO857" s="58"/>
      <c r="BP857" s="58"/>
      <c r="BQ857" s="58"/>
      <c r="BR857" s="58"/>
      <c r="BS857" s="58"/>
      <c r="BT857" s="58"/>
      <c r="BU857" s="58"/>
      <c r="BV857" s="58"/>
      <c r="BW857" s="58"/>
      <c r="BX857" s="58"/>
      <c r="BY857" s="58"/>
      <c r="BZ857" s="58"/>
      <c r="CA857" s="58"/>
      <c r="CB857" s="58"/>
      <c r="CC857" s="58"/>
      <c r="CD857" s="58"/>
      <c r="CE857" s="58"/>
      <c r="CF857" s="58"/>
      <c r="CG857" s="58"/>
      <c r="CH857" s="58"/>
      <c r="CI857" s="58"/>
      <c r="CJ857" s="58"/>
      <c r="CK857" s="58"/>
      <c r="CL857" s="58"/>
      <c r="CM857" s="58"/>
      <c r="CN857" s="58"/>
      <c r="CO857" s="58"/>
      <c r="CP857" s="58"/>
      <c r="CQ857" s="58"/>
      <c r="CR857" s="58"/>
      <c r="CS857" s="58"/>
      <c r="CT857" s="58"/>
      <c r="CU857" s="58"/>
      <c r="CV857" s="58"/>
      <c r="CW857" s="58"/>
      <c r="CX857" s="58"/>
      <c r="CY857" s="58"/>
      <c r="CZ857" s="58"/>
      <c r="DA857" s="58"/>
      <c r="DB857" s="58"/>
      <c r="DC857" s="58"/>
      <c r="DD857" s="58"/>
      <c r="DE857" s="58"/>
      <c r="DF857" s="58"/>
      <c r="DG857" s="58"/>
      <c r="DH857" s="58"/>
      <c r="DI857" s="60"/>
    </row>
    <row r="858" spans="1:113" x14ac:dyDescent="0.2">
      <c r="A858" s="36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50"/>
      <c r="AM858" s="57"/>
      <c r="AN858" s="57"/>
      <c r="AO858" s="58"/>
      <c r="AP858" s="58"/>
      <c r="AQ858" s="58"/>
      <c r="AR858" s="51"/>
      <c r="AS858" s="57"/>
      <c r="AT858" s="58"/>
      <c r="AU858" s="58"/>
      <c r="AV858" s="51"/>
      <c r="AW858" s="57"/>
      <c r="AX858" s="58"/>
      <c r="AY858" s="59"/>
      <c r="AZ858" s="35"/>
      <c r="BA858" s="58"/>
      <c r="BB858" s="51"/>
      <c r="BC858" s="57"/>
      <c r="BD858" s="58"/>
      <c r="BE858" s="59"/>
      <c r="BF858" s="58"/>
      <c r="BG858" s="58"/>
      <c r="BH858" s="58"/>
      <c r="BI858" s="58"/>
      <c r="BJ858" s="58"/>
      <c r="BK858" s="58"/>
      <c r="BL858" s="58"/>
      <c r="BM858" s="58"/>
      <c r="BN858" s="58"/>
      <c r="BO858" s="58"/>
      <c r="BP858" s="58"/>
      <c r="BQ858" s="58"/>
      <c r="BR858" s="58"/>
      <c r="BS858" s="58"/>
      <c r="BT858" s="58"/>
      <c r="BU858" s="58"/>
      <c r="BV858" s="58"/>
      <c r="BW858" s="58"/>
      <c r="BX858" s="58"/>
      <c r="BY858" s="58"/>
      <c r="BZ858" s="58"/>
      <c r="CA858" s="58"/>
      <c r="CB858" s="58"/>
      <c r="CC858" s="58"/>
      <c r="CD858" s="58"/>
      <c r="CE858" s="58"/>
      <c r="CF858" s="58"/>
      <c r="CG858" s="58"/>
      <c r="CH858" s="58"/>
      <c r="CI858" s="58"/>
      <c r="CJ858" s="58"/>
      <c r="CK858" s="58"/>
      <c r="CL858" s="58"/>
      <c r="CM858" s="58"/>
      <c r="CN858" s="58"/>
      <c r="CO858" s="58"/>
      <c r="CP858" s="58"/>
      <c r="CQ858" s="58"/>
      <c r="CR858" s="58"/>
      <c r="CS858" s="58"/>
      <c r="CT858" s="58"/>
      <c r="CU858" s="58"/>
      <c r="CV858" s="58"/>
      <c r="CW858" s="58"/>
      <c r="CX858" s="58"/>
      <c r="CY858" s="58"/>
      <c r="CZ858" s="58"/>
      <c r="DA858" s="58"/>
      <c r="DB858" s="58"/>
      <c r="DC858" s="58"/>
      <c r="DD858" s="58"/>
      <c r="DE858" s="58"/>
      <c r="DF858" s="58"/>
      <c r="DG858" s="58"/>
      <c r="DH858" s="58"/>
      <c r="DI858" s="60"/>
    </row>
    <row r="859" spans="1:113" x14ac:dyDescent="0.2">
      <c r="A859" s="36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50"/>
      <c r="AM859" s="57"/>
      <c r="AN859" s="57"/>
      <c r="AO859" s="58"/>
      <c r="AP859" s="58"/>
      <c r="AQ859" s="58"/>
      <c r="AR859" s="51"/>
      <c r="AS859" s="57"/>
      <c r="AT859" s="58"/>
      <c r="AU859" s="58"/>
      <c r="AV859" s="51"/>
      <c r="AW859" s="57"/>
      <c r="AX859" s="58"/>
      <c r="AY859" s="59"/>
      <c r="AZ859" s="35"/>
      <c r="BA859" s="58"/>
      <c r="BB859" s="51"/>
      <c r="BC859" s="57"/>
      <c r="BD859" s="58"/>
      <c r="BE859" s="59"/>
      <c r="BF859" s="58"/>
      <c r="BG859" s="58"/>
      <c r="BH859" s="58"/>
      <c r="BI859" s="58"/>
      <c r="BJ859" s="58"/>
      <c r="BK859" s="58"/>
      <c r="BL859" s="58"/>
      <c r="BM859" s="58"/>
      <c r="BN859" s="58"/>
      <c r="BO859" s="58"/>
      <c r="BP859" s="58"/>
      <c r="BQ859" s="58"/>
      <c r="BR859" s="58"/>
      <c r="BS859" s="58"/>
      <c r="BT859" s="58"/>
      <c r="BU859" s="58"/>
      <c r="BV859" s="58"/>
      <c r="BW859" s="58"/>
      <c r="BX859" s="58"/>
      <c r="BY859" s="58"/>
      <c r="BZ859" s="58"/>
      <c r="CA859" s="58"/>
      <c r="CB859" s="58"/>
      <c r="CC859" s="58"/>
      <c r="CD859" s="58"/>
      <c r="CE859" s="58"/>
      <c r="CF859" s="58"/>
      <c r="CG859" s="58"/>
      <c r="CH859" s="58"/>
      <c r="CI859" s="58"/>
      <c r="CJ859" s="58"/>
      <c r="CK859" s="58"/>
      <c r="CL859" s="58"/>
      <c r="CM859" s="58"/>
      <c r="CN859" s="58"/>
      <c r="CO859" s="58"/>
      <c r="CP859" s="58"/>
      <c r="CQ859" s="58"/>
      <c r="CR859" s="58"/>
      <c r="CS859" s="58"/>
      <c r="CT859" s="58"/>
      <c r="CU859" s="58"/>
      <c r="CV859" s="58"/>
      <c r="CW859" s="58"/>
      <c r="CX859" s="58"/>
      <c r="CY859" s="58"/>
      <c r="CZ859" s="58"/>
      <c r="DA859" s="58"/>
      <c r="DB859" s="58"/>
      <c r="DC859" s="58"/>
      <c r="DD859" s="58"/>
      <c r="DE859" s="58"/>
      <c r="DF859" s="58"/>
      <c r="DG859" s="58"/>
      <c r="DH859" s="58"/>
      <c r="DI859" s="60"/>
    </row>
    <row r="860" spans="1:113" x14ac:dyDescent="0.2">
      <c r="A860" s="36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7"/>
      <c r="AN860" s="57"/>
      <c r="AO860" s="58"/>
      <c r="AP860" s="58"/>
      <c r="AQ860" s="58"/>
      <c r="AR860" s="51"/>
      <c r="AS860" s="57"/>
      <c r="AT860" s="58"/>
      <c r="AU860" s="58"/>
      <c r="AV860" s="51"/>
      <c r="AW860" s="57"/>
      <c r="AX860" s="58"/>
      <c r="AY860" s="59"/>
      <c r="AZ860" s="35"/>
      <c r="BA860" s="58"/>
      <c r="BB860" s="51"/>
      <c r="BC860" s="57"/>
      <c r="BD860" s="58"/>
      <c r="BE860" s="59"/>
      <c r="BF860" s="58"/>
      <c r="BG860" s="58"/>
      <c r="BH860" s="58"/>
      <c r="BI860" s="58"/>
      <c r="BJ860" s="58"/>
      <c r="BK860" s="58"/>
      <c r="BL860" s="58"/>
      <c r="BM860" s="58"/>
      <c r="BN860" s="58"/>
      <c r="BO860" s="58"/>
      <c r="BP860" s="58"/>
      <c r="BQ860" s="58"/>
      <c r="BR860" s="58"/>
      <c r="BS860" s="58"/>
      <c r="BT860" s="58"/>
      <c r="BU860" s="58"/>
      <c r="BV860" s="58"/>
      <c r="BW860" s="58"/>
      <c r="BX860" s="58"/>
      <c r="BY860" s="58"/>
      <c r="BZ860" s="58"/>
      <c r="CA860" s="58"/>
      <c r="CB860" s="58"/>
      <c r="CC860" s="58"/>
      <c r="CD860" s="58"/>
      <c r="CE860" s="58"/>
      <c r="CF860" s="58"/>
      <c r="CG860" s="58"/>
      <c r="CH860" s="58"/>
      <c r="CI860" s="58"/>
      <c r="CJ860" s="58"/>
      <c r="CK860" s="58"/>
      <c r="CL860" s="58"/>
      <c r="CM860" s="58"/>
      <c r="CN860" s="58"/>
      <c r="CO860" s="58"/>
      <c r="CP860" s="58"/>
      <c r="CQ860" s="58"/>
      <c r="CR860" s="58"/>
      <c r="CS860" s="58"/>
      <c r="CT860" s="58"/>
      <c r="CU860" s="58"/>
      <c r="CV860" s="58"/>
      <c r="CW860" s="58"/>
      <c r="CX860" s="58"/>
      <c r="CY860" s="58"/>
      <c r="CZ860" s="58"/>
      <c r="DA860" s="58"/>
      <c r="DB860" s="58"/>
      <c r="DC860" s="58"/>
      <c r="DD860" s="58"/>
      <c r="DE860" s="58"/>
      <c r="DF860" s="58"/>
      <c r="DG860" s="58"/>
      <c r="DH860" s="58"/>
      <c r="DI860" s="60"/>
    </row>
    <row r="861" spans="1:113" x14ac:dyDescent="0.2">
      <c r="A861" s="36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50"/>
      <c r="AM861" s="57"/>
      <c r="AN861" s="57"/>
      <c r="AO861" s="58"/>
      <c r="AP861" s="58"/>
      <c r="AQ861" s="58"/>
      <c r="AR861" s="51"/>
      <c r="AS861" s="57"/>
      <c r="AT861" s="58"/>
      <c r="AU861" s="58"/>
      <c r="AV861" s="51"/>
      <c r="AW861" s="57"/>
      <c r="AX861" s="58"/>
      <c r="AY861" s="59"/>
      <c r="AZ861" s="35"/>
      <c r="BA861" s="58"/>
      <c r="BB861" s="51"/>
      <c r="BC861" s="57"/>
      <c r="BD861" s="58"/>
      <c r="BE861" s="59"/>
      <c r="BF861" s="58"/>
      <c r="BG861" s="58"/>
      <c r="BH861" s="58"/>
      <c r="BI861" s="58"/>
      <c r="BJ861" s="58"/>
      <c r="BK861" s="58"/>
      <c r="BL861" s="58"/>
      <c r="BM861" s="58"/>
      <c r="BN861" s="58"/>
      <c r="BO861" s="58"/>
      <c r="BP861" s="58"/>
      <c r="BQ861" s="58"/>
      <c r="BR861" s="58"/>
      <c r="BS861" s="58"/>
      <c r="BT861" s="58"/>
      <c r="BU861" s="58"/>
      <c r="BV861" s="58"/>
      <c r="BW861" s="58"/>
      <c r="BX861" s="58"/>
      <c r="BY861" s="58"/>
      <c r="BZ861" s="58"/>
      <c r="CA861" s="58"/>
      <c r="CB861" s="58"/>
      <c r="CC861" s="58"/>
      <c r="CD861" s="58"/>
      <c r="CE861" s="58"/>
      <c r="CF861" s="58"/>
      <c r="CG861" s="58"/>
      <c r="CH861" s="58"/>
      <c r="CI861" s="58"/>
      <c r="CJ861" s="58"/>
      <c r="CK861" s="58"/>
      <c r="CL861" s="58"/>
      <c r="CM861" s="58"/>
      <c r="CN861" s="58"/>
      <c r="CO861" s="58"/>
      <c r="CP861" s="58"/>
      <c r="CQ861" s="58"/>
      <c r="CR861" s="58"/>
      <c r="CS861" s="58"/>
      <c r="CT861" s="58"/>
      <c r="CU861" s="58"/>
      <c r="CV861" s="58"/>
      <c r="CW861" s="58"/>
      <c r="CX861" s="58"/>
      <c r="CY861" s="58"/>
      <c r="CZ861" s="58"/>
      <c r="DA861" s="58"/>
      <c r="DB861" s="58"/>
      <c r="DC861" s="58"/>
      <c r="DD861" s="58"/>
      <c r="DE861" s="58"/>
      <c r="DF861" s="58"/>
      <c r="DG861" s="58"/>
      <c r="DH861" s="58"/>
      <c r="DI861" s="60"/>
    </row>
    <row r="862" spans="1:113" x14ac:dyDescent="0.2">
      <c r="A862" s="36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50"/>
      <c r="AM862" s="57"/>
      <c r="AN862" s="57"/>
      <c r="AO862" s="58"/>
      <c r="AP862" s="58"/>
      <c r="AQ862" s="58"/>
      <c r="AR862" s="51"/>
      <c r="AS862" s="57"/>
      <c r="AT862" s="58"/>
      <c r="AU862" s="58"/>
      <c r="AV862" s="51"/>
      <c r="AW862" s="57"/>
      <c r="AX862" s="58"/>
      <c r="AY862" s="59"/>
      <c r="AZ862" s="35"/>
      <c r="BA862" s="58"/>
      <c r="BB862" s="51"/>
      <c r="BC862" s="57"/>
      <c r="BD862" s="58"/>
      <c r="BE862" s="59"/>
      <c r="BF862" s="58"/>
      <c r="BG862" s="58"/>
      <c r="BH862" s="58"/>
      <c r="BI862" s="58"/>
      <c r="BJ862" s="58"/>
      <c r="BK862" s="58"/>
      <c r="BL862" s="58"/>
      <c r="BM862" s="58"/>
      <c r="BN862" s="58"/>
      <c r="BO862" s="58"/>
      <c r="BP862" s="58"/>
      <c r="BQ862" s="58"/>
      <c r="BR862" s="58"/>
      <c r="BS862" s="58"/>
      <c r="BT862" s="58"/>
      <c r="BU862" s="58"/>
      <c r="BV862" s="58"/>
      <c r="BW862" s="58"/>
      <c r="BX862" s="58"/>
      <c r="BY862" s="58"/>
      <c r="BZ862" s="58"/>
      <c r="CA862" s="58"/>
      <c r="CB862" s="58"/>
      <c r="CC862" s="58"/>
      <c r="CD862" s="58"/>
      <c r="CE862" s="58"/>
      <c r="CF862" s="58"/>
      <c r="CG862" s="58"/>
      <c r="CH862" s="58"/>
      <c r="CI862" s="58"/>
      <c r="CJ862" s="58"/>
      <c r="CK862" s="58"/>
      <c r="CL862" s="58"/>
      <c r="CM862" s="58"/>
      <c r="CN862" s="58"/>
      <c r="CO862" s="58"/>
      <c r="CP862" s="58"/>
      <c r="CQ862" s="58"/>
      <c r="CR862" s="58"/>
      <c r="CS862" s="58"/>
      <c r="CT862" s="58"/>
      <c r="CU862" s="58"/>
      <c r="CV862" s="58"/>
      <c r="CW862" s="58"/>
      <c r="CX862" s="58"/>
      <c r="CY862" s="58"/>
      <c r="CZ862" s="58"/>
      <c r="DA862" s="58"/>
      <c r="DB862" s="58"/>
      <c r="DC862" s="58"/>
      <c r="DD862" s="58"/>
      <c r="DE862" s="58"/>
      <c r="DF862" s="58"/>
      <c r="DG862" s="58"/>
      <c r="DH862" s="58"/>
      <c r="DI862" s="60"/>
    </row>
    <row r="863" spans="1:113" x14ac:dyDescent="0.2">
      <c r="A863" s="36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50"/>
      <c r="AM863" s="57"/>
      <c r="AN863" s="57"/>
      <c r="AO863" s="58"/>
      <c r="AP863" s="58"/>
      <c r="AQ863" s="58"/>
      <c r="AR863" s="51"/>
      <c r="AS863" s="57"/>
      <c r="AT863" s="58"/>
      <c r="AU863" s="58"/>
      <c r="AV863" s="51"/>
      <c r="AW863" s="57"/>
      <c r="AX863" s="58"/>
      <c r="AY863" s="59"/>
      <c r="AZ863" s="35"/>
      <c r="BA863" s="58"/>
      <c r="BB863" s="51"/>
      <c r="BC863" s="57"/>
      <c r="BD863" s="58"/>
      <c r="BE863" s="59"/>
      <c r="BF863" s="58"/>
      <c r="BG863" s="58"/>
      <c r="BH863" s="58"/>
      <c r="BI863" s="58"/>
      <c r="BJ863" s="58"/>
      <c r="BK863" s="58"/>
      <c r="BL863" s="58"/>
      <c r="BM863" s="58"/>
      <c r="BN863" s="58"/>
      <c r="BO863" s="58"/>
      <c r="BP863" s="58"/>
      <c r="BQ863" s="58"/>
      <c r="BR863" s="58"/>
      <c r="BS863" s="58"/>
      <c r="BT863" s="58"/>
      <c r="BU863" s="58"/>
      <c r="BV863" s="58"/>
      <c r="BW863" s="58"/>
      <c r="BX863" s="58"/>
      <c r="BY863" s="58"/>
      <c r="BZ863" s="58"/>
      <c r="CA863" s="58"/>
      <c r="CB863" s="58"/>
      <c r="CC863" s="58"/>
      <c r="CD863" s="58"/>
      <c r="CE863" s="58"/>
      <c r="CF863" s="58"/>
      <c r="CG863" s="58"/>
      <c r="CH863" s="58"/>
      <c r="CI863" s="58"/>
      <c r="CJ863" s="58"/>
      <c r="CK863" s="58"/>
      <c r="CL863" s="58"/>
      <c r="CM863" s="58"/>
      <c r="CN863" s="58"/>
      <c r="CO863" s="58"/>
      <c r="CP863" s="58"/>
      <c r="CQ863" s="58"/>
      <c r="CR863" s="58"/>
      <c r="CS863" s="58"/>
      <c r="CT863" s="58"/>
      <c r="CU863" s="58"/>
      <c r="CV863" s="58"/>
      <c r="CW863" s="58"/>
      <c r="CX863" s="58"/>
      <c r="CY863" s="58"/>
      <c r="CZ863" s="58"/>
      <c r="DA863" s="58"/>
      <c r="DB863" s="58"/>
      <c r="DC863" s="58"/>
      <c r="DD863" s="58"/>
      <c r="DE863" s="58"/>
      <c r="DF863" s="58"/>
      <c r="DG863" s="58"/>
      <c r="DH863" s="58"/>
      <c r="DI863" s="60"/>
    </row>
    <row r="864" spans="1:113" x14ac:dyDescent="0.2">
      <c r="A864" s="36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50"/>
      <c r="AM864" s="57"/>
      <c r="AN864" s="57"/>
      <c r="AO864" s="58"/>
      <c r="AP864" s="58"/>
      <c r="AQ864" s="58"/>
      <c r="AR864" s="51"/>
      <c r="AS864" s="57"/>
      <c r="AT864" s="58"/>
      <c r="AU864" s="58"/>
      <c r="AV864" s="51"/>
      <c r="AW864" s="57"/>
      <c r="AX864" s="58"/>
      <c r="AY864" s="59"/>
      <c r="AZ864" s="35"/>
      <c r="BA864" s="58"/>
      <c r="BB864" s="51"/>
      <c r="BC864" s="57"/>
      <c r="BD864" s="58"/>
      <c r="BE864" s="59"/>
      <c r="BF864" s="58"/>
      <c r="BG864" s="58"/>
      <c r="BH864" s="58"/>
      <c r="BI864" s="58"/>
      <c r="BJ864" s="58"/>
      <c r="BK864" s="58"/>
      <c r="BL864" s="58"/>
      <c r="BM864" s="58"/>
      <c r="BN864" s="58"/>
      <c r="BO864" s="58"/>
      <c r="BP864" s="58"/>
      <c r="BQ864" s="58"/>
      <c r="BR864" s="58"/>
      <c r="BS864" s="58"/>
      <c r="BT864" s="58"/>
      <c r="BU864" s="58"/>
      <c r="BV864" s="58"/>
      <c r="BW864" s="58"/>
      <c r="BX864" s="58"/>
      <c r="BY864" s="58"/>
      <c r="BZ864" s="58"/>
      <c r="CA864" s="58"/>
      <c r="CB864" s="58"/>
      <c r="CC864" s="58"/>
      <c r="CD864" s="58"/>
      <c r="CE864" s="58"/>
      <c r="CF864" s="58"/>
      <c r="CG864" s="58"/>
      <c r="CH864" s="58"/>
      <c r="CI864" s="58"/>
      <c r="CJ864" s="58"/>
      <c r="CK864" s="58"/>
      <c r="CL864" s="58"/>
      <c r="CM864" s="58"/>
      <c r="CN864" s="58"/>
      <c r="CO864" s="58"/>
      <c r="CP864" s="58"/>
      <c r="CQ864" s="58"/>
      <c r="CR864" s="58"/>
      <c r="CS864" s="58"/>
      <c r="CT864" s="58"/>
      <c r="CU864" s="58"/>
      <c r="CV864" s="58"/>
      <c r="CW864" s="58"/>
      <c r="CX864" s="58"/>
      <c r="CY864" s="58"/>
      <c r="CZ864" s="58"/>
      <c r="DA864" s="58"/>
      <c r="DB864" s="58"/>
      <c r="DC864" s="58"/>
      <c r="DD864" s="58"/>
      <c r="DE864" s="58"/>
      <c r="DF864" s="58"/>
      <c r="DG864" s="58"/>
      <c r="DH864" s="58"/>
      <c r="DI864" s="60"/>
    </row>
    <row r="865" spans="1:113" x14ac:dyDescent="0.2">
      <c r="A865" s="36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50"/>
      <c r="AM865" s="57"/>
      <c r="AN865" s="57"/>
      <c r="AO865" s="58"/>
      <c r="AP865" s="58"/>
      <c r="AQ865" s="58"/>
      <c r="AR865" s="51"/>
      <c r="AS865" s="57"/>
      <c r="AT865" s="58"/>
      <c r="AU865" s="58"/>
      <c r="AV865" s="51"/>
      <c r="AW865" s="57"/>
      <c r="AX865" s="58"/>
      <c r="AY865" s="59"/>
      <c r="AZ865" s="35"/>
      <c r="BA865" s="58"/>
      <c r="BB865" s="51"/>
      <c r="BC865" s="57"/>
      <c r="BD865" s="58"/>
      <c r="BE865" s="59"/>
      <c r="BF865" s="58"/>
      <c r="BG865" s="58"/>
      <c r="BH865" s="58"/>
      <c r="BI865" s="58"/>
      <c r="BJ865" s="58"/>
      <c r="BK865" s="58"/>
      <c r="BL865" s="58"/>
      <c r="BM865" s="58"/>
      <c r="BN865" s="58"/>
      <c r="BO865" s="58"/>
      <c r="BP865" s="58"/>
      <c r="BQ865" s="58"/>
      <c r="BR865" s="58"/>
      <c r="BS865" s="58"/>
      <c r="BT865" s="58"/>
      <c r="BU865" s="58"/>
      <c r="BV865" s="58"/>
      <c r="BW865" s="58"/>
      <c r="BX865" s="58"/>
      <c r="BY865" s="58"/>
      <c r="BZ865" s="58"/>
      <c r="CA865" s="58"/>
      <c r="CB865" s="58"/>
      <c r="CC865" s="58"/>
      <c r="CD865" s="58"/>
      <c r="CE865" s="58"/>
      <c r="CF865" s="58"/>
      <c r="CG865" s="58"/>
      <c r="CH865" s="58"/>
      <c r="CI865" s="58"/>
      <c r="CJ865" s="58"/>
      <c r="CK865" s="58"/>
      <c r="CL865" s="58"/>
      <c r="CM865" s="58"/>
      <c r="CN865" s="58"/>
      <c r="CO865" s="58"/>
      <c r="CP865" s="58"/>
      <c r="CQ865" s="58"/>
      <c r="CR865" s="58"/>
      <c r="CS865" s="58"/>
      <c r="CT865" s="58"/>
      <c r="CU865" s="58"/>
      <c r="CV865" s="58"/>
      <c r="CW865" s="58"/>
      <c r="CX865" s="58"/>
      <c r="CY865" s="58"/>
      <c r="CZ865" s="58"/>
      <c r="DA865" s="58"/>
      <c r="DB865" s="58"/>
      <c r="DC865" s="58"/>
      <c r="DD865" s="58"/>
      <c r="DE865" s="58"/>
      <c r="DF865" s="58"/>
      <c r="DG865" s="58"/>
      <c r="DH865" s="58"/>
      <c r="DI865" s="60"/>
    </row>
    <row r="866" spans="1:113" x14ac:dyDescent="0.2">
      <c r="A866" s="36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50"/>
      <c r="AM866" s="57"/>
      <c r="AN866" s="57"/>
      <c r="AO866" s="58"/>
      <c r="AP866" s="58"/>
      <c r="AQ866" s="58"/>
      <c r="AR866" s="51"/>
      <c r="AS866" s="57"/>
      <c r="AT866" s="58"/>
      <c r="AU866" s="58"/>
      <c r="AV866" s="51"/>
      <c r="AW866" s="57"/>
      <c r="AX866" s="58"/>
      <c r="AY866" s="59"/>
      <c r="AZ866" s="35"/>
      <c r="BA866" s="58"/>
      <c r="BB866" s="51"/>
      <c r="BC866" s="57"/>
      <c r="BD866" s="58"/>
      <c r="BE866" s="59"/>
      <c r="BF866" s="58"/>
      <c r="BG866" s="58"/>
      <c r="BH866" s="58"/>
      <c r="BI866" s="58"/>
      <c r="BJ866" s="58"/>
      <c r="BK866" s="58"/>
      <c r="BL866" s="58"/>
      <c r="BM866" s="58"/>
      <c r="BN866" s="58"/>
      <c r="BO866" s="58"/>
      <c r="BP866" s="58"/>
      <c r="BQ866" s="58"/>
      <c r="BR866" s="58"/>
      <c r="BS866" s="58"/>
      <c r="BT866" s="58"/>
      <c r="BU866" s="58"/>
      <c r="BV866" s="58"/>
      <c r="BW866" s="58"/>
      <c r="BX866" s="58"/>
      <c r="BY866" s="58"/>
      <c r="BZ866" s="58"/>
      <c r="CA866" s="58"/>
      <c r="CB866" s="58"/>
      <c r="CC866" s="58"/>
      <c r="CD866" s="58"/>
      <c r="CE866" s="58"/>
      <c r="CF866" s="58"/>
      <c r="CG866" s="58"/>
      <c r="CH866" s="58"/>
      <c r="CI866" s="58"/>
      <c r="CJ866" s="58"/>
      <c r="CK866" s="58"/>
      <c r="CL866" s="58"/>
      <c r="CM866" s="58"/>
      <c r="CN866" s="58"/>
      <c r="CO866" s="58"/>
      <c r="CP866" s="58"/>
      <c r="CQ866" s="58"/>
      <c r="CR866" s="58"/>
      <c r="CS866" s="58"/>
      <c r="CT866" s="58"/>
      <c r="CU866" s="58"/>
      <c r="CV866" s="58"/>
      <c r="CW866" s="58"/>
      <c r="CX866" s="58"/>
      <c r="CY866" s="58"/>
      <c r="CZ866" s="58"/>
      <c r="DA866" s="58"/>
      <c r="DB866" s="58"/>
      <c r="DC866" s="58"/>
      <c r="DD866" s="58"/>
      <c r="DE866" s="58"/>
      <c r="DF866" s="58"/>
      <c r="DG866" s="58"/>
      <c r="DH866" s="58"/>
      <c r="DI866" s="60"/>
    </row>
    <row r="867" spans="1:113" x14ac:dyDescent="0.2">
      <c r="A867" s="36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50"/>
      <c r="AM867" s="57"/>
      <c r="AN867" s="57"/>
      <c r="AO867" s="58"/>
      <c r="AP867" s="58"/>
      <c r="AQ867" s="58"/>
      <c r="AR867" s="51"/>
      <c r="AS867" s="57"/>
      <c r="AT867" s="58"/>
      <c r="AU867" s="58"/>
      <c r="AV867" s="51"/>
      <c r="AW867" s="57"/>
      <c r="AX867" s="58"/>
      <c r="AY867" s="59"/>
      <c r="AZ867" s="35"/>
      <c r="BA867" s="58"/>
      <c r="BB867" s="51"/>
      <c r="BC867" s="57"/>
      <c r="BD867" s="58"/>
      <c r="BE867" s="59"/>
      <c r="BF867" s="58"/>
      <c r="BG867" s="58"/>
      <c r="BH867" s="58"/>
      <c r="BI867" s="58"/>
      <c r="BJ867" s="58"/>
      <c r="BK867" s="58"/>
      <c r="BL867" s="58"/>
      <c r="BM867" s="58"/>
      <c r="BN867" s="58"/>
      <c r="BO867" s="58"/>
      <c r="BP867" s="58"/>
      <c r="BQ867" s="58"/>
      <c r="BR867" s="58"/>
      <c r="BS867" s="58"/>
      <c r="BT867" s="58"/>
      <c r="BU867" s="58"/>
      <c r="BV867" s="58"/>
      <c r="BW867" s="58"/>
      <c r="BX867" s="58"/>
      <c r="BY867" s="58"/>
      <c r="BZ867" s="58"/>
      <c r="CA867" s="58"/>
      <c r="CB867" s="58"/>
      <c r="CC867" s="58"/>
      <c r="CD867" s="58"/>
      <c r="CE867" s="58"/>
      <c r="CF867" s="58"/>
      <c r="CG867" s="58"/>
      <c r="CH867" s="58"/>
      <c r="CI867" s="58"/>
      <c r="CJ867" s="58"/>
      <c r="CK867" s="58"/>
      <c r="CL867" s="58"/>
      <c r="CM867" s="58"/>
      <c r="CN867" s="58"/>
      <c r="CO867" s="58"/>
      <c r="CP867" s="58"/>
      <c r="CQ867" s="58"/>
      <c r="CR867" s="58"/>
      <c r="CS867" s="58"/>
      <c r="CT867" s="58"/>
      <c r="CU867" s="58"/>
      <c r="CV867" s="58"/>
      <c r="CW867" s="58"/>
      <c r="CX867" s="58"/>
      <c r="CY867" s="58"/>
      <c r="CZ867" s="58"/>
      <c r="DA867" s="58"/>
      <c r="DB867" s="58"/>
      <c r="DC867" s="58"/>
      <c r="DD867" s="58"/>
      <c r="DE867" s="58"/>
      <c r="DF867" s="58"/>
      <c r="DG867" s="58"/>
      <c r="DH867" s="58"/>
      <c r="DI867" s="60"/>
    </row>
    <row r="868" spans="1:113" x14ac:dyDescent="0.2">
      <c r="A868" s="36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50"/>
      <c r="AM868" s="57"/>
      <c r="AN868" s="57"/>
      <c r="AO868" s="58"/>
      <c r="AP868" s="58"/>
      <c r="AQ868" s="58"/>
      <c r="AR868" s="51"/>
      <c r="AS868" s="57"/>
      <c r="AT868" s="58"/>
      <c r="AU868" s="58"/>
      <c r="AV868" s="51"/>
      <c r="AW868" s="57"/>
      <c r="AX868" s="58"/>
      <c r="AY868" s="59"/>
      <c r="AZ868" s="35"/>
      <c r="BA868" s="58"/>
      <c r="BB868" s="51"/>
      <c r="BC868" s="57"/>
      <c r="BD868" s="58"/>
      <c r="BE868" s="59"/>
      <c r="BF868" s="58"/>
      <c r="BG868" s="58"/>
      <c r="BH868" s="58"/>
      <c r="BI868" s="58"/>
      <c r="BJ868" s="58"/>
      <c r="BK868" s="58"/>
      <c r="BL868" s="58"/>
      <c r="BM868" s="58"/>
      <c r="BN868" s="58"/>
      <c r="BO868" s="58"/>
      <c r="BP868" s="58"/>
      <c r="BQ868" s="58"/>
      <c r="BR868" s="58"/>
      <c r="BS868" s="58"/>
      <c r="BT868" s="58"/>
      <c r="BU868" s="58"/>
      <c r="BV868" s="58"/>
      <c r="BW868" s="58"/>
      <c r="BX868" s="58"/>
      <c r="BY868" s="58"/>
      <c r="BZ868" s="58"/>
      <c r="CA868" s="58"/>
      <c r="CB868" s="58"/>
      <c r="CC868" s="58"/>
      <c r="CD868" s="58"/>
      <c r="CE868" s="58"/>
      <c r="CF868" s="58"/>
      <c r="CG868" s="58"/>
      <c r="CH868" s="58"/>
      <c r="CI868" s="58"/>
      <c r="CJ868" s="58"/>
      <c r="CK868" s="58"/>
      <c r="CL868" s="58"/>
      <c r="CM868" s="58"/>
      <c r="CN868" s="58"/>
      <c r="CO868" s="58"/>
      <c r="CP868" s="58"/>
      <c r="CQ868" s="58"/>
      <c r="CR868" s="58"/>
      <c r="CS868" s="58"/>
      <c r="CT868" s="58"/>
      <c r="CU868" s="58"/>
      <c r="CV868" s="58"/>
      <c r="CW868" s="58"/>
      <c r="CX868" s="58"/>
      <c r="CY868" s="58"/>
      <c r="CZ868" s="58"/>
      <c r="DA868" s="58"/>
      <c r="DB868" s="58"/>
      <c r="DC868" s="58"/>
      <c r="DD868" s="58"/>
      <c r="DE868" s="58"/>
      <c r="DF868" s="58"/>
      <c r="DG868" s="58"/>
      <c r="DH868" s="58"/>
      <c r="DI868" s="60"/>
    </row>
    <row r="869" spans="1:113" x14ac:dyDescent="0.2">
      <c r="A869" s="36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50"/>
      <c r="AM869" s="57"/>
      <c r="AN869" s="57"/>
      <c r="AO869" s="58"/>
      <c r="AP869" s="58"/>
      <c r="AQ869" s="58"/>
      <c r="AR869" s="51"/>
      <c r="AS869" s="57"/>
      <c r="AT869" s="58"/>
      <c r="AU869" s="58"/>
      <c r="AV869" s="51"/>
      <c r="AW869" s="57"/>
      <c r="AX869" s="58"/>
      <c r="AY869" s="59"/>
      <c r="AZ869" s="35"/>
      <c r="BA869" s="58"/>
      <c r="BB869" s="51"/>
      <c r="BC869" s="57"/>
      <c r="BD869" s="58"/>
      <c r="BE869" s="59"/>
      <c r="BF869" s="58"/>
      <c r="BG869" s="58"/>
      <c r="BH869" s="58"/>
      <c r="BI869" s="58"/>
      <c r="BJ869" s="58"/>
      <c r="BK869" s="58"/>
      <c r="BL869" s="58"/>
      <c r="BM869" s="58"/>
      <c r="BN869" s="58"/>
      <c r="BO869" s="58"/>
      <c r="BP869" s="58"/>
      <c r="BQ869" s="58"/>
      <c r="BR869" s="58"/>
      <c r="BS869" s="58"/>
      <c r="BT869" s="58"/>
      <c r="BU869" s="58"/>
      <c r="BV869" s="58"/>
      <c r="BW869" s="58"/>
      <c r="BX869" s="58"/>
      <c r="BY869" s="58"/>
      <c r="BZ869" s="58"/>
      <c r="CA869" s="58"/>
      <c r="CB869" s="58"/>
      <c r="CC869" s="58"/>
      <c r="CD869" s="58"/>
      <c r="CE869" s="58"/>
      <c r="CF869" s="58"/>
      <c r="CG869" s="58"/>
      <c r="CH869" s="58"/>
      <c r="CI869" s="58"/>
      <c r="CJ869" s="58"/>
      <c r="CK869" s="58"/>
      <c r="CL869" s="58"/>
      <c r="CM869" s="58"/>
      <c r="CN869" s="58"/>
      <c r="CO869" s="58"/>
      <c r="CP869" s="58"/>
      <c r="CQ869" s="58"/>
      <c r="CR869" s="58"/>
      <c r="CS869" s="58"/>
      <c r="CT869" s="58"/>
      <c r="CU869" s="58"/>
      <c r="CV869" s="58"/>
      <c r="CW869" s="58"/>
      <c r="CX869" s="58"/>
      <c r="CY869" s="58"/>
      <c r="CZ869" s="58"/>
      <c r="DA869" s="58"/>
      <c r="DB869" s="58"/>
      <c r="DC869" s="58"/>
      <c r="DD869" s="58"/>
      <c r="DE869" s="58"/>
      <c r="DF869" s="58"/>
      <c r="DG869" s="58"/>
      <c r="DH869" s="58"/>
      <c r="DI869" s="60"/>
    </row>
    <row r="870" spans="1:113" x14ac:dyDescent="0.2">
      <c r="A870" s="36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7"/>
      <c r="AN870" s="57"/>
      <c r="AO870" s="58"/>
      <c r="AP870" s="58"/>
      <c r="AQ870" s="58"/>
      <c r="AR870" s="51"/>
      <c r="AS870" s="57"/>
      <c r="AT870" s="58"/>
      <c r="AU870" s="58"/>
      <c r="AV870" s="51"/>
      <c r="AW870" s="57"/>
      <c r="AX870" s="58"/>
      <c r="AY870" s="59"/>
      <c r="AZ870" s="35"/>
      <c r="BA870" s="58"/>
      <c r="BB870" s="51"/>
      <c r="BC870" s="57"/>
      <c r="BD870" s="58"/>
      <c r="BE870" s="59"/>
      <c r="BF870" s="58"/>
      <c r="BG870" s="58"/>
      <c r="BH870" s="58"/>
      <c r="BI870" s="58"/>
      <c r="BJ870" s="58"/>
      <c r="BK870" s="58"/>
      <c r="BL870" s="58"/>
      <c r="BM870" s="58"/>
      <c r="BN870" s="58"/>
      <c r="BO870" s="58"/>
      <c r="BP870" s="58"/>
      <c r="BQ870" s="58"/>
      <c r="BR870" s="58"/>
      <c r="BS870" s="58"/>
      <c r="BT870" s="58"/>
      <c r="BU870" s="58"/>
      <c r="BV870" s="58"/>
      <c r="BW870" s="58"/>
      <c r="BX870" s="58"/>
      <c r="BY870" s="58"/>
      <c r="BZ870" s="58"/>
      <c r="CA870" s="58"/>
      <c r="CB870" s="58"/>
      <c r="CC870" s="58"/>
      <c r="CD870" s="58"/>
      <c r="CE870" s="58"/>
      <c r="CF870" s="58"/>
      <c r="CG870" s="58"/>
      <c r="CH870" s="58"/>
      <c r="CI870" s="58"/>
      <c r="CJ870" s="58"/>
      <c r="CK870" s="58"/>
      <c r="CL870" s="58"/>
      <c r="CM870" s="58"/>
      <c r="CN870" s="58"/>
      <c r="CO870" s="58"/>
      <c r="CP870" s="58"/>
      <c r="CQ870" s="58"/>
      <c r="CR870" s="58"/>
      <c r="CS870" s="58"/>
      <c r="CT870" s="58"/>
      <c r="CU870" s="58"/>
      <c r="CV870" s="58"/>
      <c r="CW870" s="58"/>
      <c r="CX870" s="58"/>
      <c r="CY870" s="58"/>
      <c r="CZ870" s="58"/>
      <c r="DA870" s="58"/>
      <c r="DB870" s="58"/>
      <c r="DC870" s="58"/>
      <c r="DD870" s="58"/>
      <c r="DE870" s="58"/>
      <c r="DF870" s="58"/>
      <c r="DG870" s="58"/>
      <c r="DH870" s="58"/>
      <c r="DI870" s="60"/>
    </row>
    <row r="871" spans="1:113" x14ac:dyDescent="0.2">
      <c r="A871" s="36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50"/>
      <c r="AM871" s="57"/>
      <c r="AN871" s="57"/>
      <c r="AO871" s="58"/>
      <c r="AP871" s="58"/>
      <c r="AQ871" s="58"/>
      <c r="AR871" s="51"/>
      <c r="AS871" s="57"/>
      <c r="AT871" s="58"/>
      <c r="AU871" s="58"/>
      <c r="AV871" s="51"/>
      <c r="AW871" s="57"/>
      <c r="AX871" s="58"/>
      <c r="AY871" s="59"/>
      <c r="AZ871" s="35"/>
      <c r="BA871" s="58"/>
      <c r="BB871" s="51"/>
      <c r="BC871" s="57"/>
      <c r="BD871" s="58"/>
      <c r="BE871" s="59"/>
      <c r="BF871" s="58"/>
      <c r="BG871" s="58"/>
      <c r="BH871" s="58"/>
      <c r="BI871" s="58"/>
      <c r="BJ871" s="58"/>
      <c r="BK871" s="58"/>
      <c r="BL871" s="58"/>
      <c r="BM871" s="58"/>
      <c r="BN871" s="58"/>
      <c r="BO871" s="58"/>
      <c r="BP871" s="58"/>
      <c r="BQ871" s="58"/>
      <c r="BR871" s="58"/>
      <c r="BS871" s="58"/>
      <c r="BT871" s="58"/>
      <c r="BU871" s="58"/>
      <c r="BV871" s="58"/>
      <c r="BW871" s="58"/>
      <c r="BX871" s="58"/>
      <c r="BY871" s="58"/>
      <c r="BZ871" s="58"/>
      <c r="CA871" s="58"/>
      <c r="CB871" s="58"/>
      <c r="CC871" s="58"/>
      <c r="CD871" s="58"/>
      <c r="CE871" s="58"/>
      <c r="CF871" s="58"/>
      <c r="CG871" s="58"/>
      <c r="CH871" s="58"/>
      <c r="CI871" s="58"/>
      <c r="CJ871" s="58"/>
      <c r="CK871" s="58"/>
      <c r="CL871" s="58"/>
      <c r="CM871" s="58"/>
      <c r="CN871" s="58"/>
      <c r="CO871" s="58"/>
      <c r="CP871" s="58"/>
      <c r="CQ871" s="58"/>
      <c r="CR871" s="58"/>
      <c r="CS871" s="58"/>
      <c r="CT871" s="58"/>
      <c r="CU871" s="58"/>
      <c r="CV871" s="58"/>
      <c r="CW871" s="58"/>
      <c r="CX871" s="58"/>
      <c r="CY871" s="58"/>
      <c r="CZ871" s="58"/>
      <c r="DA871" s="58"/>
      <c r="DB871" s="58"/>
      <c r="DC871" s="58"/>
      <c r="DD871" s="58"/>
      <c r="DE871" s="58"/>
      <c r="DF871" s="58"/>
      <c r="DG871" s="58"/>
      <c r="DH871" s="58"/>
      <c r="DI871" s="60"/>
    </row>
    <row r="872" spans="1:113" x14ac:dyDescent="0.2">
      <c r="A872" s="36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50"/>
      <c r="AM872" s="57"/>
      <c r="AN872" s="57"/>
      <c r="AO872" s="58"/>
      <c r="AP872" s="58"/>
      <c r="AQ872" s="58"/>
      <c r="AR872" s="51"/>
      <c r="AS872" s="57"/>
      <c r="AT872" s="58"/>
      <c r="AU872" s="58"/>
      <c r="AV872" s="51"/>
      <c r="AW872" s="57"/>
      <c r="AX872" s="58"/>
      <c r="AY872" s="59"/>
      <c r="AZ872" s="35"/>
      <c r="BA872" s="58"/>
      <c r="BB872" s="51"/>
      <c r="BC872" s="57"/>
      <c r="BD872" s="58"/>
      <c r="BE872" s="59"/>
      <c r="BF872" s="58"/>
      <c r="BG872" s="58"/>
      <c r="BH872" s="58"/>
      <c r="BI872" s="58"/>
      <c r="BJ872" s="58"/>
      <c r="BK872" s="58"/>
      <c r="BL872" s="58"/>
      <c r="BM872" s="58"/>
      <c r="BN872" s="58"/>
      <c r="BO872" s="58"/>
      <c r="BP872" s="58"/>
      <c r="BQ872" s="58"/>
      <c r="BR872" s="58"/>
      <c r="BS872" s="58"/>
      <c r="BT872" s="58"/>
      <c r="BU872" s="58"/>
      <c r="BV872" s="58"/>
      <c r="BW872" s="58"/>
      <c r="BX872" s="58"/>
      <c r="BY872" s="58"/>
      <c r="BZ872" s="58"/>
      <c r="CA872" s="58"/>
      <c r="CB872" s="58"/>
      <c r="CC872" s="58"/>
      <c r="CD872" s="58"/>
      <c r="CE872" s="58"/>
      <c r="CF872" s="58"/>
      <c r="CG872" s="58"/>
      <c r="CH872" s="58"/>
      <c r="CI872" s="58"/>
      <c r="CJ872" s="58"/>
      <c r="CK872" s="58"/>
      <c r="CL872" s="58"/>
      <c r="CM872" s="58"/>
      <c r="CN872" s="58"/>
      <c r="CO872" s="58"/>
      <c r="CP872" s="58"/>
      <c r="CQ872" s="58"/>
      <c r="CR872" s="58"/>
      <c r="CS872" s="58"/>
      <c r="CT872" s="58"/>
      <c r="CU872" s="58"/>
      <c r="CV872" s="58"/>
      <c r="CW872" s="58"/>
      <c r="CX872" s="58"/>
      <c r="CY872" s="58"/>
      <c r="CZ872" s="58"/>
      <c r="DA872" s="58"/>
      <c r="DB872" s="58"/>
      <c r="DC872" s="58"/>
      <c r="DD872" s="58"/>
      <c r="DE872" s="58"/>
      <c r="DF872" s="58"/>
      <c r="DG872" s="58"/>
      <c r="DH872" s="58"/>
      <c r="DI872" s="60"/>
    </row>
    <row r="873" spans="1:113" x14ac:dyDescent="0.2">
      <c r="A873" s="36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50"/>
      <c r="AM873" s="57"/>
      <c r="AN873" s="57"/>
      <c r="AO873" s="58"/>
      <c r="AP873" s="58"/>
      <c r="AQ873" s="58"/>
      <c r="AR873" s="51"/>
      <c r="AS873" s="57"/>
      <c r="AT873" s="58"/>
      <c r="AU873" s="58"/>
      <c r="AV873" s="51"/>
      <c r="AW873" s="57"/>
      <c r="AX873" s="58"/>
      <c r="AY873" s="59"/>
      <c r="AZ873" s="35"/>
      <c r="BA873" s="58"/>
      <c r="BB873" s="51"/>
      <c r="BC873" s="57"/>
      <c r="BD873" s="58"/>
      <c r="BE873" s="59"/>
      <c r="BF873" s="58"/>
      <c r="BG873" s="58"/>
      <c r="BH873" s="58"/>
      <c r="BI873" s="58"/>
      <c r="BJ873" s="58"/>
      <c r="BK873" s="58"/>
      <c r="BL873" s="58"/>
      <c r="BM873" s="58"/>
      <c r="BN873" s="58"/>
      <c r="BO873" s="58"/>
      <c r="BP873" s="58"/>
      <c r="BQ873" s="58"/>
      <c r="BR873" s="58"/>
      <c r="BS873" s="58"/>
      <c r="BT873" s="58"/>
      <c r="BU873" s="58"/>
      <c r="BV873" s="58"/>
      <c r="BW873" s="58"/>
      <c r="BX873" s="58"/>
      <c r="BY873" s="58"/>
      <c r="BZ873" s="58"/>
      <c r="CA873" s="58"/>
      <c r="CB873" s="58"/>
      <c r="CC873" s="58"/>
      <c r="CD873" s="58"/>
      <c r="CE873" s="58"/>
      <c r="CF873" s="58"/>
      <c r="CG873" s="58"/>
      <c r="CH873" s="58"/>
      <c r="CI873" s="58"/>
      <c r="CJ873" s="58"/>
      <c r="CK873" s="58"/>
      <c r="CL873" s="58"/>
      <c r="CM873" s="58"/>
      <c r="CN873" s="58"/>
      <c r="CO873" s="58"/>
      <c r="CP873" s="58"/>
      <c r="CQ873" s="58"/>
      <c r="CR873" s="58"/>
      <c r="CS873" s="58"/>
      <c r="CT873" s="58"/>
      <c r="CU873" s="58"/>
      <c r="CV873" s="58"/>
      <c r="CW873" s="58"/>
      <c r="CX873" s="58"/>
      <c r="CY873" s="58"/>
      <c r="CZ873" s="58"/>
      <c r="DA873" s="58"/>
      <c r="DB873" s="58"/>
      <c r="DC873" s="58"/>
      <c r="DD873" s="58"/>
      <c r="DE873" s="58"/>
      <c r="DF873" s="58"/>
      <c r="DG873" s="58"/>
      <c r="DH873" s="58"/>
      <c r="DI873" s="60"/>
    </row>
    <row r="874" spans="1:113" x14ac:dyDescent="0.2">
      <c r="A874" s="36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50"/>
      <c r="AM874" s="57"/>
      <c r="AN874" s="57"/>
      <c r="AO874" s="58"/>
      <c r="AP874" s="58"/>
      <c r="AQ874" s="58"/>
      <c r="AR874" s="51"/>
      <c r="AS874" s="57"/>
      <c r="AT874" s="58"/>
      <c r="AU874" s="58"/>
      <c r="AV874" s="51"/>
      <c r="AW874" s="57"/>
      <c r="AX874" s="58"/>
      <c r="AY874" s="59"/>
      <c r="AZ874" s="35"/>
      <c r="BA874" s="58"/>
      <c r="BB874" s="51"/>
      <c r="BC874" s="57"/>
      <c r="BD874" s="58"/>
      <c r="BE874" s="59"/>
      <c r="BF874" s="58"/>
      <c r="BG874" s="58"/>
      <c r="BH874" s="58"/>
      <c r="BI874" s="58"/>
      <c r="BJ874" s="58"/>
      <c r="BK874" s="58"/>
      <c r="BL874" s="58"/>
      <c r="BM874" s="58"/>
      <c r="BN874" s="58"/>
      <c r="BO874" s="58"/>
      <c r="BP874" s="58"/>
      <c r="BQ874" s="58"/>
      <c r="BR874" s="58"/>
      <c r="BS874" s="58"/>
      <c r="BT874" s="58"/>
      <c r="BU874" s="58"/>
      <c r="BV874" s="58"/>
      <c r="BW874" s="58"/>
      <c r="BX874" s="58"/>
      <c r="BY874" s="58"/>
      <c r="BZ874" s="58"/>
      <c r="CA874" s="58"/>
      <c r="CB874" s="58"/>
      <c r="CC874" s="58"/>
      <c r="CD874" s="58"/>
      <c r="CE874" s="58"/>
      <c r="CF874" s="58"/>
      <c r="CG874" s="58"/>
      <c r="CH874" s="58"/>
      <c r="CI874" s="58"/>
      <c r="CJ874" s="58"/>
      <c r="CK874" s="58"/>
      <c r="CL874" s="58"/>
      <c r="CM874" s="58"/>
      <c r="CN874" s="58"/>
      <c r="CO874" s="58"/>
      <c r="CP874" s="58"/>
      <c r="CQ874" s="58"/>
      <c r="CR874" s="58"/>
      <c r="CS874" s="58"/>
      <c r="CT874" s="58"/>
      <c r="CU874" s="58"/>
      <c r="CV874" s="58"/>
      <c r="CW874" s="58"/>
      <c r="CX874" s="58"/>
      <c r="CY874" s="58"/>
      <c r="CZ874" s="58"/>
      <c r="DA874" s="58"/>
      <c r="DB874" s="58"/>
      <c r="DC874" s="58"/>
      <c r="DD874" s="58"/>
      <c r="DE874" s="58"/>
      <c r="DF874" s="58"/>
      <c r="DG874" s="58"/>
      <c r="DH874" s="58"/>
      <c r="DI874" s="60"/>
    </row>
    <row r="875" spans="1:113" x14ac:dyDescent="0.2">
      <c r="A875" s="36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50"/>
      <c r="AM875" s="57"/>
      <c r="AN875" s="57"/>
      <c r="AO875" s="58"/>
      <c r="AP875" s="58"/>
      <c r="AQ875" s="58"/>
      <c r="AR875" s="51"/>
      <c r="AS875" s="57"/>
      <c r="AT875" s="58"/>
      <c r="AU875" s="58"/>
      <c r="AV875" s="51"/>
      <c r="AW875" s="57"/>
      <c r="AX875" s="58"/>
      <c r="AY875" s="59"/>
      <c r="AZ875" s="35"/>
      <c r="BA875" s="58"/>
      <c r="BB875" s="51"/>
      <c r="BC875" s="57"/>
      <c r="BD875" s="58"/>
      <c r="BE875" s="59"/>
      <c r="BF875" s="58"/>
      <c r="BG875" s="58"/>
      <c r="BH875" s="58"/>
      <c r="BI875" s="58"/>
      <c r="BJ875" s="58"/>
      <c r="BK875" s="58"/>
      <c r="BL875" s="58"/>
      <c r="BM875" s="58"/>
      <c r="BN875" s="58"/>
      <c r="BO875" s="58"/>
      <c r="BP875" s="58"/>
      <c r="BQ875" s="58"/>
      <c r="BR875" s="58"/>
      <c r="BS875" s="58"/>
      <c r="BT875" s="58"/>
      <c r="BU875" s="58"/>
      <c r="BV875" s="58"/>
      <c r="BW875" s="58"/>
      <c r="BX875" s="58"/>
      <c r="BY875" s="58"/>
      <c r="BZ875" s="58"/>
      <c r="CA875" s="58"/>
      <c r="CB875" s="58"/>
      <c r="CC875" s="58"/>
      <c r="CD875" s="58"/>
      <c r="CE875" s="58"/>
      <c r="CF875" s="58"/>
      <c r="CG875" s="58"/>
      <c r="CH875" s="58"/>
      <c r="CI875" s="58"/>
      <c r="CJ875" s="58"/>
      <c r="CK875" s="58"/>
      <c r="CL875" s="58"/>
      <c r="CM875" s="58"/>
      <c r="CN875" s="58"/>
      <c r="CO875" s="58"/>
      <c r="CP875" s="58"/>
      <c r="CQ875" s="58"/>
      <c r="CR875" s="58"/>
      <c r="CS875" s="58"/>
      <c r="CT875" s="58"/>
      <c r="CU875" s="58"/>
      <c r="CV875" s="58"/>
      <c r="CW875" s="58"/>
      <c r="CX875" s="58"/>
      <c r="CY875" s="58"/>
      <c r="CZ875" s="58"/>
      <c r="DA875" s="58"/>
      <c r="DB875" s="58"/>
      <c r="DC875" s="58"/>
      <c r="DD875" s="58"/>
      <c r="DE875" s="58"/>
      <c r="DF875" s="58"/>
      <c r="DG875" s="58"/>
      <c r="DH875" s="58"/>
      <c r="DI875" s="60"/>
    </row>
    <row r="876" spans="1:113" x14ac:dyDescent="0.2">
      <c r="A876" s="36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50"/>
      <c r="AM876" s="57"/>
      <c r="AN876" s="57"/>
      <c r="AO876" s="58"/>
      <c r="AP876" s="58"/>
      <c r="AQ876" s="58"/>
      <c r="AR876" s="51"/>
      <c r="AS876" s="57"/>
      <c r="AT876" s="58"/>
      <c r="AU876" s="58"/>
      <c r="AV876" s="51"/>
      <c r="AW876" s="57"/>
      <c r="AX876" s="58"/>
      <c r="AY876" s="59"/>
      <c r="AZ876" s="35"/>
      <c r="BA876" s="58"/>
      <c r="BB876" s="51"/>
      <c r="BC876" s="57"/>
      <c r="BD876" s="58"/>
      <c r="BE876" s="59"/>
      <c r="BF876" s="58"/>
      <c r="BG876" s="58"/>
      <c r="BH876" s="58"/>
      <c r="BI876" s="58"/>
      <c r="BJ876" s="58"/>
      <c r="BK876" s="58"/>
      <c r="BL876" s="58"/>
      <c r="BM876" s="58"/>
      <c r="BN876" s="58"/>
      <c r="BO876" s="58"/>
      <c r="BP876" s="58"/>
      <c r="BQ876" s="58"/>
      <c r="BR876" s="58"/>
      <c r="BS876" s="58"/>
      <c r="BT876" s="58"/>
      <c r="BU876" s="58"/>
      <c r="BV876" s="58"/>
      <c r="BW876" s="58"/>
      <c r="BX876" s="58"/>
      <c r="BY876" s="58"/>
      <c r="BZ876" s="58"/>
      <c r="CA876" s="58"/>
      <c r="CB876" s="58"/>
      <c r="CC876" s="58"/>
      <c r="CD876" s="58"/>
      <c r="CE876" s="58"/>
      <c r="CF876" s="58"/>
      <c r="CG876" s="58"/>
      <c r="CH876" s="58"/>
      <c r="CI876" s="58"/>
      <c r="CJ876" s="58"/>
      <c r="CK876" s="58"/>
      <c r="CL876" s="58"/>
      <c r="CM876" s="58"/>
      <c r="CN876" s="58"/>
      <c r="CO876" s="58"/>
      <c r="CP876" s="58"/>
      <c r="CQ876" s="58"/>
      <c r="CR876" s="58"/>
      <c r="CS876" s="58"/>
      <c r="CT876" s="58"/>
      <c r="CU876" s="58"/>
      <c r="CV876" s="58"/>
      <c r="CW876" s="58"/>
      <c r="CX876" s="58"/>
      <c r="CY876" s="58"/>
      <c r="CZ876" s="58"/>
      <c r="DA876" s="58"/>
      <c r="DB876" s="58"/>
      <c r="DC876" s="58"/>
      <c r="DD876" s="58"/>
      <c r="DE876" s="58"/>
      <c r="DF876" s="58"/>
      <c r="DG876" s="58"/>
      <c r="DH876" s="58"/>
      <c r="DI876" s="60"/>
    </row>
    <row r="877" spans="1:113" x14ac:dyDescent="0.2">
      <c r="A877" s="36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50"/>
      <c r="AM877" s="57"/>
      <c r="AN877" s="57"/>
      <c r="AO877" s="58"/>
      <c r="AP877" s="58"/>
      <c r="AQ877" s="58"/>
      <c r="AR877" s="51"/>
      <c r="AS877" s="57"/>
      <c r="AT877" s="58"/>
      <c r="AU877" s="58"/>
      <c r="AV877" s="51"/>
      <c r="AW877" s="57"/>
      <c r="AX877" s="58"/>
      <c r="AY877" s="59"/>
      <c r="AZ877" s="35"/>
      <c r="BA877" s="58"/>
      <c r="BB877" s="51"/>
      <c r="BC877" s="57"/>
      <c r="BD877" s="58"/>
      <c r="BE877" s="59"/>
      <c r="BF877" s="58"/>
      <c r="BG877" s="58"/>
      <c r="BH877" s="58"/>
      <c r="BI877" s="58"/>
      <c r="BJ877" s="58"/>
      <c r="BK877" s="58"/>
      <c r="BL877" s="58"/>
      <c r="BM877" s="58"/>
      <c r="BN877" s="58"/>
      <c r="BO877" s="58"/>
      <c r="BP877" s="58"/>
      <c r="BQ877" s="58"/>
      <c r="BR877" s="58"/>
      <c r="BS877" s="58"/>
      <c r="BT877" s="58"/>
      <c r="BU877" s="58"/>
      <c r="BV877" s="58"/>
      <c r="BW877" s="58"/>
      <c r="BX877" s="58"/>
      <c r="BY877" s="58"/>
      <c r="BZ877" s="58"/>
      <c r="CA877" s="58"/>
      <c r="CB877" s="58"/>
      <c r="CC877" s="58"/>
      <c r="CD877" s="58"/>
      <c r="CE877" s="58"/>
      <c r="CF877" s="58"/>
      <c r="CG877" s="58"/>
      <c r="CH877" s="58"/>
      <c r="CI877" s="58"/>
      <c r="CJ877" s="58"/>
      <c r="CK877" s="58"/>
      <c r="CL877" s="58"/>
      <c r="CM877" s="58"/>
      <c r="CN877" s="58"/>
      <c r="CO877" s="58"/>
      <c r="CP877" s="58"/>
      <c r="CQ877" s="58"/>
      <c r="CR877" s="58"/>
      <c r="CS877" s="58"/>
      <c r="CT877" s="58"/>
      <c r="CU877" s="58"/>
      <c r="CV877" s="58"/>
      <c r="CW877" s="58"/>
      <c r="CX877" s="58"/>
      <c r="CY877" s="58"/>
      <c r="CZ877" s="58"/>
      <c r="DA877" s="58"/>
      <c r="DB877" s="58"/>
      <c r="DC877" s="58"/>
      <c r="DD877" s="58"/>
      <c r="DE877" s="58"/>
      <c r="DF877" s="58"/>
      <c r="DG877" s="58"/>
      <c r="DH877" s="58"/>
      <c r="DI877" s="60"/>
    </row>
    <row r="878" spans="1:113" x14ac:dyDescent="0.2">
      <c r="A878" s="36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50"/>
      <c r="AM878" s="57"/>
      <c r="AN878" s="57"/>
      <c r="AO878" s="58"/>
      <c r="AP878" s="58"/>
      <c r="AQ878" s="58"/>
      <c r="AR878" s="51"/>
      <c r="AS878" s="57"/>
      <c r="AT878" s="58"/>
      <c r="AU878" s="58"/>
      <c r="AV878" s="51"/>
      <c r="AW878" s="57"/>
      <c r="AX878" s="58"/>
      <c r="AY878" s="59"/>
      <c r="AZ878" s="35"/>
      <c r="BA878" s="58"/>
      <c r="BB878" s="51"/>
      <c r="BC878" s="57"/>
      <c r="BD878" s="58"/>
      <c r="BE878" s="59"/>
      <c r="BF878" s="58"/>
      <c r="BG878" s="58"/>
      <c r="BH878" s="58"/>
      <c r="BI878" s="58"/>
      <c r="BJ878" s="58"/>
      <c r="BK878" s="58"/>
      <c r="BL878" s="58"/>
      <c r="BM878" s="58"/>
      <c r="BN878" s="58"/>
      <c r="BO878" s="58"/>
      <c r="BP878" s="58"/>
      <c r="BQ878" s="58"/>
      <c r="BR878" s="58"/>
      <c r="BS878" s="58"/>
      <c r="BT878" s="58"/>
      <c r="BU878" s="58"/>
      <c r="BV878" s="58"/>
      <c r="BW878" s="58"/>
      <c r="BX878" s="58"/>
      <c r="BY878" s="58"/>
      <c r="BZ878" s="58"/>
      <c r="CA878" s="58"/>
      <c r="CB878" s="58"/>
      <c r="CC878" s="58"/>
      <c r="CD878" s="58"/>
      <c r="CE878" s="58"/>
      <c r="CF878" s="58"/>
      <c r="CG878" s="58"/>
      <c r="CH878" s="58"/>
      <c r="CI878" s="58"/>
      <c r="CJ878" s="58"/>
      <c r="CK878" s="58"/>
      <c r="CL878" s="58"/>
      <c r="CM878" s="58"/>
      <c r="CN878" s="58"/>
      <c r="CO878" s="58"/>
      <c r="CP878" s="58"/>
      <c r="CQ878" s="58"/>
      <c r="CR878" s="58"/>
      <c r="CS878" s="58"/>
      <c r="CT878" s="58"/>
      <c r="CU878" s="58"/>
      <c r="CV878" s="58"/>
      <c r="CW878" s="58"/>
      <c r="CX878" s="58"/>
      <c r="CY878" s="58"/>
      <c r="CZ878" s="58"/>
      <c r="DA878" s="58"/>
      <c r="DB878" s="58"/>
      <c r="DC878" s="58"/>
      <c r="DD878" s="58"/>
      <c r="DE878" s="58"/>
      <c r="DF878" s="58"/>
      <c r="DG878" s="58"/>
      <c r="DH878" s="58"/>
      <c r="DI878" s="60"/>
    </row>
    <row r="879" spans="1:113" x14ac:dyDescent="0.2">
      <c r="A879" s="36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50"/>
      <c r="AM879" s="57"/>
      <c r="AN879" s="57"/>
      <c r="AO879" s="58"/>
      <c r="AP879" s="58"/>
      <c r="AQ879" s="58"/>
      <c r="AR879" s="51"/>
      <c r="AS879" s="57"/>
      <c r="AT879" s="58"/>
      <c r="AU879" s="58"/>
      <c r="AV879" s="51"/>
      <c r="AW879" s="57"/>
      <c r="AX879" s="58"/>
      <c r="AY879" s="59"/>
      <c r="AZ879" s="35"/>
      <c r="BA879" s="58"/>
      <c r="BB879" s="51"/>
      <c r="BC879" s="57"/>
      <c r="BD879" s="58"/>
      <c r="BE879" s="59"/>
      <c r="BF879" s="58"/>
      <c r="BG879" s="58"/>
      <c r="BH879" s="58"/>
      <c r="BI879" s="58"/>
      <c r="BJ879" s="58"/>
      <c r="BK879" s="58"/>
      <c r="BL879" s="58"/>
      <c r="BM879" s="58"/>
      <c r="BN879" s="58"/>
      <c r="BO879" s="58"/>
      <c r="BP879" s="58"/>
      <c r="BQ879" s="58"/>
      <c r="BR879" s="58"/>
      <c r="BS879" s="58"/>
      <c r="BT879" s="58"/>
      <c r="BU879" s="58"/>
      <c r="BV879" s="58"/>
      <c r="BW879" s="58"/>
      <c r="BX879" s="58"/>
      <c r="BY879" s="58"/>
      <c r="BZ879" s="58"/>
      <c r="CA879" s="58"/>
      <c r="CB879" s="58"/>
      <c r="CC879" s="58"/>
      <c r="CD879" s="58"/>
      <c r="CE879" s="58"/>
      <c r="CF879" s="58"/>
      <c r="CG879" s="58"/>
      <c r="CH879" s="58"/>
      <c r="CI879" s="58"/>
      <c r="CJ879" s="58"/>
      <c r="CK879" s="58"/>
      <c r="CL879" s="58"/>
      <c r="CM879" s="58"/>
      <c r="CN879" s="58"/>
      <c r="CO879" s="58"/>
      <c r="CP879" s="58"/>
      <c r="CQ879" s="58"/>
      <c r="CR879" s="58"/>
      <c r="CS879" s="58"/>
      <c r="CT879" s="58"/>
      <c r="CU879" s="58"/>
      <c r="CV879" s="58"/>
      <c r="CW879" s="58"/>
      <c r="CX879" s="58"/>
      <c r="CY879" s="58"/>
      <c r="CZ879" s="58"/>
      <c r="DA879" s="58"/>
      <c r="DB879" s="58"/>
      <c r="DC879" s="58"/>
      <c r="DD879" s="58"/>
      <c r="DE879" s="58"/>
      <c r="DF879" s="58"/>
      <c r="DG879" s="58"/>
      <c r="DH879" s="58"/>
      <c r="DI879" s="60"/>
    </row>
    <row r="880" spans="1:113" x14ac:dyDescent="0.2">
      <c r="A880" s="36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7"/>
      <c r="AN880" s="57"/>
      <c r="AO880" s="58"/>
      <c r="AP880" s="58"/>
      <c r="AQ880" s="58"/>
      <c r="AR880" s="51"/>
      <c r="AS880" s="57"/>
      <c r="AT880" s="58"/>
      <c r="AU880" s="58"/>
      <c r="AV880" s="51"/>
      <c r="AW880" s="57"/>
      <c r="AX880" s="58"/>
      <c r="AY880" s="59"/>
      <c r="AZ880" s="35"/>
      <c r="BA880" s="58"/>
      <c r="BB880" s="51"/>
      <c r="BC880" s="57"/>
      <c r="BD880" s="58"/>
      <c r="BE880" s="59"/>
      <c r="BF880" s="58"/>
      <c r="BG880" s="58"/>
      <c r="BH880" s="58"/>
      <c r="BI880" s="58"/>
      <c r="BJ880" s="58"/>
      <c r="BK880" s="58"/>
      <c r="BL880" s="58"/>
      <c r="BM880" s="58"/>
      <c r="BN880" s="58"/>
      <c r="BO880" s="58"/>
      <c r="BP880" s="58"/>
      <c r="BQ880" s="58"/>
      <c r="BR880" s="58"/>
      <c r="BS880" s="58"/>
      <c r="BT880" s="58"/>
      <c r="BU880" s="58"/>
      <c r="BV880" s="58"/>
      <c r="BW880" s="58"/>
      <c r="BX880" s="58"/>
      <c r="BY880" s="58"/>
      <c r="BZ880" s="58"/>
      <c r="CA880" s="58"/>
      <c r="CB880" s="58"/>
      <c r="CC880" s="58"/>
      <c r="CD880" s="58"/>
      <c r="CE880" s="58"/>
      <c r="CF880" s="58"/>
      <c r="CG880" s="58"/>
      <c r="CH880" s="58"/>
      <c r="CI880" s="58"/>
      <c r="CJ880" s="58"/>
      <c r="CK880" s="58"/>
      <c r="CL880" s="58"/>
      <c r="CM880" s="58"/>
      <c r="CN880" s="58"/>
      <c r="CO880" s="58"/>
      <c r="CP880" s="58"/>
      <c r="CQ880" s="58"/>
      <c r="CR880" s="58"/>
      <c r="CS880" s="58"/>
      <c r="CT880" s="58"/>
      <c r="CU880" s="58"/>
      <c r="CV880" s="58"/>
      <c r="CW880" s="58"/>
      <c r="CX880" s="58"/>
      <c r="CY880" s="58"/>
      <c r="CZ880" s="58"/>
      <c r="DA880" s="58"/>
      <c r="DB880" s="58"/>
      <c r="DC880" s="58"/>
      <c r="DD880" s="58"/>
      <c r="DE880" s="58"/>
      <c r="DF880" s="58"/>
      <c r="DG880" s="58"/>
      <c r="DH880" s="58"/>
      <c r="DI880" s="60"/>
    </row>
    <row r="881" spans="1:113" x14ac:dyDescent="0.2">
      <c r="A881" s="36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50"/>
      <c r="AM881" s="57"/>
      <c r="AN881" s="57"/>
      <c r="AO881" s="58"/>
      <c r="AP881" s="58"/>
      <c r="AQ881" s="58"/>
      <c r="AR881" s="51"/>
      <c r="AS881" s="57"/>
      <c r="AT881" s="58"/>
      <c r="AU881" s="58"/>
      <c r="AV881" s="51"/>
      <c r="AW881" s="57"/>
      <c r="AX881" s="58"/>
      <c r="AY881" s="59"/>
      <c r="AZ881" s="35"/>
      <c r="BA881" s="58"/>
      <c r="BB881" s="51"/>
      <c r="BC881" s="57"/>
      <c r="BD881" s="58"/>
      <c r="BE881" s="59"/>
      <c r="BF881" s="58"/>
      <c r="BG881" s="58"/>
      <c r="BH881" s="58"/>
      <c r="BI881" s="58"/>
      <c r="BJ881" s="58"/>
      <c r="BK881" s="58"/>
      <c r="BL881" s="58"/>
      <c r="BM881" s="58"/>
      <c r="BN881" s="58"/>
      <c r="BO881" s="58"/>
      <c r="BP881" s="58"/>
      <c r="BQ881" s="58"/>
      <c r="BR881" s="58"/>
      <c r="BS881" s="58"/>
      <c r="BT881" s="58"/>
      <c r="BU881" s="58"/>
      <c r="BV881" s="58"/>
      <c r="BW881" s="58"/>
      <c r="BX881" s="58"/>
      <c r="BY881" s="58"/>
      <c r="BZ881" s="58"/>
      <c r="CA881" s="58"/>
      <c r="CB881" s="58"/>
      <c r="CC881" s="58"/>
      <c r="CD881" s="58"/>
      <c r="CE881" s="58"/>
      <c r="CF881" s="58"/>
      <c r="CG881" s="58"/>
      <c r="CH881" s="58"/>
      <c r="CI881" s="58"/>
      <c r="CJ881" s="58"/>
      <c r="CK881" s="58"/>
      <c r="CL881" s="58"/>
      <c r="CM881" s="58"/>
      <c r="CN881" s="58"/>
      <c r="CO881" s="58"/>
      <c r="CP881" s="58"/>
      <c r="CQ881" s="58"/>
      <c r="CR881" s="58"/>
      <c r="CS881" s="58"/>
      <c r="CT881" s="58"/>
      <c r="CU881" s="58"/>
      <c r="CV881" s="58"/>
      <c r="CW881" s="58"/>
      <c r="CX881" s="58"/>
      <c r="CY881" s="58"/>
      <c r="CZ881" s="58"/>
      <c r="DA881" s="58"/>
      <c r="DB881" s="58"/>
      <c r="DC881" s="58"/>
      <c r="DD881" s="58"/>
      <c r="DE881" s="58"/>
      <c r="DF881" s="58"/>
      <c r="DG881" s="58"/>
      <c r="DH881" s="58"/>
      <c r="DI881" s="60"/>
    </row>
    <row r="882" spans="1:113" x14ac:dyDescent="0.2">
      <c r="A882" s="36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50"/>
      <c r="AM882" s="57"/>
      <c r="AN882" s="57"/>
      <c r="AO882" s="58"/>
      <c r="AP882" s="58"/>
      <c r="AQ882" s="58"/>
      <c r="AR882" s="51"/>
      <c r="AS882" s="57"/>
      <c r="AT882" s="58"/>
      <c r="AU882" s="58"/>
      <c r="AV882" s="51"/>
      <c r="AW882" s="57"/>
      <c r="AX882" s="58"/>
      <c r="AY882" s="59"/>
      <c r="AZ882" s="35"/>
      <c r="BA882" s="58"/>
      <c r="BB882" s="51"/>
      <c r="BC882" s="57"/>
      <c r="BD882" s="58"/>
      <c r="BE882" s="59"/>
      <c r="BF882" s="58"/>
      <c r="BG882" s="58"/>
      <c r="BH882" s="58"/>
      <c r="BI882" s="58"/>
      <c r="BJ882" s="58"/>
      <c r="BK882" s="58"/>
      <c r="BL882" s="58"/>
      <c r="BM882" s="58"/>
      <c r="BN882" s="58"/>
      <c r="BO882" s="58"/>
      <c r="BP882" s="58"/>
      <c r="BQ882" s="58"/>
      <c r="BR882" s="58"/>
      <c r="BS882" s="58"/>
      <c r="BT882" s="58"/>
      <c r="BU882" s="58"/>
      <c r="BV882" s="58"/>
      <c r="BW882" s="58"/>
      <c r="BX882" s="58"/>
      <c r="BY882" s="58"/>
      <c r="BZ882" s="58"/>
      <c r="CA882" s="58"/>
      <c r="CB882" s="58"/>
      <c r="CC882" s="58"/>
      <c r="CD882" s="58"/>
      <c r="CE882" s="58"/>
      <c r="CF882" s="58"/>
      <c r="CG882" s="58"/>
      <c r="CH882" s="58"/>
      <c r="CI882" s="58"/>
      <c r="CJ882" s="58"/>
      <c r="CK882" s="58"/>
      <c r="CL882" s="58"/>
      <c r="CM882" s="58"/>
      <c r="CN882" s="58"/>
      <c r="CO882" s="58"/>
      <c r="CP882" s="58"/>
      <c r="CQ882" s="58"/>
      <c r="CR882" s="58"/>
      <c r="CS882" s="58"/>
      <c r="CT882" s="58"/>
      <c r="CU882" s="58"/>
      <c r="CV882" s="58"/>
      <c r="CW882" s="58"/>
      <c r="CX882" s="58"/>
      <c r="CY882" s="58"/>
      <c r="CZ882" s="58"/>
      <c r="DA882" s="58"/>
      <c r="DB882" s="58"/>
      <c r="DC882" s="58"/>
      <c r="DD882" s="58"/>
      <c r="DE882" s="58"/>
      <c r="DF882" s="58"/>
      <c r="DG882" s="58"/>
      <c r="DH882" s="58"/>
      <c r="DI882" s="60"/>
    </row>
    <row r="883" spans="1:113" x14ac:dyDescent="0.2">
      <c r="A883" s="36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50"/>
      <c r="AM883" s="57"/>
      <c r="AN883" s="57"/>
      <c r="AO883" s="58"/>
      <c r="AP883" s="58"/>
      <c r="AQ883" s="58"/>
      <c r="AR883" s="51"/>
      <c r="AS883" s="57"/>
      <c r="AT883" s="58"/>
      <c r="AU883" s="58"/>
      <c r="AV883" s="51"/>
      <c r="AW883" s="57"/>
      <c r="AX883" s="58"/>
      <c r="AY883" s="59"/>
      <c r="AZ883" s="35"/>
      <c r="BA883" s="58"/>
      <c r="BB883" s="51"/>
      <c r="BC883" s="57"/>
      <c r="BD883" s="58"/>
      <c r="BE883" s="59"/>
      <c r="BF883" s="58"/>
      <c r="BG883" s="58"/>
      <c r="BH883" s="58"/>
      <c r="BI883" s="58"/>
      <c r="BJ883" s="58"/>
      <c r="BK883" s="58"/>
      <c r="BL883" s="58"/>
      <c r="BM883" s="58"/>
      <c r="BN883" s="58"/>
      <c r="BO883" s="58"/>
      <c r="BP883" s="58"/>
      <c r="BQ883" s="58"/>
      <c r="BR883" s="58"/>
      <c r="BS883" s="58"/>
      <c r="BT883" s="58"/>
      <c r="BU883" s="58"/>
      <c r="BV883" s="58"/>
      <c r="BW883" s="58"/>
      <c r="BX883" s="58"/>
      <c r="BY883" s="58"/>
      <c r="BZ883" s="58"/>
      <c r="CA883" s="58"/>
      <c r="CB883" s="58"/>
      <c r="CC883" s="58"/>
      <c r="CD883" s="58"/>
      <c r="CE883" s="58"/>
      <c r="CF883" s="58"/>
      <c r="CG883" s="58"/>
      <c r="CH883" s="58"/>
      <c r="CI883" s="58"/>
      <c r="CJ883" s="58"/>
      <c r="CK883" s="58"/>
      <c r="CL883" s="58"/>
      <c r="CM883" s="58"/>
      <c r="CN883" s="58"/>
      <c r="CO883" s="58"/>
      <c r="CP883" s="58"/>
      <c r="CQ883" s="58"/>
      <c r="CR883" s="58"/>
      <c r="CS883" s="58"/>
      <c r="CT883" s="58"/>
      <c r="CU883" s="58"/>
      <c r="CV883" s="58"/>
      <c r="CW883" s="58"/>
      <c r="CX883" s="58"/>
      <c r="CY883" s="58"/>
      <c r="CZ883" s="58"/>
      <c r="DA883" s="58"/>
      <c r="DB883" s="58"/>
      <c r="DC883" s="58"/>
      <c r="DD883" s="58"/>
      <c r="DE883" s="58"/>
      <c r="DF883" s="58"/>
      <c r="DG883" s="58"/>
      <c r="DH883" s="58"/>
      <c r="DI883" s="60"/>
    </row>
    <row r="884" spans="1:113" x14ac:dyDescent="0.2">
      <c r="A884" s="36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50"/>
      <c r="AM884" s="57"/>
      <c r="AN884" s="57"/>
      <c r="AO884" s="58"/>
      <c r="AP884" s="58"/>
      <c r="AQ884" s="58"/>
      <c r="AR884" s="51"/>
      <c r="AS884" s="57"/>
      <c r="AT884" s="58"/>
      <c r="AU884" s="58"/>
      <c r="AV884" s="51"/>
      <c r="AW884" s="57"/>
      <c r="AX884" s="58"/>
      <c r="AY884" s="59"/>
      <c r="AZ884" s="35"/>
      <c r="BA884" s="58"/>
      <c r="BB884" s="51"/>
      <c r="BC884" s="57"/>
      <c r="BD884" s="58"/>
      <c r="BE884" s="59"/>
      <c r="BF884" s="58"/>
      <c r="BG884" s="58"/>
      <c r="BH884" s="58"/>
      <c r="BI884" s="58"/>
      <c r="BJ884" s="58"/>
      <c r="BK884" s="58"/>
      <c r="BL884" s="58"/>
      <c r="BM884" s="58"/>
      <c r="BN884" s="58"/>
      <c r="BO884" s="58"/>
      <c r="BP884" s="58"/>
      <c r="BQ884" s="58"/>
      <c r="BR884" s="58"/>
      <c r="BS884" s="58"/>
      <c r="BT884" s="58"/>
      <c r="BU884" s="58"/>
      <c r="BV884" s="58"/>
      <c r="BW884" s="58"/>
      <c r="BX884" s="58"/>
      <c r="BY884" s="58"/>
      <c r="BZ884" s="58"/>
      <c r="CA884" s="58"/>
      <c r="CB884" s="58"/>
      <c r="CC884" s="58"/>
      <c r="CD884" s="58"/>
      <c r="CE884" s="58"/>
      <c r="CF884" s="58"/>
      <c r="CG884" s="58"/>
      <c r="CH884" s="58"/>
      <c r="CI884" s="58"/>
      <c r="CJ884" s="58"/>
      <c r="CK884" s="58"/>
      <c r="CL884" s="58"/>
      <c r="CM884" s="58"/>
      <c r="CN884" s="58"/>
      <c r="CO884" s="58"/>
      <c r="CP884" s="58"/>
      <c r="CQ884" s="58"/>
      <c r="CR884" s="58"/>
      <c r="CS884" s="58"/>
      <c r="CT884" s="58"/>
      <c r="CU884" s="58"/>
      <c r="CV884" s="58"/>
      <c r="CW884" s="58"/>
      <c r="CX884" s="58"/>
      <c r="CY884" s="58"/>
      <c r="CZ884" s="58"/>
      <c r="DA884" s="58"/>
      <c r="DB884" s="58"/>
      <c r="DC884" s="58"/>
      <c r="DD884" s="58"/>
      <c r="DE884" s="58"/>
      <c r="DF884" s="58"/>
      <c r="DG884" s="58"/>
      <c r="DH884" s="58"/>
      <c r="DI884" s="60"/>
    </row>
    <row r="885" spans="1:113" x14ac:dyDescent="0.2">
      <c r="A885" s="36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50"/>
      <c r="AM885" s="57"/>
      <c r="AN885" s="57"/>
      <c r="AO885" s="58"/>
      <c r="AP885" s="58"/>
      <c r="AQ885" s="58"/>
      <c r="AR885" s="51"/>
      <c r="AS885" s="57"/>
      <c r="AT885" s="58"/>
      <c r="AU885" s="58"/>
      <c r="AV885" s="51"/>
      <c r="AW885" s="57"/>
      <c r="AX885" s="58"/>
      <c r="AY885" s="59"/>
      <c r="AZ885" s="35"/>
      <c r="BA885" s="58"/>
      <c r="BB885" s="51"/>
      <c r="BC885" s="57"/>
      <c r="BD885" s="58"/>
      <c r="BE885" s="59"/>
      <c r="BF885" s="58"/>
      <c r="BG885" s="58"/>
      <c r="BH885" s="58"/>
      <c r="BI885" s="58"/>
      <c r="BJ885" s="58"/>
      <c r="BK885" s="58"/>
      <c r="BL885" s="58"/>
      <c r="BM885" s="58"/>
      <c r="BN885" s="58"/>
      <c r="BO885" s="58"/>
      <c r="BP885" s="58"/>
      <c r="BQ885" s="58"/>
      <c r="BR885" s="58"/>
      <c r="BS885" s="58"/>
      <c r="BT885" s="58"/>
      <c r="BU885" s="58"/>
      <c r="BV885" s="58"/>
      <c r="BW885" s="58"/>
      <c r="BX885" s="58"/>
      <c r="BY885" s="58"/>
      <c r="BZ885" s="58"/>
      <c r="CA885" s="58"/>
      <c r="CB885" s="58"/>
      <c r="CC885" s="58"/>
      <c r="CD885" s="58"/>
      <c r="CE885" s="58"/>
      <c r="CF885" s="58"/>
      <c r="CG885" s="58"/>
      <c r="CH885" s="58"/>
      <c r="CI885" s="58"/>
      <c r="CJ885" s="58"/>
      <c r="CK885" s="58"/>
      <c r="CL885" s="58"/>
      <c r="CM885" s="58"/>
      <c r="CN885" s="58"/>
      <c r="CO885" s="58"/>
      <c r="CP885" s="58"/>
      <c r="CQ885" s="58"/>
      <c r="CR885" s="58"/>
      <c r="CS885" s="58"/>
      <c r="CT885" s="58"/>
      <c r="CU885" s="58"/>
      <c r="CV885" s="58"/>
      <c r="CW885" s="58"/>
      <c r="CX885" s="58"/>
      <c r="CY885" s="58"/>
      <c r="CZ885" s="58"/>
      <c r="DA885" s="58"/>
      <c r="DB885" s="58"/>
      <c r="DC885" s="58"/>
      <c r="DD885" s="58"/>
      <c r="DE885" s="58"/>
      <c r="DF885" s="58"/>
      <c r="DG885" s="58"/>
      <c r="DH885" s="58"/>
      <c r="DI885" s="60"/>
    </row>
    <row r="886" spans="1:113" x14ac:dyDescent="0.2">
      <c r="A886" s="36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50"/>
      <c r="AM886" s="57"/>
      <c r="AN886" s="57"/>
      <c r="AO886" s="58"/>
      <c r="AP886" s="58"/>
      <c r="AQ886" s="58"/>
      <c r="AR886" s="51"/>
      <c r="AS886" s="57"/>
      <c r="AT886" s="58"/>
      <c r="AU886" s="58"/>
      <c r="AV886" s="51"/>
      <c r="AW886" s="57"/>
      <c r="AX886" s="58"/>
      <c r="AY886" s="59"/>
      <c r="AZ886" s="35"/>
      <c r="BA886" s="58"/>
      <c r="BB886" s="51"/>
      <c r="BC886" s="57"/>
      <c r="BD886" s="58"/>
      <c r="BE886" s="59"/>
      <c r="BF886" s="58"/>
      <c r="BG886" s="58"/>
      <c r="BH886" s="58"/>
      <c r="BI886" s="58"/>
      <c r="BJ886" s="58"/>
      <c r="BK886" s="58"/>
      <c r="BL886" s="58"/>
      <c r="BM886" s="58"/>
      <c r="BN886" s="58"/>
      <c r="BO886" s="58"/>
      <c r="BP886" s="58"/>
      <c r="BQ886" s="58"/>
      <c r="BR886" s="58"/>
      <c r="BS886" s="58"/>
      <c r="BT886" s="58"/>
      <c r="BU886" s="58"/>
      <c r="BV886" s="58"/>
      <c r="BW886" s="58"/>
      <c r="BX886" s="58"/>
      <c r="BY886" s="58"/>
      <c r="BZ886" s="58"/>
      <c r="CA886" s="58"/>
      <c r="CB886" s="58"/>
      <c r="CC886" s="58"/>
      <c r="CD886" s="58"/>
      <c r="CE886" s="58"/>
      <c r="CF886" s="58"/>
      <c r="CG886" s="58"/>
      <c r="CH886" s="58"/>
      <c r="CI886" s="58"/>
      <c r="CJ886" s="58"/>
      <c r="CK886" s="58"/>
      <c r="CL886" s="58"/>
      <c r="CM886" s="58"/>
      <c r="CN886" s="58"/>
      <c r="CO886" s="58"/>
      <c r="CP886" s="58"/>
      <c r="CQ886" s="58"/>
      <c r="CR886" s="58"/>
      <c r="CS886" s="58"/>
      <c r="CT886" s="58"/>
      <c r="CU886" s="58"/>
      <c r="CV886" s="58"/>
      <c r="CW886" s="58"/>
      <c r="CX886" s="58"/>
      <c r="CY886" s="58"/>
      <c r="CZ886" s="58"/>
      <c r="DA886" s="58"/>
      <c r="DB886" s="58"/>
      <c r="DC886" s="58"/>
      <c r="DD886" s="58"/>
      <c r="DE886" s="58"/>
      <c r="DF886" s="58"/>
      <c r="DG886" s="58"/>
      <c r="DH886" s="58"/>
      <c r="DI886" s="60"/>
    </row>
    <row r="887" spans="1:113" x14ac:dyDescent="0.2">
      <c r="A887" s="36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50"/>
      <c r="AM887" s="57"/>
      <c r="AN887" s="57"/>
      <c r="AO887" s="58"/>
      <c r="AP887" s="58"/>
      <c r="AQ887" s="58"/>
      <c r="AR887" s="51"/>
      <c r="AS887" s="57"/>
      <c r="AT887" s="58"/>
      <c r="AU887" s="58"/>
      <c r="AV887" s="51"/>
      <c r="AW887" s="57"/>
      <c r="AX887" s="58"/>
      <c r="AY887" s="59"/>
      <c r="AZ887" s="35"/>
      <c r="BA887" s="58"/>
      <c r="BB887" s="51"/>
      <c r="BC887" s="57"/>
      <c r="BD887" s="58"/>
      <c r="BE887" s="59"/>
      <c r="BF887" s="58"/>
      <c r="BG887" s="58"/>
      <c r="BH887" s="58"/>
      <c r="BI887" s="58"/>
      <c r="BJ887" s="58"/>
      <c r="BK887" s="58"/>
      <c r="BL887" s="58"/>
      <c r="BM887" s="58"/>
      <c r="BN887" s="58"/>
      <c r="BO887" s="58"/>
      <c r="BP887" s="58"/>
      <c r="BQ887" s="58"/>
      <c r="BR887" s="58"/>
      <c r="BS887" s="58"/>
      <c r="BT887" s="58"/>
      <c r="BU887" s="58"/>
      <c r="BV887" s="58"/>
      <c r="BW887" s="58"/>
      <c r="BX887" s="58"/>
      <c r="BY887" s="58"/>
      <c r="BZ887" s="58"/>
      <c r="CA887" s="58"/>
      <c r="CB887" s="58"/>
      <c r="CC887" s="58"/>
      <c r="CD887" s="58"/>
      <c r="CE887" s="58"/>
      <c r="CF887" s="58"/>
      <c r="CG887" s="58"/>
      <c r="CH887" s="58"/>
      <c r="CI887" s="58"/>
      <c r="CJ887" s="58"/>
      <c r="CK887" s="58"/>
      <c r="CL887" s="58"/>
      <c r="CM887" s="58"/>
      <c r="CN887" s="58"/>
      <c r="CO887" s="58"/>
      <c r="CP887" s="58"/>
      <c r="CQ887" s="58"/>
      <c r="CR887" s="58"/>
      <c r="CS887" s="58"/>
      <c r="CT887" s="58"/>
      <c r="CU887" s="58"/>
      <c r="CV887" s="58"/>
      <c r="CW887" s="58"/>
      <c r="CX887" s="58"/>
      <c r="CY887" s="58"/>
      <c r="CZ887" s="58"/>
      <c r="DA887" s="58"/>
      <c r="DB887" s="58"/>
      <c r="DC887" s="58"/>
      <c r="DD887" s="58"/>
      <c r="DE887" s="58"/>
      <c r="DF887" s="58"/>
      <c r="DG887" s="58"/>
      <c r="DH887" s="58"/>
      <c r="DI887" s="60"/>
    </row>
    <row r="888" spans="1:113" x14ac:dyDescent="0.2">
      <c r="A888" s="36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50"/>
      <c r="AM888" s="57"/>
      <c r="AN888" s="57"/>
      <c r="AO888" s="58"/>
      <c r="AP888" s="58"/>
      <c r="AQ888" s="58"/>
      <c r="AR888" s="51"/>
      <c r="AS888" s="57"/>
      <c r="AT888" s="58"/>
      <c r="AU888" s="58"/>
      <c r="AV888" s="51"/>
      <c r="AW888" s="57"/>
      <c r="AX888" s="58"/>
      <c r="AY888" s="59"/>
      <c r="AZ888" s="35"/>
      <c r="BA888" s="58"/>
      <c r="BB888" s="51"/>
      <c r="BC888" s="57"/>
      <c r="BD888" s="58"/>
      <c r="BE888" s="59"/>
      <c r="BF888" s="58"/>
      <c r="BG888" s="58"/>
      <c r="BH888" s="58"/>
      <c r="BI888" s="58"/>
      <c r="BJ888" s="58"/>
      <c r="BK888" s="58"/>
      <c r="BL888" s="58"/>
      <c r="BM888" s="58"/>
      <c r="BN888" s="58"/>
      <c r="BO888" s="58"/>
      <c r="BP888" s="58"/>
      <c r="BQ888" s="58"/>
      <c r="BR888" s="58"/>
      <c r="BS888" s="58"/>
      <c r="BT888" s="58"/>
      <c r="BU888" s="58"/>
      <c r="BV888" s="58"/>
      <c r="BW888" s="58"/>
      <c r="BX888" s="58"/>
      <c r="BY888" s="58"/>
      <c r="BZ888" s="58"/>
      <c r="CA888" s="58"/>
      <c r="CB888" s="58"/>
      <c r="CC888" s="58"/>
      <c r="CD888" s="58"/>
      <c r="CE888" s="58"/>
      <c r="CF888" s="58"/>
      <c r="CG888" s="58"/>
      <c r="CH888" s="58"/>
      <c r="CI888" s="58"/>
      <c r="CJ888" s="58"/>
      <c r="CK888" s="58"/>
      <c r="CL888" s="58"/>
      <c r="CM888" s="58"/>
      <c r="CN888" s="58"/>
      <c r="CO888" s="58"/>
      <c r="CP888" s="58"/>
      <c r="CQ888" s="58"/>
      <c r="CR888" s="58"/>
      <c r="CS888" s="58"/>
      <c r="CT888" s="58"/>
      <c r="CU888" s="58"/>
      <c r="CV888" s="58"/>
      <c r="CW888" s="58"/>
      <c r="CX888" s="58"/>
      <c r="CY888" s="58"/>
      <c r="CZ888" s="58"/>
      <c r="DA888" s="58"/>
      <c r="DB888" s="58"/>
      <c r="DC888" s="58"/>
      <c r="DD888" s="58"/>
      <c r="DE888" s="58"/>
      <c r="DF888" s="58"/>
      <c r="DG888" s="58"/>
      <c r="DH888" s="58"/>
      <c r="DI888" s="60"/>
    </row>
    <row r="889" spans="1:113" x14ac:dyDescent="0.2">
      <c r="A889" s="36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50"/>
      <c r="AM889" s="57"/>
      <c r="AN889" s="57"/>
      <c r="AO889" s="58"/>
      <c r="AP889" s="58"/>
      <c r="AQ889" s="58"/>
      <c r="AR889" s="51"/>
      <c r="AS889" s="57"/>
      <c r="AT889" s="58"/>
      <c r="AU889" s="58"/>
      <c r="AV889" s="51"/>
      <c r="AW889" s="57"/>
      <c r="AX889" s="58"/>
      <c r="AY889" s="59"/>
      <c r="AZ889" s="35"/>
      <c r="BA889" s="58"/>
      <c r="BB889" s="51"/>
      <c r="BC889" s="57"/>
      <c r="BD889" s="58"/>
      <c r="BE889" s="59"/>
      <c r="BF889" s="58"/>
      <c r="BG889" s="58"/>
      <c r="BH889" s="58"/>
      <c r="BI889" s="58"/>
      <c r="BJ889" s="58"/>
      <c r="BK889" s="58"/>
      <c r="BL889" s="58"/>
      <c r="BM889" s="58"/>
      <c r="BN889" s="58"/>
      <c r="BO889" s="58"/>
      <c r="BP889" s="58"/>
      <c r="BQ889" s="58"/>
      <c r="BR889" s="58"/>
      <c r="BS889" s="58"/>
      <c r="BT889" s="58"/>
      <c r="BU889" s="58"/>
      <c r="BV889" s="58"/>
      <c r="BW889" s="58"/>
      <c r="BX889" s="58"/>
      <c r="BY889" s="58"/>
      <c r="BZ889" s="58"/>
      <c r="CA889" s="58"/>
      <c r="CB889" s="58"/>
      <c r="CC889" s="58"/>
      <c r="CD889" s="58"/>
      <c r="CE889" s="58"/>
      <c r="CF889" s="58"/>
      <c r="CG889" s="58"/>
      <c r="CH889" s="58"/>
      <c r="CI889" s="58"/>
      <c r="CJ889" s="58"/>
      <c r="CK889" s="58"/>
      <c r="CL889" s="58"/>
      <c r="CM889" s="58"/>
      <c r="CN889" s="58"/>
      <c r="CO889" s="58"/>
      <c r="CP889" s="58"/>
      <c r="CQ889" s="58"/>
      <c r="CR889" s="58"/>
      <c r="CS889" s="58"/>
      <c r="CT889" s="58"/>
      <c r="CU889" s="58"/>
      <c r="CV889" s="58"/>
      <c r="CW889" s="58"/>
      <c r="CX889" s="58"/>
      <c r="CY889" s="58"/>
      <c r="CZ889" s="58"/>
      <c r="DA889" s="58"/>
      <c r="DB889" s="58"/>
      <c r="DC889" s="58"/>
      <c r="DD889" s="58"/>
      <c r="DE889" s="58"/>
      <c r="DF889" s="58"/>
      <c r="DG889" s="58"/>
      <c r="DH889" s="58"/>
      <c r="DI889" s="60"/>
    </row>
    <row r="890" spans="1:113" x14ac:dyDescent="0.2">
      <c r="A890" s="36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7"/>
      <c r="AN890" s="57"/>
      <c r="AO890" s="58"/>
      <c r="AP890" s="58"/>
      <c r="AQ890" s="58"/>
      <c r="AR890" s="51"/>
      <c r="AS890" s="57"/>
      <c r="AT890" s="58"/>
      <c r="AU890" s="58"/>
      <c r="AV890" s="51"/>
      <c r="AW890" s="57"/>
      <c r="AX890" s="58"/>
      <c r="AY890" s="59"/>
      <c r="AZ890" s="35"/>
      <c r="BA890" s="58"/>
      <c r="BB890" s="51"/>
      <c r="BC890" s="57"/>
      <c r="BD890" s="58"/>
      <c r="BE890" s="59"/>
      <c r="BF890" s="58"/>
      <c r="BG890" s="58"/>
      <c r="BH890" s="58"/>
      <c r="BI890" s="58"/>
      <c r="BJ890" s="58"/>
      <c r="BK890" s="58"/>
      <c r="BL890" s="58"/>
      <c r="BM890" s="58"/>
      <c r="BN890" s="58"/>
      <c r="BO890" s="58"/>
      <c r="BP890" s="58"/>
      <c r="BQ890" s="58"/>
      <c r="BR890" s="58"/>
      <c r="BS890" s="58"/>
      <c r="BT890" s="58"/>
      <c r="BU890" s="58"/>
      <c r="BV890" s="58"/>
      <c r="BW890" s="58"/>
      <c r="BX890" s="58"/>
      <c r="BY890" s="58"/>
      <c r="BZ890" s="58"/>
      <c r="CA890" s="58"/>
      <c r="CB890" s="58"/>
      <c r="CC890" s="58"/>
      <c r="CD890" s="58"/>
      <c r="CE890" s="58"/>
      <c r="CF890" s="58"/>
      <c r="CG890" s="58"/>
      <c r="CH890" s="58"/>
      <c r="CI890" s="58"/>
      <c r="CJ890" s="58"/>
      <c r="CK890" s="58"/>
      <c r="CL890" s="58"/>
      <c r="CM890" s="58"/>
      <c r="CN890" s="58"/>
      <c r="CO890" s="58"/>
      <c r="CP890" s="58"/>
      <c r="CQ890" s="58"/>
      <c r="CR890" s="58"/>
      <c r="CS890" s="58"/>
      <c r="CT890" s="58"/>
      <c r="CU890" s="58"/>
      <c r="CV890" s="58"/>
      <c r="CW890" s="58"/>
      <c r="CX890" s="58"/>
      <c r="CY890" s="58"/>
      <c r="CZ890" s="58"/>
      <c r="DA890" s="58"/>
      <c r="DB890" s="58"/>
      <c r="DC890" s="58"/>
      <c r="DD890" s="58"/>
      <c r="DE890" s="58"/>
      <c r="DF890" s="58"/>
      <c r="DG890" s="58"/>
      <c r="DH890" s="58"/>
      <c r="DI890" s="60"/>
    </row>
    <row r="891" spans="1:113" x14ac:dyDescent="0.2">
      <c r="A891" s="36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50"/>
      <c r="AM891" s="57"/>
      <c r="AN891" s="57"/>
      <c r="AO891" s="58"/>
      <c r="AP891" s="58"/>
      <c r="AQ891" s="58"/>
      <c r="AR891" s="51"/>
      <c r="AS891" s="57"/>
      <c r="AT891" s="58"/>
      <c r="AU891" s="58"/>
      <c r="AV891" s="51"/>
      <c r="AW891" s="57"/>
      <c r="AX891" s="58"/>
      <c r="AY891" s="59"/>
      <c r="AZ891" s="35"/>
      <c r="BA891" s="58"/>
      <c r="BB891" s="51"/>
      <c r="BC891" s="57"/>
      <c r="BD891" s="58"/>
      <c r="BE891" s="59"/>
      <c r="BF891" s="58"/>
      <c r="BG891" s="58"/>
      <c r="BH891" s="58"/>
      <c r="BI891" s="58"/>
      <c r="BJ891" s="58"/>
      <c r="BK891" s="58"/>
      <c r="BL891" s="58"/>
      <c r="BM891" s="58"/>
      <c r="BN891" s="58"/>
      <c r="BO891" s="58"/>
      <c r="BP891" s="58"/>
      <c r="BQ891" s="58"/>
      <c r="BR891" s="58"/>
      <c r="BS891" s="58"/>
      <c r="BT891" s="58"/>
      <c r="BU891" s="58"/>
      <c r="BV891" s="58"/>
      <c r="BW891" s="58"/>
      <c r="BX891" s="58"/>
      <c r="BY891" s="58"/>
      <c r="BZ891" s="58"/>
      <c r="CA891" s="58"/>
      <c r="CB891" s="58"/>
      <c r="CC891" s="58"/>
      <c r="CD891" s="58"/>
      <c r="CE891" s="58"/>
      <c r="CF891" s="58"/>
      <c r="CG891" s="58"/>
      <c r="CH891" s="58"/>
      <c r="CI891" s="58"/>
      <c r="CJ891" s="58"/>
      <c r="CK891" s="58"/>
      <c r="CL891" s="58"/>
      <c r="CM891" s="58"/>
      <c r="CN891" s="58"/>
      <c r="CO891" s="58"/>
      <c r="CP891" s="58"/>
      <c r="CQ891" s="58"/>
      <c r="CR891" s="58"/>
      <c r="CS891" s="58"/>
      <c r="CT891" s="58"/>
      <c r="CU891" s="58"/>
      <c r="CV891" s="58"/>
      <c r="CW891" s="58"/>
      <c r="CX891" s="58"/>
      <c r="CY891" s="58"/>
      <c r="CZ891" s="58"/>
      <c r="DA891" s="58"/>
      <c r="DB891" s="58"/>
      <c r="DC891" s="58"/>
      <c r="DD891" s="58"/>
      <c r="DE891" s="58"/>
      <c r="DF891" s="58"/>
      <c r="DG891" s="58"/>
      <c r="DH891" s="58"/>
      <c r="DI891" s="60"/>
    </row>
    <row r="892" spans="1:113" x14ac:dyDescent="0.2">
      <c r="A892" s="36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50"/>
      <c r="AM892" s="57"/>
      <c r="AN892" s="57"/>
      <c r="AO892" s="58"/>
      <c r="AP892" s="58"/>
      <c r="AQ892" s="58"/>
      <c r="AR892" s="51"/>
      <c r="AS892" s="57"/>
      <c r="AT892" s="58"/>
      <c r="AU892" s="58"/>
      <c r="AV892" s="51"/>
      <c r="AW892" s="57"/>
      <c r="AX892" s="58"/>
      <c r="AY892" s="59"/>
      <c r="AZ892" s="35"/>
      <c r="BA892" s="58"/>
      <c r="BB892" s="51"/>
      <c r="BC892" s="57"/>
      <c r="BD892" s="58"/>
      <c r="BE892" s="59"/>
      <c r="BF892" s="58"/>
      <c r="BG892" s="58"/>
      <c r="BH892" s="58"/>
      <c r="BI892" s="58"/>
      <c r="BJ892" s="58"/>
      <c r="BK892" s="58"/>
      <c r="BL892" s="58"/>
      <c r="BM892" s="58"/>
      <c r="BN892" s="58"/>
      <c r="BO892" s="58"/>
      <c r="BP892" s="58"/>
      <c r="BQ892" s="58"/>
      <c r="BR892" s="58"/>
      <c r="BS892" s="58"/>
      <c r="BT892" s="58"/>
      <c r="BU892" s="58"/>
      <c r="BV892" s="58"/>
      <c r="BW892" s="58"/>
      <c r="BX892" s="58"/>
      <c r="BY892" s="58"/>
      <c r="BZ892" s="58"/>
      <c r="CA892" s="58"/>
      <c r="CB892" s="58"/>
      <c r="CC892" s="58"/>
      <c r="CD892" s="58"/>
      <c r="CE892" s="58"/>
      <c r="CF892" s="58"/>
      <c r="CG892" s="58"/>
      <c r="CH892" s="58"/>
      <c r="CI892" s="58"/>
      <c r="CJ892" s="58"/>
      <c r="CK892" s="58"/>
      <c r="CL892" s="58"/>
      <c r="CM892" s="58"/>
      <c r="CN892" s="58"/>
      <c r="CO892" s="58"/>
      <c r="CP892" s="58"/>
      <c r="CQ892" s="58"/>
      <c r="CR892" s="58"/>
      <c r="CS892" s="58"/>
      <c r="CT892" s="58"/>
      <c r="CU892" s="58"/>
      <c r="CV892" s="58"/>
      <c r="CW892" s="58"/>
      <c r="CX892" s="58"/>
      <c r="CY892" s="58"/>
      <c r="CZ892" s="58"/>
      <c r="DA892" s="58"/>
      <c r="DB892" s="58"/>
      <c r="DC892" s="58"/>
      <c r="DD892" s="58"/>
      <c r="DE892" s="58"/>
      <c r="DF892" s="58"/>
      <c r="DG892" s="58"/>
      <c r="DH892" s="58"/>
      <c r="DI892" s="60"/>
    </row>
    <row r="893" spans="1:113" x14ac:dyDescent="0.2">
      <c r="A893" s="36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50"/>
      <c r="AM893" s="57"/>
      <c r="AN893" s="57"/>
      <c r="AO893" s="58"/>
      <c r="AP893" s="58"/>
      <c r="AQ893" s="58"/>
      <c r="AR893" s="51"/>
      <c r="AS893" s="57"/>
      <c r="AT893" s="58"/>
      <c r="AU893" s="58"/>
      <c r="AV893" s="51"/>
      <c r="AW893" s="57"/>
      <c r="AX893" s="58"/>
      <c r="AY893" s="59"/>
      <c r="AZ893" s="35"/>
      <c r="BA893" s="58"/>
      <c r="BB893" s="51"/>
      <c r="BC893" s="57"/>
      <c r="BD893" s="58"/>
      <c r="BE893" s="59"/>
      <c r="BF893" s="58"/>
      <c r="BG893" s="58"/>
      <c r="BH893" s="58"/>
      <c r="BI893" s="58"/>
      <c r="BJ893" s="58"/>
      <c r="BK893" s="58"/>
      <c r="BL893" s="58"/>
      <c r="BM893" s="58"/>
      <c r="BN893" s="58"/>
      <c r="BO893" s="58"/>
      <c r="BP893" s="58"/>
      <c r="BQ893" s="58"/>
      <c r="BR893" s="58"/>
      <c r="BS893" s="58"/>
      <c r="BT893" s="58"/>
      <c r="BU893" s="58"/>
      <c r="BV893" s="58"/>
      <c r="BW893" s="58"/>
      <c r="BX893" s="58"/>
      <c r="BY893" s="58"/>
      <c r="BZ893" s="58"/>
      <c r="CA893" s="58"/>
      <c r="CB893" s="58"/>
      <c r="CC893" s="58"/>
      <c r="CD893" s="58"/>
      <c r="CE893" s="58"/>
      <c r="CF893" s="58"/>
      <c r="CG893" s="58"/>
      <c r="CH893" s="58"/>
      <c r="CI893" s="58"/>
      <c r="CJ893" s="58"/>
      <c r="CK893" s="58"/>
      <c r="CL893" s="58"/>
      <c r="CM893" s="58"/>
      <c r="CN893" s="58"/>
      <c r="CO893" s="58"/>
      <c r="CP893" s="58"/>
      <c r="CQ893" s="58"/>
      <c r="CR893" s="58"/>
      <c r="CS893" s="58"/>
      <c r="CT893" s="58"/>
      <c r="CU893" s="58"/>
      <c r="CV893" s="58"/>
      <c r="CW893" s="58"/>
      <c r="CX893" s="58"/>
      <c r="CY893" s="58"/>
      <c r="CZ893" s="58"/>
      <c r="DA893" s="58"/>
      <c r="DB893" s="58"/>
      <c r="DC893" s="58"/>
      <c r="DD893" s="58"/>
      <c r="DE893" s="58"/>
      <c r="DF893" s="58"/>
      <c r="DG893" s="58"/>
      <c r="DH893" s="58"/>
      <c r="DI893" s="60"/>
    </row>
    <row r="894" spans="1:113" x14ac:dyDescent="0.2">
      <c r="A894" s="36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50"/>
      <c r="AM894" s="57"/>
      <c r="AN894" s="57"/>
      <c r="AO894" s="58"/>
      <c r="AP894" s="58"/>
      <c r="AQ894" s="58"/>
      <c r="AR894" s="51"/>
      <c r="AS894" s="57"/>
      <c r="AT894" s="58"/>
      <c r="AU894" s="58"/>
      <c r="AV894" s="51"/>
      <c r="AW894" s="57"/>
      <c r="AX894" s="58"/>
      <c r="AY894" s="59"/>
      <c r="AZ894" s="35"/>
      <c r="BA894" s="58"/>
      <c r="BB894" s="51"/>
      <c r="BC894" s="57"/>
      <c r="BD894" s="58"/>
      <c r="BE894" s="59"/>
      <c r="BF894" s="58"/>
      <c r="BG894" s="58"/>
      <c r="BH894" s="58"/>
      <c r="BI894" s="58"/>
      <c r="BJ894" s="58"/>
      <c r="BK894" s="58"/>
      <c r="BL894" s="58"/>
      <c r="BM894" s="58"/>
      <c r="BN894" s="58"/>
      <c r="BO894" s="58"/>
      <c r="BP894" s="58"/>
      <c r="BQ894" s="58"/>
      <c r="BR894" s="58"/>
      <c r="BS894" s="58"/>
      <c r="BT894" s="58"/>
      <c r="BU894" s="58"/>
      <c r="BV894" s="58"/>
      <c r="BW894" s="58"/>
      <c r="BX894" s="58"/>
      <c r="BY894" s="58"/>
      <c r="BZ894" s="58"/>
      <c r="CA894" s="58"/>
      <c r="CB894" s="58"/>
      <c r="CC894" s="58"/>
      <c r="CD894" s="58"/>
      <c r="CE894" s="58"/>
      <c r="CF894" s="58"/>
      <c r="CG894" s="58"/>
      <c r="CH894" s="58"/>
      <c r="CI894" s="58"/>
      <c r="CJ894" s="58"/>
      <c r="CK894" s="58"/>
      <c r="CL894" s="58"/>
      <c r="CM894" s="58"/>
      <c r="CN894" s="58"/>
      <c r="CO894" s="58"/>
      <c r="CP894" s="58"/>
      <c r="CQ894" s="58"/>
      <c r="CR894" s="58"/>
      <c r="CS894" s="58"/>
      <c r="CT894" s="58"/>
      <c r="CU894" s="58"/>
      <c r="CV894" s="58"/>
      <c r="CW894" s="58"/>
      <c r="CX894" s="58"/>
      <c r="CY894" s="58"/>
      <c r="CZ894" s="58"/>
      <c r="DA894" s="58"/>
      <c r="DB894" s="58"/>
      <c r="DC894" s="58"/>
      <c r="DD894" s="58"/>
      <c r="DE894" s="58"/>
      <c r="DF894" s="58"/>
      <c r="DG894" s="58"/>
      <c r="DH894" s="58"/>
      <c r="DI894" s="60"/>
    </row>
    <row r="895" spans="1:113" x14ac:dyDescent="0.2">
      <c r="A895" s="36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50"/>
      <c r="AM895" s="57"/>
      <c r="AN895" s="57"/>
      <c r="AO895" s="58"/>
      <c r="AP895" s="58"/>
      <c r="AQ895" s="58"/>
      <c r="AR895" s="51"/>
      <c r="AS895" s="57"/>
      <c r="AT895" s="58"/>
      <c r="AU895" s="58"/>
      <c r="AV895" s="51"/>
      <c r="AW895" s="57"/>
      <c r="AX895" s="58"/>
      <c r="AY895" s="59"/>
      <c r="AZ895" s="35"/>
      <c r="BA895" s="58"/>
      <c r="BB895" s="51"/>
      <c r="BC895" s="57"/>
      <c r="BD895" s="58"/>
      <c r="BE895" s="59"/>
      <c r="BF895" s="58"/>
      <c r="BG895" s="58"/>
      <c r="BH895" s="58"/>
      <c r="BI895" s="58"/>
      <c r="BJ895" s="58"/>
      <c r="BK895" s="58"/>
      <c r="BL895" s="58"/>
      <c r="BM895" s="58"/>
      <c r="BN895" s="58"/>
      <c r="BO895" s="58"/>
      <c r="BP895" s="58"/>
      <c r="BQ895" s="58"/>
      <c r="BR895" s="58"/>
      <c r="BS895" s="58"/>
      <c r="BT895" s="58"/>
      <c r="BU895" s="58"/>
      <c r="BV895" s="58"/>
      <c r="BW895" s="58"/>
      <c r="BX895" s="58"/>
      <c r="BY895" s="58"/>
      <c r="BZ895" s="58"/>
      <c r="CA895" s="58"/>
      <c r="CB895" s="58"/>
      <c r="CC895" s="58"/>
      <c r="CD895" s="58"/>
      <c r="CE895" s="58"/>
      <c r="CF895" s="58"/>
      <c r="CG895" s="58"/>
      <c r="CH895" s="58"/>
      <c r="CI895" s="58"/>
      <c r="CJ895" s="58"/>
      <c r="CK895" s="58"/>
      <c r="CL895" s="58"/>
      <c r="CM895" s="58"/>
      <c r="CN895" s="58"/>
      <c r="CO895" s="58"/>
      <c r="CP895" s="58"/>
      <c r="CQ895" s="58"/>
      <c r="CR895" s="58"/>
      <c r="CS895" s="58"/>
      <c r="CT895" s="58"/>
      <c r="CU895" s="58"/>
      <c r="CV895" s="58"/>
      <c r="CW895" s="58"/>
      <c r="CX895" s="58"/>
      <c r="CY895" s="58"/>
      <c r="CZ895" s="58"/>
      <c r="DA895" s="58"/>
      <c r="DB895" s="58"/>
      <c r="DC895" s="58"/>
      <c r="DD895" s="58"/>
      <c r="DE895" s="58"/>
      <c r="DF895" s="58"/>
      <c r="DG895" s="58"/>
      <c r="DH895" s="58"/>
      <c r="DI895" s="60"/>
    </row>
    <row r="896" spans="1:113" x14ac:dyDescent="0.2">
      <c r="A896" s="36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50"/>
      <c r="AM896" s="57"/>
      <c r="AN896" s="57"/>
      <c r="AO896" s="58"/>
      <c r="AP896" s="58"/>
      <c r="AQ896" s="58"/>
      <c r="AR896" s="51"/>
      <c r="AS896" s="57"/>
      <c r="AT896" s="58"/>
      <c r="AU896" s="58"/>
      <c r="AV896" s="51"/>
      <c r="AW896" s="57"/>
      <c r="AX896" s="58"/>
      <c r="AY896" s="59"/>
      <c r="AZ896" s="35"/>
      <c r="BA896" s="58"/>
      <c r="BB896" s="51"/>
      <c r="BC896" s="57"/>
      <c r="BD896" s="58"/>
      <c r="BE896" s="59"/>
      <c r="BF896" s="58"/>
      <c r="BG896" s="58"/>
      <c r="BH896" s="58"/>
      <c r="BI896" s="58"/>
      <c r="BJ896" s="58"/>
      <c r="BK896" s="58"/>
      <c r="BL896" s="58"/>
      <c r="BM896" s="58"/>
      <c r="BN896" s="58"/>
      <c r="BO896" s="58"/>
      <c r="BP896" s="58"/>
      <c r="BQ896" s="58"/>
      <c r="BR896" s="58"/>
      <c r="BS896" s="58"/>
      <c r="BT896" s="58"/>
      <c r="BU896" s="58"/>
      <c r="BV896" s="58"/>
      <c r="BW896" s="58"/>
      <c r="BX896" s="58"/>
      <c r="BY896" s="58"/>
      <c r="BZ896" s="58"/>
      <c r="CA896" s="58"/>
      <c r="CB896" s="58"/>
      <c r="CC896" s="58"/>
      <c r="CD896" s="58"/>
      <c r="CE896" s="58"/>
      <c r="CF896" s="58"/>
      <c r="CG896" s="58"/>
      <c r="CH896" s="58"/>
      <c r="CI896" s="58"/>
      <c r="CJ896" s="58"/>
      <c r="CK896" s="58"/>
      <c r="CL896" s="58"/>
      <c r="CM896" s="58"/>
      <c r="CN896" s="58"/>
      <c r="CO896" s="58"/>
      <c r="CP896" s="58"/>
      <c r="CQ896" s="58"/>
      <c r="CR896" s="58"/>
      <c r="CS896" s="58"/>
      <c r="CT896" s="58"/>
      <c r="CU896" s="58"/>
      <c r="CV896" s="58"/>
      <c r="CW896" s="58"/>
      <c r="CX896" s="58"/>
      <c r="CY896" s="58"/>
      <c r="CZ896" s="58"/>
      <c r="DA896" s="58"/>
      <c r="DB896" s="58"/>
      <c r="DC896" s="58"/>
      <c r="DD896" s="58"/>
      <c r="DE896" s="58"/>
      <c r="DF896" s="58"/>
      <c r="DG896" s="58"/>
      <c r="DH896" s="58"/>
      <c r="DI896" s="60"/>
    </row>
    <row r="897" spans="1:113" x14ac:dyDescent="0.2">
      <c r="A897" s="36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50"/>
      <c r="AM897" s="57"/>
      <c r="AN897" s="57"/>
      <c r="AO897" s="58"/>
      <c r="AP897" s="58"/>
      <c r="AQ897" s="58"/>
      <c r="AR897" s="51"/>
      <c r="AS897" s="57"/>
      <c r="AT897" s="58"/>
      <c r="AU897" s="58"/>
      <c r="AV897" s="51"/>
      <c r="AW897" s="57"/>
      <c r="AX897" s="58"/>
      <c r="AY897" s="59"/>
      <c r="AZ897" s="35"/>
      <c r="BA897" s="58"/>
      <c r="BB897" s="51"/>
      <c r="BC897" s="57"/>
      <c r="BD897" s="58"/>
      <c r="BE897" s="59"/>
      <c r="BF897" s="58"/>
      <c r="BG897" s="58"/>
      <c r="BH897" s="58"/>
      <c r="BI897" s="58"/>
      <c r="BJ897" s="58"/>
      <c r="BK897" s="58"/>
      <c r="BL897" s="58"/>
      <c r="BM897" s="58"/>
      <c r="BN897" s="58"/>
      <c r="BO897" s="58"/>
      <c r="BP897" s="58"/>
      <c r="BQ897" s="58"/>
      <c r="BR897" s="58"/>
      <c r="BS897" s="58"/>
      <c r="BT897" s="58"/>
      <c r="BU897" s="58"/>
      <c r="BV897" s="58"/>
      <c r="BW897" s="58"/>
      <c r="BX897" s="58"/>
      <c r="BY897" s="58"/>
      <c r="BZ897" s="58"/>
      <c r="CA897" s="58"/>
      <c r="CB897" s="58"/>
      <c r="CC897" s="58"/>
      <c r="CD897" s="58"/>
      <c r="CE897" s="58"/>
      <c r="CF897" s="58"/>
      <c r="CG897" s="58"/>
      <c r="CH897" s="58"/>
      <c r="CI897" s="58"/>
      <c r="CJ897" s="58"/>
      <c r="CK897" s="58"/>
      <c r="CL897" s="58"/>
      <c r="CM897" s="58"/>
      <c r="CN897" s="58"/>
      <c r="CO897" s="58"/>
      <c r="CP897" s="58"/>
      <c r="CQ897" s="58"/>
      <c r="CR897" s="58"/>
      <c r="CS897" s="58"/>
      <c r="CT897" s="58"/>
      <c r="CU897" s="58"/>
      <c r="CV897" s="58"/>
      <c r="CW897" s="58"/>
      <c r="CX897" s="58"/>
      <c r="CY897" s="58"/>
      <c r="CZ897" s="58"/>
      <c r="DA897" s="58"/>
      <c r="DB897" s="58"/>
      <c r="DC897" s="58"/>
      <c r="DD897" s="58"/>
      <c r="DE897" s="58"/>
      <c r="DF897" s="58"/>
      <c r="DG897" s="58"/>
      <c r="DH897" s="58"/>
      <c r="DI897" s="60"/>
    </row>
    <row r="898" spans="1:113" x14ac:dyDescent="0.2">
      <c r="A898" s="36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50"/>
      <c r="AM898" s="57"/>
      <c r="AN898" s="57"/>
      <c r="AO898" s="58"/>
      <c r="AP898" s="58"/>
      <c r="AQ898" s="58"/>
      <c r="AR898" s="51"/>
      <c r="AS898" s="57"/>
      <c r="AT898" s="58"/>
      <c r="AU898" s="58"/>
      <c r="AV898" s="51"/>
      <c r="AW898" s="57"/>
      <c r="AX898" s="58"/>
      <c r="AY898" s="59"/>
      <c r="AZ898" s="35"/>
      <c r="BA898" s="58"/>
      <c r="BB898" s="51"/>
      <c r="BC898" s="57"/>
      <c r="BD898" s="58"/>
      <c r="BE898" s="59"/>
      <c r="BF898" s="58"/>
      <c r="BG898" s="58"/>
      <c r="BH898" s="58"/>
      <c r="BI898" s="58"/>
      <c r="BJ898" s="58"/>
      <c r="BK898" s="58"/>
      <c r="BL898" s="58"/>
      <c r="BM898" s="58"/>
      <c r="BN898" s="58"/>
      <c r="BO898" s="58"/>
      <c r="BP898" s="58"/>
      <c r="BQ898" s="58"/>
      <c r="BR898" s="58"/>
      <c r="BS898" s="58"/>
      <c r="BT898" s="58"/>
      <c r="BU898" s="58"/>
      <c r="BV898" s="58"/>
      <c r="BW898" s="58"/>
      <c r="BX898" s="58"/>
      <c r="BY898" s="58"/>
      <c r="BZ898" s="58"/>
      <c r="CA898" s="58"/>
      <c r="CB898" s="58"/>
      <c r="CC898" s="58"/>
      <c r="CD898" s="58"/>
      <c r="CE898" s="58"/>
      <c r="CF898" s="58"/>
      <c r="CG898" s="58"/>
      <c r="CH898" s="58"/>
      <c r="CI898" s="58"/>
      <c r="CJ898" s="58"/>
      <c r="CK898" s="58"/>
      <c r="CL898" s="58"/>
      <c r="CM898" s="58"/>
      <c r="CN898" s="58"/>
      <c r="CO898" s="58"/>
      <c r="CP898" s="58"/>
      <c r="CQ898" s="58"/>
      <c r="CR898" s="58"/>
      <c r="CS898" s="58"/>
      <c r="CT898" s="58"/>
      <c r="CU898" s="58"/>
      <c r="CV898" s="58"/>
      <c r="CW898" s="58"/>
      <c r="CX898" s="58"/>
      <c r="CY898" s="58"/>
      <c r="CZ898" s="58"/>
      <c r="DA898" s="58"/>
      <c r="DB898" s="58"/>
      <c r="DC898" s="58"/>
      <c r="DD898" s="58"/>
      <c r="DE898" s="58"/>
      <c r="DF898" s="58"/>
      <c r="DG898" s="58"/>
      <c r="DH898" s="58"/>
      <c r="DI898" s="60"/>
    </row>
    <row r="899" spans="1:113" x14ac:dyDescent="0.2">
      <c r="A899" s="36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50"/>
      <c r="AM899" s="57"/>
      <c r="AN899" s="57"/>
      <c r="AO899" s="58"/>
      <c r="AP899" s="58"/>
      <c r="AQ899" s="58"/>
      <c r="AR899" s="51"/>
      <c r="AS899" s="57"/>
      <c r="AT899" s="58"/>
      <c r="AU899" s="58"/>
      <c r="AV899" s="51"/>
      <c r="AW899" s="57"/>
      <c r="AX899" s="58"/>
      <c r="AY899" s="59"/>
      <c r="AZ899" s="35"/>
      <c r="BA899" s="58"/>
      <c r="BB899" s="51"/>
      <c r="BC899" s="57"/>
      <c r="BD899" s="58"/>
      <c r="BE899" s="59"/>
      <c r="BF899" s="58"/>
      <c r="BG899" s="58"/>
      <c r="BH899" s="58"/>
      <c r="BI899" s="58"/>
      <c r="BJ899" s="58"/>
      <c r="BK899" s="58"/>
      <c r="BL899" s="58"/>
      <c r="BM899" s="58"/>
      <c r="BN899" s="58"/>
      <c r="BO899" s="58"/>
      <c r="BP899" s="58"/>
      <c r="BQ899" s="58"/>
      <c r="BR899" s="58"/>
      <c r="BS899" s="58"/>
      <c r="BT899" s="58"/>
      <c r="BU899" s="58"/>
      <c r="BV899" s="58"/>
      <c r="BW899" s="58"/>
      <c r="BX899" s="58"/>
      <c r="BY899" s="58"/>
      <c r="BZ899" s="58"/>
      <c r="CA899" s="58"/>
      <c r="CB899" s="58"/>
      <c r="CC899" s="58"/>
      <c r="CD899" s="58"/>
      <c r="CE899" s="58"/>
      <c r="CF899" s="58"/>
      <c r="CG899" s="58"/>
      <c r="CH899" s="58"/>
      <c r="CI899" s="58"/>
      <c r="CJ899" s="58"/>
      <c r="CK899" s="58"/>
      <c r="CL899" s="58"/>
      <c r="CM899" s="58"/>
      <c r="CN899" s="58"/>
      <c r="CO899" s="58"/>
      <c r="CP899" s="58"/>
      <c r="CQ899" s="58"/>
      <c r="CR899" s="58"/>
      <c r="CS899" s="58"/>
      <c r="CT899" s="58"/>
      <c r="CU899" s="58"/>
      <c r="CV899" s="58"/>
      <c r="CW899" s="58"/>
      <c r="CX899" s="58"/>
      <c r="CY899" s="58"/>
      <c r="CZ899" s="58"/>
      <c r="DA899" s="58"/>
      <c r="DB899" s="58"/>
      <c r="DC899" s="58"/>
      <c r="DD899" s="58"/>
      <c r="DE899" s="58"/>
      <c r="DF899" s="58"/>
      <c r="DG899" s="58"/>
      <c r="DH899" s="58"/>
      <c r="DI899" s="60"/>
    </row>
    <row r="900" spans="1:113" x14ac:dyDescent="0.2">
      <c r="A900" s="36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7"/>
      <c r="AN900" s="57"/>
      <c r="AO900" s="58"/>
      <c r="AP900" s="58"/>
      <c r="AQ900" s="58"/>
      <c r="AR900" s="51"/>
      <c r="AS900" s="57"/>
      <c r="AT900" s="58"/>
      <c r="AU900" s="58"/>
      <c r="AV900" s="51"/>
      <c r="AW900" s="57"/>
      <c r="AX900" s="58"/>
      <c r="AY900" s="59"/>
      <c r="AZ900" s="35"/>
      <c r="BA900" s="58"/>
      <c r="BB900" s="51"/>
      <c r="BC900" s="57"/>
      <c r="BD900" s="58"/>
      <c r="BE900" s="59"/>
      <c r="BF900" s="58"/>
      <c r="BG900" s="58"/>
      <c r="BH900" s="58"/>
      <c r="BI900" s="58"/>
      <c r="BJ900" s="58"/>
      <c r="BK900" s="58"/>
      <c r="BL900" s="58"/>
      <c r="BM900" s="58"/>
      <c r="BN900" s="58"/>
      <c r="BO900" s="58"/>
      <c r="BP900" s="58"/>
      <c r="BQ900" s="58"/>
      <c r="BR900" s="58"/>
      <c r="BS900" s="58"/>
      <c r="BT900" s="58"/>
      <c r="BU900" s="58"/>
      <c r="BV900" s="58"/>
      <c r="BW900" s="58"/>
      <c r="BX900" s="58"/>
      <c r="BY900" s="58"/>
      <c r="BZ900" s="58"/>
      <c r="CA900" s="58"/>
      <c r="CB900" s="58"/>
      <c r="CC900" s="58"/>
      <c r="CD900" s="58"/>
      <c r="CE900" s="58"/>
      <c r="CF900" s="58"/>
      <c r="CG900" s="58"/>
      <c r="CH900" s="58"/>
      <c r="CI900" s="58"/>
      <c r="CJ900" s="58"/>
      <c r="CK900" s="58"/>
      <c r="CL900" s="58"/>
      <c r="CM900" s="58"/>
      <c r="CN900" s="58"/>
      <c r="CO900" s="58"/>
      <c r="CP900" s="58"/>
      <c r="CQ900" s="58"/>
      <c r="CR900" s="58"/>
      <c r="CS900" s="58"/>
      <c r="CT900" s="58"/>
      <c r="CU900" s="58"/>
      <c r="CV900" s="58"/>
      <c r="CW900" s="58"/>
      <c r="CX900" s="58"/>
      <c r="CY900" s="58"/>
      <c r="CZ900" s="58"/>
      <c r="DA900" s="58"/>
      <c r="DB900" s="58"/>
      <c r="DC900" s="58"/>
      <c r="DD900" s="58"/>
      <c r="DE900" s="58"/>
      <c r="DF900" s="58"/>
      <c r="DG900" s="58"/>
      <c r="DH900" s="58"/>
      <c r="DI900" s="60"/>
    </row>
    <row r="901" spans="1:113" x14ac:dyDescent="0.2">
      <c r="A901" s="36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50"/>
      <c r="AE901" s="50"/>
      <c r="AF901" s="50"/>
      <c r="AG901" s="50"/>
      <c r="AH901" s="50"/>
      <c r="AI901" s="50"/>
      <c r="AJ901" s="50"/>
      <c r="AK901" s="50"/>
      <c r="AL901" s="50"/>
      <c r="AM901" s="57"/>
      <c r="AN901" s="57"/>
      <c r="AO901" s="58"/>
      <c r="AP901" s="58"/>
      <c r="AQ901" s="58"/>
      <c r="AR901" s="51"/>
      <c r="AS901" s="57"/>
      <c r="AT901" s="58"/>
      <c r="AU901" s="58"/>
      <c r="AV901" s="51"/>
      <c r="AW901" s="57"/>
      <c r="AX901" s="58"/>
      <c r="AY901" s="59"/>
      <c r="AZ901" s="35"/>
      <c r="BA901" s="58"/>
      <c r="BB901" s="51"/>
      <c r="BC901" s="57"/>
      <c r="BD901" s="58"/>
      <c r="BE901" s="59"/>
      <c r="BF901" s="58"/>
      <c r="BG901" s="58"/>
      <c r="BH901" s="58"/>
      <c r="BI901" s="58"/>
      <c r="BJ901" s="58"/>
      <c r="BK901" s="58"/>
      <c r="BL901" s="58"/>
      <c r="BM901" s="58"/>
      <c r="BN901" s="58"/>
      <c r="BO901" s="58"/>
      <c r="BP901" s="58"/>
      <c r="BQ901" s="58"/>
      <c r="BR901" s="58"/>
      <c r="BS901" s="58"/>
      <c r="BT901" s="58"/>
      <c r="BU901" s="58"/>
      <c r="BV901" s="58"/>
      <c r="BW901" s="58"/>
      <c r="BX901" s="58"/>
      <c r="BY901" s="58"/>
      <c r="BZ901" s="58"/>
      <c r="CA901" s="58"/>
      <c r="CB901" s="58"/>
      <c r="CC901" s="58"/>
      <c r="CD901" s="58"/>
      <c r="CE901" s="58"/>
      <c r="CF901" s="58"/>
      <c r="CG901" s="58"/>
      <c r="CH901" s="58"/>
      <c r="CI901" s="58"/>
      <c r="CJ901" s="58"/>
      <c r="CK901" s="58"/>
      <c r="CL901" s="58"/>
      <c r="CM901" s="58"/>
      <c r="CN901" s="58"/>
      <c r="CO901" s="58"/>
      <c r="CP901" s="58"/>
      <c r="CQ901" s="58"/>
      <c r="CR901" s="58"/>
      <c r="CS901" s="58"/>
      <c r="CT901" s="58"/>
      <c r="CU901" s="58"/>
      <c r="CV901" s="58"/>
      <c r="CW901" s="58"/>
      <c r="CX901" s="58"/>
      <c r="CY901" s="58"/>
      <c r="CZ901" s="58"/>
      <c r="DA901" s="58"/>
      <c r="DB901" s="58"/>
      <c r="DC901" s="58"/>
      <c r="DD901" s="58"/>
      <c r="DE901" s="58"/>
      <c r="DF901" s="58"/>
      <c r="DG901" s="58"/>
      <c r="DH901" s="58"/>
      <c r="DI901" s="60"/>
    </row>
    <row r="902" spans="1:113" x14ac:dyDescent="0.2">
      <c r="A902" s="36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  <c r="AK902" s="50"/>
      <c r="AL902" s="50"/>
      <c r="AM902" s="57"/>
      <c r="AN902" s="57"/>
      <c r="AO902" s="58"/>
      <c r="AP902" s="58"/>
      <c r="AQ902" s="58"/>
      <c r="AR902" s="51"/>
      <c r="AS902" s="57"/>
      <c r="AT902" s="58"/>
      <c r="AU902" s="58"/>
      <c r="AV902" s="51"/>
      <c r="AW902" s="57"/>
      <c r="AX902" s="58"/>
      <c r="AY902" s="59"/>
      <c r="AZ902" s="35"/>
      <c r="BA902" s="58"/>
      <c r="BB902" s="51"/>
      <c r="BC902" s="57"/>
      <c r="BD902" s="58"/>
      <c r="BE902" s="59"/>
      <c r="BF902" s="58"/>
      <c r="BG902" s="58"/>
      <c r="BH902" s="58"/>
      <c r="BI902" s="58"/>
      <c r="BJ902" s="58"/>
      <c r="BK902" s="58"/>
      <c r="BL902" s="58"/>
      <c r="BM902" s="58"/>
      <c r="BN902" s="58"/>
      <c r="BO902" s="58"/>
      <c r="BP902" s="58"/>
      <c r="BQ902" s="58"/>
      <c r="BR902" s="58"/>
      <c r="BS902" s="58"/>
      <c r="BT902" s="58"/>
      <c r="BU902" s="58"/>
      <c r="BV902" s="58"/>
      <c r="BW902" s="58"/>
      <c r="BX902" s="58"/>
      <c r="BY902" s="58"/>
      <c r="BZ902" s="58"/>
      <c r="CA902" s="58"/>
      <c r="CB902" s="58"/>
      <c r="CC902" s="58"/>
      <c r="CD902" s="58"/>
      <c r="CE902" s="58"/>
      <c r="CF902" s="58"/>
      <c r="CG902" s="58"/>
      <c r="CH902" s="58"/>
      <c r="CI902" s="58"/>
      <c r="CJ902" s="58"/>
      <c r="CK902" s="58"/>
      <c r="CL902" s="58"/>
      <c r="CM902" s="58"/>
      <c r="CN902" s="58"/>
      <c r="CO902" s="58"/>
      <c r="CP902" s="58"/>
      <c r="CQ902" s="58"/>
      <c r="CR902" s="58"/>
      <c r="CS902" s="58"/>
      <c r="CT902" s="58"/>
      <c r="CU902" s="58"/>
      <c r="CV902" s="58"/>
      <c r="CW902" s="58"/>
      <c r="CX902" s="58"/>
      <c r="CY902" s="58"/>
      <c r="CZ902" s="58"/>
      <c r="DA902" s="58"/>
      <c r="DB902" s="58"/>
      <c r="DC902" s="58"/>
      <c r="DD902" s="58"/>
      <c r="DE902" s="58"/>
      <c r="DF902" s="58"/>
      <c r="DG902" s="58"/>
      <c r="DH902" s="58"/>
      <c r="DI902" s="60"/>
    </row>
    <row r="903" spans="1:113" x14ac:dyDescent="0.2">
      <c r="A903" s="36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50"/>
      <c r="AE903" s="50"/>
      <c r="AF903" s="50"/>
      <c r="AG903" s="50"/>
      <c r="AH903" s="50"/>
      <c r="AI903" s="50"/>
      <c r="AJ903" s="50"/>
      <c r="AK903" s="50"/>
      <c r="AL903" s="50"/>
      <c r="AM903" s="57"/>
      <c r="AN903" s="57"/>
      <c r="AO903" s="58"/>
      <c r="AP903" s="58"/>
      <c r="AQ903" s="58"/>
      <c r="AR903" s="51"/>
      <c r="AS903" s="57"/>
      <c r="AT903" s="58"/>
      <c r="AU903" s="58"/>
      <c r="AV903" s="51"/>
      <c r="AW903" s="57"/>
      <c r="AX903" s="58"/>
      <c r="AY903" s="59"/>
      <c r="AZ903" s="35"/>
      <c r="BA903" s="58"/>
      <c r="BB903" s="51"/>
      <c r="BC903" s="57"/>
      <c r="BD903" s="58"/>
      <c r="BE903" s="59"/>
      <c r="BF903" s="58"/>
      <c r="BG903" s="58"/>
      <c r="BH903" s="58"/>
      <c r="BI903" s="58"/>
      <c r="BJ903" s="58"/>
      <c r="BK903" s="58"/>
      <c r="BL903" s="58"/>
      <c r="BM903" s="58"/>
      <c r="BN903" s="58"/>
      <c r="BO903" s="58"/>
      <c r="BP903" s="58"/>
      <c r="BQ903" s="58"/>
      <c r="BR903" s="58"/>
      <c r="BS903" s="58"/>
      <c r="BT903" s="58"/>
      <c r="BU903" s="58"/>
      <c r="BV903" s="58"/>
      <c r="BW903" s="58"/>
      <c r="BX903" s="58"/>
      <c r="BY903" s="58"/>
      <c r="BZ903" s="58"/>
      <c r="CA903" s="58"/>
      <c r="CB903" s="58"/>
      <c r="CC903" s="58"/>
      <c r="CD903" s="58"/>
      <c r="CE903" s="58"/>
      <c r="CF903" s="58"/>
      <c r="CG903" s="58"/>
      <c r="CH903" s="58"/>
      <c r="CI903" s="58"/>
      <c r="CJ903" s="58"/>
      <c r="CK903" s="58"/>
      <c r="CL903" s="58"/>
      <c r="CM903" s="58"/>
      <c r="CN903" s="58"/>
      <c r="CO903" s="58"/>
      <c r="CP903" s="58"/>
      <c r="CQ903" s="58"/>
      <c r="CR903" s="58"/>
      <c r="CS903" s="58"/>
      <c r="CT903" s="58"/>
      <c r="CU903" s="58"/>
      <c r="CV903" s="58"/>
      <c r="CW903" s="58"/>
      <c r="CX903" s="58"/>
      <c r="CY903" s="58"/>
      <c r="CZ903" s="58"/>
      <c r="DA903" s="58"/>
      <c r="DB903" s="58"/>
      <c r="DC903" s="58"/>
      <c r="DD903" s="58"/>
      <c r="DE903" s="58"/>
      <c r="DF903" s="58"/>
      <c r="DG903" s="58"/>
      <c r="DH903" s="58"/>
      <c r="DI903" s="60"/>
    </row>
    <row r="904" spans="1:113" x14ac:dyDescent="0.2">
      <c r="A904" s="36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50"/>
      <c r="AE904" s="50"/>
      <c r="AF904" s="50"/>
      <c r="AG904" s="50"/>
      <c r="AH904" s="50"/>
      <c r="AI904" s="50"/>
      <c r="AJ904" s="50"/>
      <c r="AK904" s="50"/>
      <c r="AL904" s="50"/>
      <c r="AM904" s="57"/>
      <c r="AN904" s="57"/>
      <c r="AO904" s="58"/>
      <c r="AP904" s="58"/>
      <c r="AQ904" s="58"/>
      <c r="AR904" s="51"/>
      <c r="AS904" s="57"/>
      <c r="AT904" s="58"/>
      <c r="AU904" s="58"/>
      <c r="AV904" s="51"/>
      <c r="AW904" s="57"/>
      <c r="AX904" s="58"/>
      <c r="AY904" s="59"/>
      <c r="AZ904" s="35"/>
      <c r="BA904" s="58"/>
      <c r="BB904" s="51"/>
      <c r="BC904" s="57"/>
      <c r="BD904" s="58"/>
      <c r="BE904" s="59"/>
      <c r="BF904" s="58"/>
      <c r="BG904" s="58"/>
      <c r="BH904" s="58"/>
      <c r="BI904" s="58"/>
      <c r="BJ904" s="58"/>
      <c r="BK904" s="58"/>
      <c r="BL904" s="58"/>
      <c r="BM904" s="58"/>
      <c r="BN904" s="58"/>
      <c r="BO904" s="58"/>
      <c r="BP904" s="58"/>
      <c r="BQ904" s="58"/>
      <c r="BR904" s="58"/>
      <c r="BS904" s="58"/>
      <c r="BT904" s="58"/>
      <c r="BU904" s="58"/>
      <c r="BV904" s="58"/>
      <c r="BW904" s="58"/>
      <c r="BX904" s="58"/>
      <c r="BY904" s="58"/>
      <c r="BZ904" s="58"/>
      <c r="CA904" s="58"/>
      <c r="CB904" s="58"/>
      <c r="CC904" s="58"/>
      <c r="CD904" s="58"/>
      <c r="CE904" s="58"/>
      <c r="CF904" s="58"/>
      <c r="CG904" s="58"/>
      <c r="CH904" s="58"/>
      <c r="CI904" s="58"/>
      <c r="CJ904" s="58"/>
      <c r="CK904" s="58"/>
      <c r="CL904" s="58"/>
      <c r="CM904" s="58"/>
      <c r="CN904" s="58"/>
      <c r="CO904" s="58"/>
      <c r="CP904" s="58"/>
      <c r="CQ904" s="58"/>
      <c r="CR904" s="58"/>
      <c r="CS904" s="58"/>
      <c r="CT904" s="58"/>
      <c r="CU904" s="58"/>
      <c r="CV904" s="58"/>
      <c r="CW904" s="58"/>
      <c r="CX904" s="58"/>
      <c r="CY904" s="58"/>
      <c r="CZ904" s="58"/>
      <c r="DA904" s="58"/>
      <c r="DB904" s="58"/>
      <c r="DC904" s="58"/>
      <c r="DD904" s="58"/>
      <c r="DE904" s="58"/>
      <c r="DF904" s="58"/>
      <c r="DG904" s="58"/>
      <c r="DH904" s="58"/>
      <c r="DI904" s="60"/>
    </row>
    <row r="905" spans="1:113" x14ac:dyDescent="0.2">
      <c r="A905" s="36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50"/>
      <c r="AE905" s="50"/>
      <c r="AF905" s="50"/>
      <c r="AG905" s="50"/>
      <c r="AH905" s="50"/>
      <c r="AI905" s="50"/>
      <c r="AJ905" s="50"/>
      <c r="AK905" s="50"/>
      <c r="AL905" s="50"/>
      <c r="AM905" s="57"/>
      <c r="AN905" s="57"/>
      <c r="AO905" s="58"/>
      <c r="AP905" s="58"/>
      <c r="AQ905" s="58"/>
      <c r="AR905" s="51"/>
      <c r="AS905" s="57"/>
      <c r="AT905" s="58"/>
      <c r="AU905" s="58"/>
      <c r="AV905" s="51"/>
      <c r="AW905" s="57"/>
      <c r="AX905" s="58"/>
      <c r="AY905" s="59"/>
      <c r="AZ905" s="35"/>
      <c r="BA905" s="58"/>
      <c r="BB905" s="51"/>
      <c r="BC905" s="57"/>
      <c r="BD905" s="58"/>
      <c r="BE905" s="59"/>
      <c r="BF905" s="58"/>
      <c r="BG905" s="58"/>
      <c r="BH905" s="58"/>
      <c r="BI905" s="58"/>
      <c r="BJ905" s="58"/>
      <c r="BK905" s="58"/>
      <c r="BL905" s="58"/>
      <c r="BM905" s="58"/>
      <c r="BN905" s="58"/>
      <c r="BO905" s="58"/>
      <c r="BP905" s="58"/>
      <c r="BQ905" s="58"/>
      <c r="BR905" s="58"/>
      <c r="BS905" s="58"/>
      <c r="BT905" s="58"/>
      <c r="BU905" s="58"/>
      <c r="BV905" s="58"/>
      <c r="BW905" s="58"/>
      <c r="BX905" s="58"/>
      <c r="BY905" s="58"/>
      <c r="BZ905" s="58"/>
      <c r="CA905" s="58"/>
      <c r="CB905" s="58"/>
      <c r="CC905" s="58"/>
      <c r="CD905" s="58"/>
      <c r="CE905" s="58"/>
      <c r="CF905" s="58"/>
      <c r="CG905" s="58"/>
      <c r="CH905" s="58"/>
      <c r="CI905" s="58"/>
      <c r="CJ905" s="58"/>
      <c r="CK905" s="58"/>
      <c r="CL905" s="58"/>
      <c r="CM905" s="58"/>
      <c r="CN905" s="58"/>
      <c r="CO905" s="58"/>
      <c r="CP905" s="58"/>
      <c r="CQ905" s="58"/>
      <c r="CR905" s="58"/>
      <c r="CS905" s="58"/>
      <c r="CT905" s="58"/>
      <c r="CU905" s="58"/>
      <c r="CV905" s="58"/>
      <c r="CW905" s="58"/>
      <c r="CX905" s="58"/>
      <c r="CY905" s="58"/>
      <c r="CZ905" s="58"/>
      <c r="DA905" s="58"/>
      <c r="DB905" s="58"/>
      <c r="DC905" s="58"/>
      <c r="DD905" s="58"/>
      <c r="DE905" s="58"/>
      <c r="DF905" s="58"/>
      <c r="DG905" s="58"/>
      <c r="DH905" s="58"/>
      <c r="DI905" s="60"/>
    </row>
    <row r="906" spans="1:113" x14ac:dyDescent="0.2">
      <c r="A906" s="36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50"/>
      <c r="AE906" s="50"/>
      <c r="AF906" s="50"/>
      <c r="AG906" s="50"/>
      <c r="AH906" s="50"/>
      <c r="AI906" s="50"/>
      <c r="AJ906" s="50"/>
      <c r="AK906" s="50"/>
      <c r="AL906" s="50"/>
      <c r="AM906" s="57"/>
      <c r="AN906" s="57"/>
      <c r="AO906" s="58"/>
      <c r="AP906" s="58"/>
      <c r="AQ906" s="58"/>
      <c r="AR906" s="51"/>
      <c r="AS906" s="57"/>
      <c r="AT906" s="58"/>
      <c r="AU906" s="58"/>
      <c r="AV906" s="51"/>
      <c r="AW906" s="57"/>
      <c r="AX906" s="58"/>
      <c r="AY906" s="59"/>
      <c r="AZ906" s="35"/>
      <c r="BA906" s="58"/>
      <c r="BB906" s="51"/>
      <c r="BC906" s="57"/>
      <c r="BD906" s="58"/>
      <c r="BE906" s="59"/>
      <c r="BF906" s="58"/>
      <c r="BG906" s="58"/>
      <c r="BH906" s="58"/>
      <c r="BI906" s="58"/>
      <c r="BJ906" s="58"/>
      <c r="BK906" s="58"/>
      <c r="BL906" s="58"/>
      <c r="BM906" s="58"/>
      <c r="BN906" s="58"/>
      <c r="BO906" s="58"/>
      <c r="BP906" s="58"/>
      <c r="BQ906" s="58"/>
      <c r="BR906" s="58"/>
      <c r="BS906" s="58"/>
      <c r="BT906" s="58"/>
      <c r="BU906" s="58"/>
      <c r="BV906" s="58"/>
      <c r="BW906" s="58"/>
      <c r="BX906" s="58"/>
      <c r="BY906" s="58"/>
      <c r="BZ906" s="58"/>
      <c r="CA906" s="58"/>
      <c r="CB906" s="58"/>
      <c r="CC906" s="58"/>
      <c r="CD906" s="58"/>
      <c r="CE906" s="58"/>
      <c r="CF906" s="58"/>
      <c r="CG906" s="58"/>
      <c r="CH906" s="58"/>
      <c r="CI906" s="58"/>
      <c r="CJ906" s="58"/>
      <c r="CK906" s="58"/>
      <c r="CL906" s="58"/>
      <c r="CM906" s="58"/>
      <c r="CN906" s="58"/>
      <c r="CO906" s="58"/>
      <c r="CP906" s="58"/>
      <c r="CQ906" s="58"/>
      <c r="CR906" s="58"/>
      <c r="CS906" s="58"/>
      <c r="CT906" s="58"/>
      <c r="CU906" s="58"/>
      <c r="CV906" s="58"/>
      <c r="CW906" s="58"/>
      <c r="CX906" s="58"/>
      <c r="CY906" s="58"/>
      <c r="CZ906" s="58"/>
      <c r="DA906" s="58"/>
      <c r="DB906" s="58"/>
      <c r="DC906" s="58"/>
      <c r="DD906" s="58"/>
      <c r="DE906" s="58"/>
      <c r="DF906" s="58"/>
      <c r="DG906" s="58"/>
      <c r="DH906" s="58"/>
      <c r="DI906" s="60"/>
    </row>
    <row r="907" spans="1:113" x14ac:dyDescent="0.2">
      <c r="A907" s="36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50"/>
      <c r="AE907" s="50"/>
      <c r="AF907" s="50"/>
      <c r="AG907" s="50"/>
      <c r="AH907" s="50"/>
      <c r="AI907" s="50"/>
      <c r="AJ907" s="50"/>
      <c r="AK907" s="50"/>
      <c r="AL907" s="50"/>
      <c r="AM907" s="57"/>
      <c r="AN907" s="57"/>
      <c r="AO907" s="58"/>
      <c r="AP907" s="58"/>
      <c r="AQ907" s="58"/>
      <c r="AR907" s="51"/>
      <c r="AS907" s="57"/>
      <c r="AT907" s="58"/>
      <c r="AU907" s="58"/>
      <c r="AV907" s="51"/>
      <c r="AW907" s="57"/>
      <c r="AX907" s="58"/>
      <c r="AY907" s="59"/>
      <c r="AZ907" s="35"/>
      <c r="BA907" s="58"/>
      <c r="BB907" s="51"/>
      <c r="BC907" s="57"/>
      <c r="BD907" s="58"/>
      <c r="BE907" s="59"/>
      <c r="BF907" s="58"/>
      <c r="BG907" s="58"/>
      <c r="BH907" s="58"/>
      <c r="BI907" s="58"/>
      <c r="BJ907" s="58"/>
      <c r="BK907" s="58"/>
      <c r="BL907" s="58"/>
      <c r="BM907" s="58"/>
      <c r="BN907" s="58"/>
      <c r="BO907" s="58"/>
      <c r="BP907" s="58"/>
      <c r="BQ907" s="58"/>
      <c r="BR907" s="58"/>
      <c r="BS907" s="58"/>
      <c r="BT907" s="58"/>
      <c r="BU907" s="58"/>
      <c r="BV907" s="58"/>
      <c r="BW907" s="58"/>
      <c r="BX907" s="58"/>
      <c r="BY907" s="58"/>
      <c r="BZ907" s="58"/>
      <c r="CA907" s="58"/>
      <c r="CB907" s="58"/>
      <c r="CC907" s="58"/>
      <c r="CD907" s="58"/>
      <c r="CE907" s="58"/>
      <c r="CF907" s="58"/>
      <c r="CG907" s="58"/>
      <c r="CH907" s="58"/>
      <c r="CI907" s="58"/>
      <c r="CJ907" s="58"/>
      <c r="CK907" s="58"/>
      <c r="CL907" s="58"/>
      <c r="CM907" s="58"/>
      <c r="CN907" s="58"/>
      <c r="CO907" s="58"/>
      <c r="CP907" s="58"/>
      <c r="CQ907" s="58"/>
      <c r="CR907" s="58"/>
      <c r="CS907" s="58"/>
      <c r="CT907" s="58"/>
      <c r="CU907" s="58"/>
      <c r="CV907" s="58"/>
      <c r="CW907" s="58"/>
      <c r="CX907" s="58"/>
      <c r="CY907" s="58"/>
      <c r="CZ907" s="58"/>
      <c r="DA907" s="58"/>
      <c r="DB907" s="58"/>
      <c r="DC907" s="58"/>
      <c r="DD907" s="58"/>
      <c r="DE907" s="58"/>
      <c r="DF907" s="58"/>
      <c r="DG907" s="58"/>
      <c r="DH907" s="58"/>
      <c r="DI907" s="60"/>
    </row>
    <row r="908" spans="1:113" x14ac:dyDescent="0.2">
      <c r="A908" s="36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50"/>
      <c r="AE908" s="50"/>
      <c r="AF908" s="50"/>
      <c r="AG908" s="50"/>
      <c r="AH908" s="50"/>
      <c r="AI908" s="50"/>
      <c r="AJ908" s="50"/>
      <c r="AK908" s="50"/>
      <c r="AL908" s="50"/>
      <c r="AM908" s="57"/>
      <c r="AN908" s="57"/>
      <c r="AO908" s="58"/>
      <c r="AP908" s="58"/>
      <c r="AQ908" s="58"/>
      <c r="AR908" s="51"/>
      <c r="AS908" s="57"/>
      <c r="AT908" s="58"/>
      <c r="AU908" s="58"/>
      <c r="AV908" s="51"/>
      <c r="AW908" s="57"/>
      <c r="AX908" s="58"/>
      <c r="AY908" s="59"/>
      <c r="AZ908" s="35"/>
      <c r="BA908" s="58"/>
      <c r="BB908" s="51"/>
      <c r="BC908" s="57"/>
      <c r="BD908" s="58"/>
      <c r="BE908" s="59"/>
      <c r="BF908" s="58"/>
      <c r="BG908" s="58"/>
      <c r="BH908" s="58"/>
      <c r="BI908" s="58"/>
      <c r="BJ908" s="58"/>
      <c r="BK908" s="58"/>
      <c r="BL908" s="58"/>
      <c r="BM908" s="58"/>
      <c r="BN908" s="58"/>
      <c r="BO908" s="58"/>
      <c r="BP908" s="58"/>
      <c r="BQ908" s="58"/>
      <c r="BR908" s="58"/>
      <c r="BS908" s="58"/>
      <c r="BT908" s="58"/>
      <c r="BU908" s="58"/>
      <c r="BV908" s="58"/>
      <c r="BW908" s="58"/>
      <c r="BX908" s="58"/>
      <c r="BY908" s="58"/>
      <c r="BZ908" s="58"/>
      <c r="CA908" s="58"/>
      <c r="CB908" s="58"/>
      <c r="CC908" s="58"/>
      <c r="CD908" s="58"/>
      <c r="CE908" s="58"/>
      <c r="CF908" s="58"/>
      <c r="CG908" s="58"/>
      <c r="CH908" s="58"/>
      <c r="CI908" s="58"/>
      <c r="CJ908" s="58"/>
      <c r="CK908" s="58"/>
      <c r="CL908" s="58"/>
      <c r="CM908" s="58"/>
      <c r="CN908" s="58"/>
      <c r="CO908" s="58"/>
      <c r="CP908" s="58"/>
      <c r="CQ908" s="58"/>
      <c r="CR908" s="58"/>
      <c r="CS908" s="58"/>
      <c r="CT908" s="58"/>
      <c r="CU908" s="58"/>
      <c r="CV908" s="58"/>
      <c r="CW908" s="58"/>
      <c r="CX908" s="58"/>
      <c r="CY908" s="58"/>
      <c r="CZ908" s="58"/>
      <c r="DA908" s="58"/>
      <c r="DB908" s="58"/>
      <c r="DC908" s="58"/>
      <c r="DD908" s="58"/>
      <c r="DE908" s="58"/>
      <c r="DF908" s="58"/>
      <c r="DG908" s="58"/>
      <c r="DH908" s="58"/>
      <c r="DI908" s="60"/>
    </row>
    <row r="909" spans="1:113" x14ac:dyDescent="0.2">
      <c r="A909" s="36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50"/>
      <c r="AE909" s="50"/>
      <c r="AF909" s="50"/>
      <c r="AG909" s="50"/>
      <c r="AH909" s="50"/>
      <c r="AI909" s="50"/>
      <c r="AJ909" s="50"/>
      <c r="AK909" s="50"/>
      <c r="AL909" s="50"/>
      <c r="AM909" s="57"/>
      <c r="AN909" s="57"/>
      <c r="AO909" s="58"/>
      <c r="AP909" s="58"/>
      <c r="AQ909" s="58"/>
      <c r="AR909" s="51"/>
      <c r="AS909" s="57"/>
      <c r="AT909" s="58"/>
      <c r="AU909" s="58"/>
      <c r="AV909" s="51"/>
      <c r="AW909" s="57"/>
      <c r="AX909" s="58"/>
      <c r="AY909" s="59"/>
      <c r="AZ909" s="35"/>
      <c r="BA909" s="58"/>
      <c r="BB909" s="51"/>
      <c r="BC909" s="57"/>
      <c r="BD909" s="58"/>
      <c r="BE909" s="59"/>
      <c r="BF909" s="58"/>
      <c r="BG909" s="58"/>
      <c r="BH909" s="58"/>
      <c r="BI909" s="58"/>
      <c r="BJ909" s="58"/>
      <c r="BK909" s="58"/>
      <c r="BL909" s="58"/>
      <c r="BM909" s="58"/>
      <c r="BN909" s="58"/>
      <c r="BO909" s="58"/>
      <c r="BP909" s="58"/>
      <c r="BQ909" s="58"/>
      <c r="BR909" s="58"/>
      <c r="BS909" s="58"/>
      <c r="BT909" s="58"/>
      <c r="BU909" s="58"/>
      <c r="BV909" s="58"/>
      <c r="BW909" s="58"/>
      <c r="BX909" s="58"/>
      <c r="BY909" s="58"/>
      <c r="BZ909" s="58"/>
      <c r="CA909" s="58"/>
      <c r="CB909" s="58"/>
      <c r="CC909" s="58"/>
      <c r="CD909" s="58"/>
      <c r="CE909" s="58"/>
      <c r="CF909" s="58"/>
      <c r="CG909" s="58"/>
      <c r="CH909" s="58"/>
      <c r="CI909" s="58"/>
      <c r="CJ909" s="58"/>
      <c r="CK909" s="58"/>
      <c r="CL909" s="58"/>
      <c r="CM909" s="58"/>
      <c r="CN909" s="58"/>
      <c r="CO909" s="58"/>
      <c r="CP909" s="58"/>
      <c r="CQ909" s="58"/>
      <c r="CR909" s="58"/>
      <c r="CS909" s="58"/>
      <c r="CT909" s="58"/>
      <c r="CU909" s="58"/>
      <c r="CV909" s="58"/>
      <c r="CW909" s="58"/>
      <c r="CX909" s="58"/>
      <c r="CY909" s="58"/>
      <c r="CZ909" s="58"/>
      <c r="DA909" s="58"/>
      <c r="DB909" s="58"/>
      <c r="DC909" s="58"/>
      <c r="DD909" s="58"/>
      <c r="DE909" s="58"/>
      <c r="DF909" s="58"/>
      <c r="DG909" s="58"/>
      <c r="DH909" s="58"/>
      <c r="DI909" s="60"/>
    </row>
    <row r="910" spans="1:113" x14ac:dyDescent="0.2">
      <c r="A910" s="36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7"/>
      <c r="AN910" s="57"/>
      <c r="AO910" s="58"/>
      <c r="AP910" s="58"/>
      <c r="AQ910" s="58"/>
      <c r="AR910" s="51"/>
      <c r="AS910" s="57"/>
      <c r="AT910" s="58"/>
      <c r="AU910" s="58"/>
      <c r="AV910" s="51"/>
      <c r="AW910" s="57"/>
      <c r="AX910" s="58"/>
      <c r="AY910" s="59"/>
      <c r="AZ910" s="35"/>
      <c r="BA910" s="58"/>
      <c r="BB910" s="51"/>
      <c r="BC910" s="57"/>
      <c r="BD910" s="58"/>
      <c r="BE910" s="59"/>
      <c r="BF910" s="58"/>
      <c r="BG910" s="58"/>
      <c r="BH910" s="58"/>
      <c r="BI910" s="58"/>
      <c r="BJ910" s="58"/>
      <c r="BK910" s="58"/>
      <c r="BL910" s="58"/>
      <c r="BM910" s="58"/>
      <c r="BN910" s="58"/>
      <c r="BO910" s="58"/>
      <c r="BP910" s="58"/>
      <c r="BQ910" s="58"/>
      <c r="BR910" s="58"/>
      <c r="BS910" s="58"/>
      <c r="BT910" s="58"/>
      <c r="BU910" s="58"/>
      <c r="BV910" s="58"/>
      <c r="BW910" s="58"/>
      <c r="BX910" s="58"/>
      <c r="BY910" s="58"/>
      <c r="BZ910" s="58"/>
      <c r="CA910" s="58"/>
      <c r="CB910" s="58"/>
      <c r="CC910" s="58"/>
      <c r="CD910" s="58"/>
      <c r="CE910" s="58"/>
      <c r="CF910" s="58"/>
      <c r="CG910" s="58"/>
      <c r="CH910" s="58"/>
      <c r="CI910" s="58"/>
      <c r="CJ910" s="58"/>
      <c r="CK910" s="58"/>
      <c r="CL910" s="58"/>
      <c r="CM910" s="58"/>
      <c r="CN910" s="58"/>
      <c r="CO910" s="58"/>
      <c r="CP910" s="58"/>
      <c r="CQ910" s="58"/>
      <c r="CR910" s="58"/>
      <c r="CS910" s="58"/>
      <c r="CT910" s="58"/>
      <c r="CU910" s="58"/>
      <c r="CV910" s="58"/>
      <c r="CW910" s="58"/>
      <c r="CX910" s="58"/>
      <c r="CY910" s="58"/>
      <c r="CZ910" s="58"/>
      <c r="DA910" s="58"/>
      <c r="DB910" s="58"/>
      <c r="DC910" s="58"/>
      <c r="DD910" s="58"/>
      <c r="DE910" s="58"/>
      <c r="DF910" s="58"/>
      <c r="DG910" s="58"/>
      <c r="DH910" s="58"/>
      <c r="DI910" s="60"/>
    </row>
    <row r="911" spans="1:113" x14ac:dyDescent="0.2">
      <c r="A911" s="36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50"/>
      <c r="AE911" s="50"/>
      <c r="AF911" s="50"/>
      <c r="AG911" s="50"/>
      <c r="AH911" s="50"/>
      <c r="AI911" s="50"/>
      <c r="AJ911" s="50"/>
      <c r="AK911" s="50"/>
      <c r="AL911" s="50"/>
      <c r="AM911" s="57"/>
      <c r="AN911" s="57"/>
      <c r="AO911" s="58"/>
      <c r="AP911" s="58"/>
      <c r="AQ911" s="58"/>
      <c r="AR911" s="51"/>
      <c r="AS911" s="57"/>
      <c r="AT911" s="58"/>
      <c r="AU911" s="58"/>
      <c r="AV911" s="51"/>
      <c r="AW911" s="57"/>
      <c r="AX911" s="58"/>
      <c r="AY911" s="59"/>
      <c r="AZ911" s="35"/>
      <c r="BA911" s="58"/>
      <c r="BB911" s="51"/>
      <c r="BC911" s="57"/>
      <c r="BD911" s="58"/>
      <c r="BE911" s="59"/>
      <c r="BF911" s="58"/>
      <c r="BG911" s="58"/>
      <c r="BH911" s="58"/>
      <c r="BI911" s="58"/>
      <c r="BJ911" s="58"/>
      <c r="BK911" s="58"/>
      <c r="BL911" s="58"/>
      <c r="BM911" s="58"/>
      <c r="BN911" s="58"/>
      <c r="BO911" s="58"/>
      <c r="BP911" s="58"/>
      <c r="BQ911" s="58"/>
      <c r="BR911" s="58"/>
      <c r="BS911" s="58"/>
      <c r="BT911" s="58"/>
      <c r="BU911" s="58"/>
      <c r="BV911" s="58"/>
      <c r="BW911" s="58"/>
      <c r="BX911" s="58"/>
      <c r="BY911" s="58"/>
      <c r="BZ911" s="58"/>
      <c r="CA911" s="58"/>
      <c r="CB911" s="58"/>
      <c r="CC911" s="58"/>
      <c r="CD911" s="58"/>
      <c r="CE911" s="58"/>
      <c r="CF911" s="58"/>
      <c r="CG911" s="58"/>
      <c r="CH911" s="58"/>
      <c r="CI911" s="58"/>
      <c r="CJ911" s="58"/>
      <c r="CK911" s="58"/>
      <c r="CL911" s="58"/>
      <c r="CM911" s="58"/>
      <c r="CN911" s="58"/>
      <c r="CO911" s="58"/>
      <c r="CP911" s="58"/>
      <c r="CQ911" s="58"/>
      <c r="CR911" s="58"/>
      <c r="CS911" s="58"/>
      <c r="CT911" s="58"/>
      <c r="CU911" s="58"/>
      <c r="CV911" s="58"/>
      <c r="CW911" s="58"/>
      <c r="CX911" s="58"/>
      <c r="CY911" s="58"/>
      <c r="CZ911" s="58"/>
      <c r="DA911" s="58"/>
      <c r="DB911" s="58"/>
      <c r="DC911" s="58"/>
      <c r="DD911" s="58"/>
      <c r="DE911" s="58"/>
      <c r="DF911" s="58"/>
      <c r="DG911" s="58"/>
      <c r="DH911" s="58"/>
      <c r="DI911" s="60"/>
    </row>
    <row r="912" spans="1:113" x14ac:dyDescent="0.2">
      <c r="A912" s="36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50"/>
      <c r="AE912" s="50"/>
      <c r="AF912" s="50"/>
      <c r="AG912" s="50"/>
      <c r="AH912" s="50"/>
      <c r="AI912" s="50"/>
      <c r="AJ912" s="50"/>
      <c r="AK912" s="50"/>
      <c r="AL912" s="50"/>
      <c r="AM912" s="57"/>
      <c r="AN912" s="57"/>
      <c r="AO912" s="58"/>
      <c r="AP912" s="58"/>
      <c r="AQ912" s="58"/>
      <c r="AR912" s="51"/>
      <c r="AS912" s="57"/>
      <c r="AT912" s="58"/>
      <c r="AU912" s="58"/>
      <c r="AV912" s="51"/>
      <c r="AW912" s="57"/>
      <c r="AX912" s="58"/>
      <c r="AY912" s="59"/>
      <c r="AZ912" s="35"/>
      <c r="BA912" s="58"/>
      <c r="BB912" s="51"/>
      <c r="BC912" s="57"/>
      <c r="BD912" s="58"/>
      <c r="BE912" s="59"/>
      <c r="BF912" s="58"/>
      <c r="BG912" s="58"/>
      <c r="BH912" s="58"/>
      <c r="BI912" s="58"/>
      <c r="BJ912" s="58"/>
      <c r="BK912" s="58"/>
      <c r="BL912" s="58"/>
      <c r="BM912" s="58"/>
      <c r="BN912" s="58"/>
      <c r="BO912" s="58"/>
      <c r="BP912" s="58"/>
      <c r="BQ912" s="58"/>
      <c r="BR912" s="58"/>
      <c r="BS912" s="58"/>
      <c r="BT912" s="58"/>
      <c r="BU912" s="58"/>
      <c r="BV912" s="58"/>
      <c r="BW912" s="58"/>
      <c r="BX912" s="58"/>
      <c r="BY912" s="58"/>
      <c r="BZ912" s="58"/>
      <c r="CA912" s="58"/>
      <c r="CB912" s="58"/>
      <c r="CC912" s="58"/>
      <c r="CD912" s="58"/>
      <c r="CE912" s="58"/>
      <c r="CF912" s="58"/>
      <c r="CG912" s="58"/>
      <c r="CH912" s="58"/>
      <c r="CI912" s="58"/>
      <c r="CJ912" s="58"/>
      <c r="CK912" s="58"/>
      <c r="CL912" s="58"/>
      <c r="CM912" s="58"/>
      <c r="CN912" s="58"/>
      <c r="CO912" s="58"/>
      <c r="CP912" s="58"/>
      <c r="CQ912" s="58"/>
      <c r="CR912" s="58"/>
      <c r="CS912" s="58"/>
      <c r="CT912" s="58"/>
      <c r="CU912" s="58"/>
      <c r="CV912" s="58"/>
      <c r="CW912" s="58"/>
      <c r="CX912" s="58"/>
      <c r="CY912" s="58"/>
      <c r="CZ912" s="58"/>
      <c r="DA912" s="58"/>
      <c r="DB912" s="58"/>
      <c r="DC912" s="58"/>
      <c r="DD912" s="58"/>
      <c r="DE912" s="58"/>
      <c r="DF912" s="58"/>
      <c r="DG912" s="58"/>
      <c r="DH912" s="58"/>
      <c r="DI912" s="60"/>
    </row>
    <row r="913" spans="1:113" x14ac:dyDescent="0.2">
      <c r="A913" s="36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7"/>
      <c r="AN913" s="57"/>
      <c r="AO913" s="58"/>
      <c r="AP913" s="58"/>
      <c r="AQ913" s="58"/>
      <c r="AR913" s="51"/>
      <c r="AS913" s="57"/>
      <c r="AT913" s="58"/>
      <c r="AU913" s="58"/>
      <c r="AV913" s="51"/>
      <c r="AW913" s="57"/>
      <c r="AX913" s="58"/>
      <c r="AY913" s="59"/>
      <c r="AZ913" s="35"/>
      <c r="BA913" s="58"/>
      <c r="BB913" s="51"/>
      <c r="BC913" s="57"/>
      <c r="BD913" s="58"/>
      <c r="BE913" s="59"/>
      <c r="BF913" s="58"/>
      <c r="BG913" s="58"/>
      <c r="BH913" s="58"/>
      <c r="BI913" s="58"/>
      <c r="BJ913" s="58"/>
      <c r="BK913" s="58"/>
      <c r="BL913" s="58"/>
      <c r="BM913" s="58"/>
      <c r="BN913" s="58"/>
      <c r="BO913" s="58"/>
      <c r="BP913" s="58"/>
      <c r="BQ913" s="58"/>
      <c r="BR913" s="58"/>
      <c r="BS913" s="58"/>
      <c r="BT913" s="58"/>
      <c r="BU913" s="58"/>
      <c r="BV913" s="58"/>
      <c r="BW913" s="58"/>
      <c r="BX913" s="58"/>
      <c r="BY913" s="58"/>
      <c r="BZ913" s="58"/>
      <c r="CA913" s="58"/>
      <c r="CB913" s="58"/>
      <c r="CC913" s="58"/>
      <c r="CD913" s="58"/>
      <c r="CE913" s="58"/>
      <c r="CF913" s="58"/>
      <c r="CG913" s="58"/>
      <c r="CH913" s="58"/>
      <c r="CI913" s="58"/>
      <c r="CJ913" s="58"/>
      <c r="CK913" s="58"/>
      <c r="CL913" s="58"/>
      <c r="CM913" s="58"/>
      <c r="CN913" s="58"/>
      <c r="CO913" s="58"/>
      <c r="CP913" s="58"/>
      <c r="CQ913" s="58"/>
      <c r="CR913" s="58"/>
      <c r="CS913" s="58"/>
      <c r="CT913" s="58"/>
      <c r="CU913" s="58"/>
      <c r="CV913" s="58"/>
      <c r="CW913" s="58"/>
      <c r="CX913" s="58"/>
      <c r="CY913" s="58"/>
      <c r="CZ913" s="58"/>
      <c r="DA913" s="58"/>
      <c r="DB913" s="58"/>
      <c r="DC913" s="58"/>
      <c r="DD913" s="58"/>
      <c r="DE913" s="58"/>
      <c r="DF913" s="58"/>
      <c r="DG913" s="58"/>
      <c r="DH913" s="58"/>
      <c r="DI913" s="60"/>
    </row>
    <row r="914" spans="1:113" x14ac:dyDescent="0.2">
      <c r="A914" s="36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50"/>
      <c r="AE914" s="50"/>
      <c r="AF914" s="50"/>
      <c r="AG914" s="50"/>
      <c r="AH914" s="50"/>
      <c r="AI914" s="50"/>
      <c r="AJ914" s="50"/>
      <c r="AK914" s="50"/>
      <c r="AL914" s="50"/>
      <c r="AM914" s="57"/>
      <c r="AN914" s="57"/>
      <c r="AO914" s="58"/>
      <c r="AP914" s="58"/>
      <c r="AQ914" s="58"/>
      <c r="AR914" s="51"/>
      <c r="AS914" s="57"/>
      <c r="AT914" s="58"/>
      <c r="AU914" s="58"/>
      <c r="AV914" s="51"/>
      <c r="AW914" s="57"/>
      <c r="AX914" s="58"/>
      <c r="AY914" s="59"/>
      <c r="AZ914" s="35"/>
      <c r="BA914" s="58"/>
      <c r="BB914" s="51"/>
      <c r="BC914" s="57"/>
      <c r="BD914" s="58"/>
      <c r="BE914" s="59"/>
      <c r="BF914" s="58"/>
      <c r="BG914" s="58"/>
      <c r="BH914" s="58"/>
      <c r="BI914" s="58"/>
      <c r="BJ914" s="58"/>
      <c r="BK914" s="58"/>
      <c r="BL914" s="58"/>
      <c r="BM914" s="58"/>
      <c r="BN914" s="58"/>
      <c r="BO914" s="58"/>
      <c r="BP914" s="58"/>
      <c r="BQ914" s="58"/>
      <c r="BR914" s="58"/>
      <c r="BS914" s="58"/>
      <c r="BT914" s="58"/>
      <c r="BU914" s="58"/>
      <c r="BV914" s="58"/>
      <c r="BW914" s="58"/>
      <c r="BX914" s="58"/>
      <c r="BY914" s="58"/>
      <c r="BZ914" s="58"/>
      <c r="CA914" s="58"/>
      <c r="CB914" s="58"/>
      <c r="CC914" s="58"/>
      <c r="CD914" s="58"/>
      <c r="CE914" s="58"/>
      <c r="CF914" s="58"/>
      <c r="CG914" s="58"/>
      <c r="CH914" s="58"/>
      <c r="CI914" s="58"/>
      <c r="CJ914" s="58"/>
      <c r="CK914" s="58"/>
      <c r="CL914" s="58"/>
      <c r="CM914" s="58"/>
      <c r="CN914" s="58"/>
      <c r="CO914" s="58"/>
      <c r="CP914" s="58"/>
      <c r="CQ914" s="58"/>
      <c r="CR914" s="58"/>
      <c r="CS914" s="58"/>
      <c r="CT914" s="58"/>
      <c r="CU914" s="58"/>
      <c r="CV914" s="58"/>
      <c r="CW914" s="58"/>
      <c r="CX914" s="58"/>
      <c r="CY914" s="58"/>
      <c r="CZ914" s="58"/>
      <c r="DA914" s="58"/>
      <c r="DB914" s="58"/>
      <c r="DC914" s="58"/>
      <c r="DD914" s="58"/>
      <c r="DE914" s="58"/>
      <c r="DF914" s="58"/>
      <c r="DG914" s="58"/>
      <c r="DH914" s="58"/>
      <c r="DI914" s="60"/>
    </row>
    <row r="915" spans="1:113" x14ac:dyDescent="0.2">
      <c r="A915" s="36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50"/>
      <c r="AE915" s="50"/>
      <c r="AF915" s="50"/>
      <c r="AG915" s="50"/>
      <c r="AH915" s="50"/>
      <c r="AI915" s="50"/>
      <c r="AJ915" s="50"/>
      <c r="AK915" s="50"/>
      <c r="AL915" s="50"/>
      <c r="AM915" s="57"/>
      <c r="AN915" s="57"/>
      <c r="AO915" s="58"/>
      <c r="AP915" s="58"/>
      <c r="AQ915" s="58"/>
      <c r="AR915" s="51"/>
      <c r="AS915" s="57"/>
      <c r="AT915" s="58"/>
      <c r="AU915" s="58"/>
      <c r="AV915" s="51"/>
      <c r="AW915" s="57"/>
      <c r="AX915" s="58"/>
      <c r="AY915" s="59"/>
      <c r="AZ915" s="35"/>
      <c r="BA915" s="58"/>
      <c r="BB915" s="51"/>
      <c r="BC915" s="57"/>
      <c r="BD915" s="58"/>
      <c r="BE915" s="59"/>
      <c r="BF915" s="58"/>
      <c r="BG915" s="58"/>
      <c r="BH915" s="58"/>
      <c r="BI915" s="58"/>
      <c r="BJ915" s="58"/>
      <c r="BK915" s="58"/>
      <c r="BL915" s="58"/>
      <c r="BM915" s="58"/>
      <c r="BN915" s="58"/>
      <c r="BO915" s="58"/>
      <c r="BP915" s="58"/>
      <c r="BQ915" s="58"/>
      <c r="BR915" s="58"/>
      <c r="BS915" s="58"/>
      <c r="BT915" s="58"/>
      <c r="BU915" s="58"/>
      <c r="BV915" s="58"/>
      <c r="BW915" s="58"/>
      <c r="BX915" s="58"/>
      <c r="BY915" s="58"/>
      <c r="BZ915" s="58"/>
      <c r="CA915" s="58"/>
      <c r="CB915" s="58"/>
      <c r="CC915" s="58"/>
      <c r="CD915" s="58"/>
      <c r="CE915" s="58"/>
      <c r="CF915" s="58"/>
      <c r="CG915" s="58"/>
      <c r="CH915" s="58"/>
      <c r="CI915" s="58"/>
      <c r="CJ915" s="58"/>
      <c r="CK915" s="58"/>
      <c r="CL915" s="58"/>
      <c r="CM915" s="58"/>
      <c r="CN915" s="58"/>
      <c r="CO915" s="58"/>
      <c r="CP915" s="58"/>
      <c r="CQ915" s="58"/>
      <c r="CR915" s="58"/>
      <c r="CS915" s="58"/>
      <c r="CT915" s="58"/>
      <c r="CU915" s="58"/>
      <c r="CV915" s="58"/>
      <c r="CW915" s="58"/>
      <c r="CX915" s="58"/>
      <c r="CY915" s="58"/>
      <c r="CZ915" s="58"/>
      <c r="DA915" s="58"/>
      <c r="DB915" s="58"/>
      <c r="DC915" s="58"/>
      <c r="DD915" s="58"/>
      <c r="DE915" s="58"/>
      <c r="DF915" s="58"/>
      <c r="DG915" s="58"/>
      <c r="DH915" s="58"/>
      <c r="DI915" s="60"/>
    </row>
    <row r="916" spans="1:113" x14ac:dyDescent="0.2">
      <c r="A916" s="36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50"/>
      <c r="AE916" s="50"/>
      <c r="AF916" s="50"/>
      <c r="AG916" s="50"/>
      <c r="AH916" s="50"/>
      <c r="AI916" s="50"/>
      <c r="AJ916" s="50"/>
      <c r="AK916" s="50"/>
      <c r="AL916" s="50"/>
      <c r="AM916" s="57"/>
      <c r="AN916" s="57"/>
      <c r="AO916" s="58"/>
      <c r="AP916" s="58"/>
      <c r="AQ916" s="58"/>
      <c r="AR916" s="51"/>
      <c r="AS916" s="57"/>
      <c r="AT916" s="58"/>
      <c r="AU916" s="58"/>
      <c r="AV916" s="51"/>
      <c r="AW916" s="57"/>
      <c r="AX916" s="58"/>
      <c r="AY916" s="59"/>
      <c r="AZ916" s="35"/>
      <c r="BA916" s="58"/>
      <c r="BB916" s="51"/>
      <c r="BC916" s="57"/>
      <c r="BD916" s="58"/>
      <c r="BE916" s="59"/>
      <c r="BF916" s="58"/>
      <c r="BG916" s="58"/>
      <c r="BH916" s="58"/>
      <c r="BI916" s="58"/>
      <c r="BJ916" s="58"/>
      <c r="BK916" s="58"/>
      <c r="BL916" s="58"/>
      <c r="BM916" s="58"/>
      <c r="BN916" s="58"/>
      <c r="BO916" s="58"/>
      <c r="BP916" s="58"/>
      <c r="BQ916" s="58"/>
      <c r="BR916" s="58"/>
      <c r="BS916" s="58"/>
      <c r="BT916" s="58"/>
      <c r="BU916" s="58"/>
      <c r="BV916" s="58"/>
      <c r="BW916" s="58"/>
      <c r="BX916" s="58"/>
      <c r="BY916" s="58"/>
      <c r="BZ916" s="58"/>
      <c r="CA916" s="58"/>
      <c r="CB916" s="58"/>
      <c r="CC916" s="58"/>
      <c r="CD916" s="58"/>
      <c r="CE916" s="58"/>
      <c r="CF916" s="58"/>
      <c r="CG916" s="58"/>
      <c r="CH916" s="58"/>
      <c r="CI916" s="58"/>
      <c r="CJ916" s="58"/>
      <c r="CK916" s="58"/>
      <c r="CL916" s="58"/>
      <c r="CM916" s="58"/>
      <c r="CN916" s="58"/>
      <c r="CO916" s="58"/>
      <c r="CP916" s="58"/>
      <c r="CQ916" s="58"/>
      <c r="CR916" s="58"/>
      <c r="CS916" s="58"/>
      <c r="CT916" s="58"/>
      <c r="CU916" s="58"/>
      <c r="CV916" s="58"/>
      <c r="CW916" s="58"/>
      <c r="CX916" s="58"/>
      <c r="CY916" s="58"/>
      <c r="CZ916" s="58"/>
      <c r="DA916" s="58"/>
      <c r="DB916" s="58"/>
      <c r="DC916" s="58"/>
      <c r="DD916" s="58"/>
      <c r="DE916" s="58"/>
      <c r="DF916" s="58"/>
      <c r="DG916" s="58"/>
      <c r="DH916" s="58"/>
      <c r="DI916" s="60"/>
    </row>
    <row r="917" spans="1:113" x14ac:dyDescent="0.2">
      <c r="A917" s="36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50"/>
      <c r="AE917" s="50"/>
      <c r="AF917" s="50"/>
      <c r="AG917" s="50"/>
      <c r="AH917" s="50"/>
      <c r="AI917" s="50"/>
      <c r="AJ917" s="50"/>
      <c r="AK917" s="50"/>
      <c r="AL917" s="50"/>
      <c r="AM917" s="57"/>
      <c r="AN917" s="57"/>
      <c r="AO917" s="58"/>
      <c r="AP917" s="58"/>
      <c r="AQ917" s="58"/>
      <c r="AR917" s="51"/>
      <c r="AS917" s="57"/>
      <c r="AT917" s="58"/>
      <c r="AU917" s="58"/>
      <c r="AV917" s="51"/>
      <c r="AW917" s="57"/>
      <c r="AX917" s="58"/>
      <c r="AY917" s="59"/>
      <c r="AZ917" s="35"/>
      <c r="BA917" s="58"/>
      <c r="BB917" s="51"/>
      <c r="BC917" s="57"/>
      <c r="BD917" s="58"/>
      <c r="BE917" s="59"/>
      <c r="BF917" s="58"/>
      <c r="BG917" s="58"/>
      <c r="BH917" s="58"/>
      <c r="BI917" s="58"/>
      <c r="BJ917" s="58"/>
      <c r="BK917" s="58"/>
      <c r="BL917" s="58"/>
      <c r="BM917" s="58"/>
      <c r="BN917" s="58"/>
      <c r="BO917" s="58"/>
      <c r="BP917" s="58"/>
      <c r="BQ917" s="58"/>
      <c r="BR917" s="58"/>
      <c r="BS917" s="58"/>
      <c r="BT917" s="58"/>
      <c r="BU917" s="58"/>
      <c r="BV917" s="58"/>
      <c r="BW917" s="58"/>
      <c r="BX917" s="58"/>
      <c r="BY917" s="58"/>
      <c r="BZ917" s="58"/>
      <c r="CA917" s="58"/>
      <c r="CB917" s="58"/>
      <c r="CC917" s="58"/>
      <c r="CD917" s="58"/>
      <c r="CE917" s="58"/>
      <c r="CF917" s="58"/>
      <c r="CG917" s="58"/>
      <c r="CH917" s="58"/>
      <c r="CI917" s="58"/>
      <c r="CJ917" s="58"/>
      <c r="CK917" s="58"/>
      <c r="CL917" s="58"/>
      <c r="CM917" s="58"/>
      <c r="CN917" s="58"/>
      <c r="CO917" s="58"/>
      <c r="CP917" s="58"/>
      <c r="CQ917" s="58"/>
      <c r="CR917" s="58"/>
      <c r="CS917" s="58"/>
      <c r="CT917" s="58"/>
      <c r="CU917" s="58"/>
      <c r="CV917" s="58"/>
      <c r="CW917" s="58"/>
      <c r="CX917" s="58"/>
      <c r="CY917" s="58"/>
      <c r="CZ917" s="58"/>
      <c r="DA917" s="58"/>
      <c r="DB917" s="58"/>
      <c r="DC917" s="58"/>
      <c r="DD917" s="58"/>
      <c r="DE917" s="58"/>
      <c r="DF917" s="58"/>
      <c r="DG917" s="58"/>
      <c r="DH917" s="58"/>
      <c r="DI917" s="60"/>
    </row>
    <row r="918" spans="1:113" x14ac:dyDescent="0.2">
      <c r="A918" s="36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50"/>
      <c r="AE918" s="50"/>
      <c r="AF918" s="50"/>
      <c r="AG918" s="50"/>
      <c r="AH918" s="50"/>
      <c r="AI918" s="50"/>
      <c r="AJ918" s="50"/>
      <c r="AK918" s="50"/>
      <c r="AL918" s="50"/>
      <c r="AM918" s="57"/>
      <c r="AN918" s="57"/>
      <c r="AO918" s="58"/>
      <c r="AP918" s="58"/>
      <c r="AQ918" s="58"/>
      <c r="AR918" s="51"/>
      <c r="AS918" s="57"/>
      <c r="AT918" s="58"/>
      <c r="AU918" s="58"/>
      <c r="AV918" s="51"/>
      <c r="AW918" s="57"/>
      <c r="AX918" s="58"/>
      <c r="AY918" s="59"/>
      <c r="AZ918" s="35"/>
      <c r="BA918" s="58"/>
      <c r="BB918" s="51"/>
      <c r="BC918" s="57"/>
      <c r="BD918" s="58"/>
      <c r="BE918" s="59"/>
      <c r="BF918" s="58"/>
      <c r="BG918" s="58"/>
      <c r="BH918" s="58"/>
      <c r="BI918" s="58"/>
      <c r="BJ918" s="58"/>
      <c r="BK918" s="58"/>
      <c r="BL918" s="58"/>
      <c r="BM918" s="58"/>
      <c r="BN918" s="58"/>
      <c r="BO918" s="58"/>
      <c r="BP918" s="58"/>
      <c r="BQ918" s="58"/>
      <c r="BR918" s="58"/>
      <c r="BS918" s="58"/>
      <c r="BT918" s="58"/>
      <c r="BU918" s="58"/>
      <c r="BV918" s="58"/>
      <c r="BW918" s="58"/>
      <c r="BX918" s="58"/>
      <c r="BY918" s="58"/>
      <c r="BZ918" s="58"/>
      <c r="CA918" s="58"/>
      <c r="CB918" s="58"/>
      <c r="CC918" s="58"/>
      <c r="CD918" s="58"/>
      <c r="CE918" s="58"/>
      <c r="CF918" s="58"/>
      <c r="CG918" s="58"/>
      <c r="CH918" s="58"/>
      <c r="CI918" s="58"/>
      <c r="CJ918" s="58"/>
      <c r="CK918" s="58"/>
      <c r="CL918" s="58"/>
      <c r="CM918" s="58"/>
      <c r="CN918" s="58"/>
      <c r="CO918" s="58"/>
      <c r="CP918" s="58"/>
      <c r="CQ918" s="58"/>
      <c r="CR918" s="58"/>
      <c r="CS918" s="58"/>
      <c r="CT918" s="58"/>
      <c r="CU918" s="58"/>
      <c r="CV918" s="58"/>
      <c r="CW918" s="58"/>
      <c r="CX918" s="58"/>
      <c r="CY918" s="58"/>
      <c r="CZ918" s="58"/>
      <c r="DA918" s="58"/>
      <c r="DB918" s="58"/>
      <c r="DC918" s="58"/>
      <c r="DD918" s="58"/>
      <c r="DE918" s="58"/>
      <c r="DF918" s="58"/>
      <c r="DG918" s="58"/>
      <c r="DH918" s="58"/>
      <c r="DI918" s="60"/>
    </row>
    <row r="919" spans="1:113" x14ac:dyDescent="0.2">
      <c r="A919" s="36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50"/>
      <c r="AE919" s="50"/>
      <c r="AF919" s="50"/>
      <c r="AG919" s="50"/>
      <c r="AH919" s="50"/>
      <c r="AI919" s="50"/>
      <c r="AJ919" s="50"/>
      <c r="AK919" s="50"/>
      <c r="AL919" s="50"/>
      <c r="AM919" s="57"/>
      <c r="AN919" s="57"/>
      <c r="AO919" s="58"/>
      <c r="AP919" s="58"/>
      <c r="AQ919" s="58"/>
      <c r="AR919" s="51"/>
      <c r="AS919" s="57"/>
      <c r="AT919" s="58"/>
      <c r="AU919" s="58"/>
      <c r="AV919" s="51"/>
      <c r="AW919" s="57"/>
      <c r="AX919" s="58"/>
      <c r="AY919" s="59"/>
      <c r="AZ919" s="35"/>
      <c r="BA919" s="58"/>
      <c r="BB919" s="51"/>
      <c r="BC919" s="57"/>
      <c r="BD919" s="58"/>
      <c r="BE919" s="59"/>
      <c r="BF919" s="58"/>
      <c r="BG919" s="58"/>
      <c r="BH919" s="58"/>
      <c r="BI919" s="58"/>
      <c r="BJ919" s="58"/>
      <c r="BK919" s="58"/>
      <c r="BL919" s="58"/>
      <c r="BM919" s="58"/>
      <c r="BN919" s="58"/>
      <c r="BO919" s="58"/>
      <c r="BP919" s="58"/>
      <c r="BQ919" s="58"/>
      <c r="BR919" s="58"/>
      <c r="BS919" s="58"/>
      <c r="BT919" s="58"/>
      <c r="BU919" s="58"/>
      <c r="BV919" s="58"/>
      <c r="BW919" s="58"/>
      <c r="BX919" s="58"/>
      <c r="BY919" s="58"/>
      <c r="BZ919" s="58"/>
      <c r="CA919" s="58"/>
      <c r="CB919" s="58"/>
      <c r="CC919" s="58"/>
      <c r="CD919" s="58"/>
      <c r="CE919" s="58"/>
      <c r="CF919" s="58"/>
      <c r="CG919" s="58"/>
      <c r="CH919" s="58"/>
      <c r="CI919" s="58"/>
      <c r="CJ919" s="58"/>
      <c r="CK919" s="58"/>
      <c r="CL919" s="58"/>
      <c r="CM919" s="58"/>
      <c r="CN919" s="58"/>
      <c r="CO919" s="58"/>
      <c r="CP919" s="58"/>
      <c r="CQ919" s="58"/>
      <c r="CR919" s="58"/>
      <c r="CS919" s="58"/>
      <c r="CT919" s="58"/>
      <c r="CU919" s="58"/>
      <c r="CV919" s="58"/>
      <c r="CW919" s="58"/>
      <c r="CX919" s="58"/>
      <c r="CY919" s="58"/>
      <c r="CZ919" s="58"/>
      <c r="DA919" s="58"/>
      <c r="DB919" s="58"/>
      <c r="DC919" s="58"/>
      <c r="DD919" s="58"/>
      <c r="DE919" s="58"/>
      <c r="DF919" s="58"/>
      <c r="DG919" s="58"/>
      <c r="DH919" s="58"/>
      <c r="DI919" s="60"/>
    </row>
    <row r="920" spans="1:113" x14ac:dyDescent="0.2">
      <c r="A920" s="36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7"/>
      <c r="AN920" s="57"/>
      <c r="AO920" s="58"/>
      <c r="AP920" s="58"/>
      <c r="AQ920" s="58"/>
      <c r="AR920" s="51"/>
      <c r="AS920" s="57"/>
      <c r="AT920" s="58"/>
      <c r="AU920" s="58"/>
      <c r="AV920" s="51"/>
      <c r="AW920" s="57"/>
      <c r="AX920" s="58"/>
      <c r="AY920" s="59"/>
      <c r="AZ920" s="35"/>
      <c r="BA920" s="58"/>
      <c r="BB920" s="51"/>
      <c r="BC920" s="57"/>
      <c r="BD920" s="58"/>
      <c r="BE920" s="59"/>
      <c r="BF920" s="58"/>
      <c r="BG920" s="58"/>
      <c r="BH920" s="58"/>
      <c r="BI920" s="58"/>
      <c r="BJ920" s="58"/>
      <c r="BK920" s="58"/>
      <c r="BL920" s="58"/>
      <c r="BM920" s="58"/>
      <c r="BN920" s="58"/>
      <c r="BO920" s="58"/>
      <c r="BP920" s="58"/>
      <c r="BQ920" s="58"/>
      <c r="BR920" s="58"/>
      <c r="BS920" s="58"/>
      <c r="BT920" s="58"/>
      <c r="BU920" s="58"/>
      <c r="BV920" s="58"/>
      <c r="BW920" s="58"/>
      <c r="BX920" s="58"/>
      <c r="BY920" s="58"/>
      <c r="BZ920" s="58"/>
      <c r="CA920" s="58"/>
      <c r="CB920" s="58"/>
      <c r="CC920" s="58"/>
      <c r="CD920" s="58"/>
      <c r="CE920" s="58"/>
      <c r="CF920" s="58"/>
      <c r="CG920" s="58"/>
      <c r="CH920" s="58"/>
      <c r="CI920" s="58"/>
      <c r="CJ920" s="58"/>
      <c r="CK920" s="58"/>
      <c r="CL920" s="58"/>
      <c r="CM920" s="58"/>
      <c r="CN920" s="58"/>
      <c r="CO920" s="58"/>
      <c r="CP920" s="58"/>
      <c r="CQ920" s="58"/>
      <c r="CR920" s="58"/>
      <c r="CS920" s="58"/>
      <c r="CT920" s="58"/>
      <c r="CU920" s="58"/>
      <c r="CV920" s="58"/>
      <c r="CW920" s="58"/>
      <c r="CX920" s="58"/>
      <c r="CY920" s="58"/>
      <c r="CZ920" s="58"/>
      <c r="DA920" s="58"/>
      <c r="DB920" s="58"/>
      <c r="DC920" s="58"/>
      <c r="DD920" s="58"/>
      <c r="DE920" s="58"/>
      <c r="DF920" s="58"/>
      <c r="DG920" s="58"/>
      <c r="DH920" s="58"/>
      <c r="DI920" s="60"/>
    </row>
    <row r="921" spans="1:113" x14ac:dyDescent="0.2">
      <c r="A921" s="36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50"/>
      <c r="AE921" s="50"/>
      <c r="AF921" s="50"/>
      <c r="AG921" s="50"/>
      <c r="AH921" s="50"/>
      <c r="AI921" s="50"/>
      <c r="AJ921" s="50"/>
      <c r="AK921" s="50"/>
      <c r="AL921" s="50"/>
      <c r="AM921" s="57"/>
      <c r="AN921" s="57"/>
      <c r="AO921" s="58"/>
      <c r="AP921" s="58"/>
      <c r="AQ921" s="58"/>
      <c r="AR921" s="51"/>
      <c r="AS921" s="57"/>
      <c r="AT921" s="58"/>
      <c r="AU921" s="58"/>
      <c r="AV921" s="51"/>
      <c r="AW921" s="57"/>
      <c r="AX921" s="58"/>
      <c r="AY921" s="59"/>
      <c r="AZ921" s="35"/>
      <c r="BA921" s="58"/>
      <c r="BB921" s="51"/>
      <c r="BC921" s="57"/>
      <c r="BD921" s="58"/>
      <c r="BE921" s="59"/>
      <c r="BF921" s="58"/>
      <c r="BG921" s="58"/>
      <c r="BH921" s="58"/>
      <c r="BI921" s="58"/>
      <c r="BJ921" s="58"/>
      <c r="BK921" s="58"/>
      <c r="BL921" s="58"/>
      <c r="BM921" s="58"/>
      <c r="BN921" s="58"/>
      <c r="BO921" s="58"/>
      <c r="BP921" s="58"/>
      <c r="BQ921" s="58"/>
      <c r="BR921" s="58"/>
      <c r="BS921" s="58"/>
      <c r="BT921" s="58"/>
      <c r="BU921" s="58"/>
      <c r="BV921" s="58"/>
      <c r="BW921" s="58"/>
      <c r="BX921" s="58"/>
      <c r="BY921" s="58"/>
      <c r="BZ921" s="58"/>
      <c r="CA921" s="58"/>
      <c r="CB921" s="58"/>
      <c r="CC921" s="58"/>
      <c r="CD921" s="58"/>
      <c r="CE921" s="58"/>
      <c r="CF921" s="58"/>
      <c r="CG921" s="58"/>
      <c r="CH921" s="58"/>
      <c r="CI921" s="58"/>
      <c r="CJ921" s="58"/>
      <c r="CK921" s="58"/>
      <c r="CL921" s="58"/>
      <c r="CM921" s="58"/>
      <c r="CN921" s="58"/>
      <c r="CO921" s="58"/>
      <c r="CP921" s="58"/>
      <c r="CQ921" s="58"/>
      <c r="CR921" s="58"/>
      <c r="CS921" s="58"/>
      <c r="CT921" s="58"/>
      <c r="CU921" s="58"/>
      <c r="CV921" s="58"/>
      <c r="CW921" s="58"/>
      <c r="CX921" s="58"/>
      <c r="CY921" s="58"/>
      <c r="CZ921" s="58"/>
      <c r="DA921" s="58"/>
      <c r="DB921" s="58"/>
      <c r="DC921" s="58"/>
      <c r="DD921" s="58"/>
      <c r="DE921" s="58"/>
      <c r="DF921" s="58"/>
      <c r="DG921" s="58"/>
      <c r="DH921" s="58"/>
      <c r="DI921" s="60"/>
    </row>
    <row r="922" spans="1:113" x14ac:dyDescent="0.2">
      <c r="A922" s="36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50"/>
      <c r="AE922" s="50"/>
      <c r="AF922" s="50"/>
      <c r="AG922" s="50"/>
      <c r="AH922" s="50"/>
      <c r="AI922" s="50"/>
      <c r="AJ922" s="50"/>
      <c r="AK922" s="50"/>
      <c r="AL922" s="50"/>
      <c r="AM922" s="57"/>
      <c r="AN922" s="57"/>
      <c r="AO922" s="58"/>
      <c r="AP922" s="58"/>
      <c r="AQ922" s="58"/>
      <c r="AR922" s="51"/>
      <c r="AS922" s="57"/>
      <c r="AT922" s="58"/>
      <c r="AU922" s="58"/>
      <c r="AV922" s="51"/>
      <c r="AW922" s="57"/>
      <c r="AX922" s="58"/>
      <c r="AY922" s="59"/>
      <c r="AZ922" s="35"/>
      <c r="BA922" s="58"/>
      <c r="BB922" s="51"/>
      <c r="BC922" s="57"/>
      <c r="BD922" s="58"/>
      <c r="BE922" s="59"/>
      <c r="BF922" s="58"/>
      <c r="BG922" s="58"/>
      <c r="BH922" s="58"/>
      <c r="BI922" s="58"/>
      <c r="BJ922" s="58"/>
      <c r="BK922" s="58"/>
      <c r="BL922" s="58"/>
      <c r="BM922" s="58"/>
      <c r="BN922" s="58"/>
      <c r="BO922" s="58"/>
      <c r="BP922" s="58"/>
      <c r="BQ922" s="58"/>
      <c r="BR922" s="58"/>
      <c r="BS922" s="58"/>
      <c r="BT922" s="58"/>
      <c r="BU922" s="58"/>
      <c r="BV922" s="58"/>
      <c r="BW922" s="58"/>
      <c r="BX922" s="58"/>
      <c r="BY922" s="58"/>
      <c r="BZ922" s="58"/>
      <c r="CA922" s="58"/>
      <c r="CB922" s="58"/>
      <c r="CC922" s="58"/>
      <c r="CD922" s="58"/>
      <c r="CE922" s="58"/>
      <c r="CF922" s="58"/>
      <c r="CG922" s="58"/>
      <c r="CH922" s="58"/>
      <c r="CI922" s="58"/>
      <c r="CJ922" s="58"/>
      <c r="CK922" s="58"/>
      <c r="CL922" s="58"/>
      <c r="CM922" s="58"/>
      <c r="CN922" s="58"/>
      <c r="CO922" s="58"/>
      <c r="CP922" s="58"/>
      <c r="CQ922" s="58"/>
      <c r="CR922" s="58"/>
      <c r="CS922" s="58"/>
      <c r="CT922" s="58"/>
      <c r="CU922" s="58"/>
      <c r="CV922" s="58"/>
      <c r="CW922" s="58"/>
      <c r="CX922" s="58"/>
      <c r="CY922" s="58"/>
      <c r="CZ922" s="58"/>
      <c r="DA922" s="58"/>
      <c r="DB922" s="58"/>
      <c r="DC922" s="58"/>
      <c r="DD922" s="58"/>
      <c r="DE922" s="58"/>
      <c r="DF922" s="58"/>
      <c r="DG922" s="58"/>
      <c r="DH922" s="58"/>
      <c r="DI922" s="60"/>
    </row>
    <row r="923" spans="1:113" x14ac:dyDescent="0.2">
      <c r="A923" s="36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50"/>
      <c r="AE923" s="50"/>
      <c r="AF923" s="50"/>
      <c r="AG923" s="50"/>
      <c r="AH923" s="50"/>
      <c r="AI923" s="50"/>
      <c r="AJ923" s="50"/>
      <c r="AK923" s="50"/>
      <c r="AL923" s="50"/>
      <c r="AM923" s="57"/>
      <c r="AN923" s="57"/>
      <c r="AO923" s="58"/>
      <c r="AP923" s="58"/>
      <c r="AQ923" s="58"/>
      <c r="AR923" s="51"/>
      <c r="AS923" s="57"/>
      <c r="AT923" s="58"/>
      <c r="AU923" s="58"/>
      <c r="AV923" s="51"/>
      <c r="AW923" s="57"/>
      <c r="AX923" s="58"/>
      <c r="AY923" s="59"/>
      <c r="AZ923" s="35"/>
      <c r="BA923" s="58"/>
      <c r="BB923" s="51"/>
      <c r="BC923" s="57"/>
      <c r="BD923" s="58"/>
      <c r="BE923" s="59"/>
      <c r="BF923" s="58"/>
      <c r="BG923" s="58"/>
      <c r="BH923" s="58"/>
      <c r="BI923" s="58"/>
      <c r="BJ923" s="58"/>
      <c r="BK923" s="58"/>
      <c r="BL923" s="58"/>
      <c r="BM923" s="58"/>
      <c r="BN923" s="58"/>
      <c r="BO923" s="58"/>
      <c r="BP923" s="58"/>
      <c r="BQ923" s="58"/>
      <c r="BR923" s="58"/>
      <c r="BS923" s="58"/>
      <c r="BT923" s="58"/>
      <c r="BU923" s="58"/>
      <c r="BV923" s="58"/>
      <c r="BW923" s="58"/>
      <c r="BX923" s="58"/>
      <c r="BY923" s="58"/>
      <c r="BZ923" s="58"/>
      <c r="CA923" s="58"/>
      <c r="CB923" s="58"/>
      <c r="CC923" s="58"/>
      <c r="CD923" s="58"/>
      <c r="CE923" s="58"/>
      <c r="CF923" s="58"/>
      <c r="CG923" s="58"/>
      <c r="CH923" s="58"/>
      <c r="CI923" s="58"/>
      <c r="CJ923" s="58"/>
      <c r="CK923" s="58"/>
      <c r="CL923" s="58"/>
      <c r="CM923" s="58"/>
      <c r="CN923" s="58"/>
      <c r="CO923" s="58"/>
      <c r="CP923" s="58"/>
      <c r="CQ923" s="58"/>
      <c r="CR923" s="58"/>
      <c r="CS923" s="58"/>
      <c r="CT923" s="58"/>
      <c r="CU923" s="58"/>
      <c r="CV923" s="58"/>
      <c r="CW923" s="58"/>
      <c r="CX923" s="58"/>
      <c r="CY923" s="58"/>
      <c r="CZ923" s="58"/>
      <c r="DA923" s="58"/>
      <c r="DB923" s="58"/>
      <c r="DC923" s="58"/>
      <c r="DD923" s="58"/>
      <c r="DE923" s="58"/>
      <c r="DF923" s="58"/>
      <c r="DG923" s="58"/>
      <c r="DH923" s="58"/>
      <c r="DI923" s="60"/>
    </row>
    <row r="924" spans="1:113" x14ac:dyDescent="0.2">
      <c r="A924" s="36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50"/>
      <c r="AE924" s="50"/>
      <c r="AF924" s="50"/>
      <c r="AG924" s="50"/>
      <c r="AH924" s="50"/>
      <c r="AI924" s="50"/>
      <c r="AJ924" s="50"/>
      <c r="AK924" s="50"/>
      <c r="AL924" s="50"/>
      <c r="AM924" s="57"/>
      <c r="AN924" s="57"/>
      <c r="AO924" s="58"/>
      <c r="AP924" s="58"/>
      <c r="AQ924" s="58"/>
      <c r="AR924" s="51"/>
      <c r="AS924" s="57"/>
      <c r="AT924" s="58"/>
      <c r="AU924" s="58"/>
      <c r="AV924" s="51"/>
      <c r="AW924" s="57"/>
      <c r="AX924" s="58"/>
      <c r="AY924" s="59"/>
      <c r="AZ924" s="35"/>
      <c r="BA924" s="58"/>
      <c r="BB924" s="51"/>
      <c r="BC924" s="57"/>
      <c r="BD924" s="58"/>
      <c r="BE924" s="59"/>
      <c r="BF924" s="58"/>
      <c r="BG924" s="58"/>
      <c r="BH924" s="58"/>
      <c r="BI924" s="58"/>
      <c r="BJ924" s="58"/>
      <c r="BK924" s="58"/>
      <c r="BL924" s="58"/>
      <c r="BM924" s="58"/>
      <c r="BN924" s="58"/>
      <c r="BO924" s="58"/>
      <c r="BP924" s="58"/>
      <c r="BQ924" s="58"/>
      <c r="BR924" s="58"/>
      <c r="BS924" s="58"/>
      <c r="BT924" s="58"/>
      <c r="BU924" s="58"/>
      <c r="BV924" s="58"/>
      <c r="BW924" s="58"/>
      <c r="BX924" s="58"/>
      <c r="BY924" s="58"/>
      <c r="BZ924" s="58"/>
      <c r="CA924" s="58"/>
      <c r="CB924" s="58"/>
      <c r="CC924" s="58"/>
      <c r="CD924" s="58"/>
      <c r="CE924" s="58"/>
      <c r="CF924" s="58"/>
      <c r="CG924" s="58"/>
      <c r="CH924" s="58"/>
      <c r="CI924" s="58"/>
      <c r="CJ924" s="58"/>
      <c r="CK924" s="58"/>
      <c r="CL924" s="58"/>
      <c r="CM924" s="58"/>
      <c r="CN924" s="58"/>
      <c r="CO924" s="58"/>
      <c r="CP924" s="58"/>
      <c r="CQ924" s="58"/>
      <c r="CR924" s="58"/>
      <c r="CS924" s="58"/>
      <c r="CT924" s="58"/>
      <c r="CU924" s="58"/>
      <c r="CV924" s="58"/>
      <c r="CW924" s="58"/>
      <c r="CX924" s="58"/>
      <c r="CY924" s="58"/>
      <c r="CZ924" s="58"/>
      <c r="DA924" s="58"/>
      <c r="DB924" s="58"/>
      <c r="DC924" s="58"/>
      <c r="DD924" s="58"/>
      <c r="DE924" s="58"/>
      <c r="DF924" s="58"/>
      <c r="DG924" s="58"/>
      <c r="DH924" s="58"/>
      <c r="DI924" s="60"/>
    </row>
    <row r="925" spans="1:113" x14ac:dyDescent="0.2">
      <c r="A925" s="36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50"/>
      <c r="AE925" s="50"/>
      <c r="AF925" s="50"/>
      <c r="AG925" s="50"/>
      <c r="AH925" s="50"/>
      <c r="AI925" s="50"/>
      <c r="AJ925" s="50"/>
      <c r="AK925" s="50"/>
      <c r="AL925" s="50"/>
      <c r="AM925" s="57"/>
      <c r="AN925" s="57"/>
      <c r="AO925" s="58"/>
      <c r="AP925" s="58"/>
      <c r="AQ925" s="58"/>
      <c r="AR925" s="51"/>
      <c r="AS925" s="57"/>
      <c r="AT925" s="58"/>
      <c r="AU925" s="58"/>
      <c r="AV925" s="51"/>
      <c r="AW925" s="57"/>
      <c r="AX925" s="58"/>
      <c r="AY925" s="59"/>
      <c r="AZ925" s="35"/>
      <c r="BA925" s="58"/>
      <c r="BB925" s="51"/>
      <c r="BC925" s="57"/>
      <c r="BD925" s="58"/>
      <c r="BE925" s="59"/>
      <c r="BF925" s="58"/>
      <c r="BG925" s="58"/>
      <c r="BH925" s="58"/>
      <c r="BI925" s="58"/>
      <c r="BJ925" s="58"/>
      <c r="BK925" s="58"/>
      <c r="BL925" s="58"/>
      <c r="BM925" s="58"/>
      <c r="BN925" s="58"/>
      <c r="BO925" s="58"/>
      <c r="BP925" s="58"/>
      <c r="BQ925" s="58"/>
      <c r="BR925" s="58"/>
      <c r="BS925" s="58"/>
      <c r="BT925" s="58"/>
      <c r="BU925" s="58"/>
      <c r="BV925" s="58"/>
      <c r="BW925" s="58"/>
      <c r="BX925" s="58"/>
      <c r="BY925" s="58"/>
      <c r="BZ925" s="58"/>
      <c r="CA925" s="58"/>
      <c r="CB925" s="58"/>
      <c r="CC925" s="58"/>
      <c r="CD925" s="58"/>
      <c r="CE925" s="58"/>
      <c r="CF925" s="58"/>
      <c r="CG925" s="58"/>
      <c r="CH925" s="58"/>
      <c r="CI925" s="58"/>
      <c r="CJ925" s="58"/>
      <c r="CK925" s="58"/>
      <c r="CL925" s="58"/>
      <c r="CM925" s="58"/>
      <c r="CN925" s="58"/>
      <c r="CO925" s="58"/>
      <c r="CP925" s="58"/>
      <c r="CQ925" s="58"/>
      <c r="CR925" s="58"/>
      <c r="CS925" s="58"/>
      <c r="CT925" s="58"/>
      <c r="CU925" s="58"/>
      <c r="CV925" s="58"/>
      <c r="CW925" s="58"/>
      <c r="CX925" s="58"/>
      <c r="CY925" s="58"/>
      <c r="CZ925" s="58"/>
      <c r="DA925" s="58"/>
      <c r="DB925" s="58"/>
      <c r="DC925" s="58"/>
      <c r="DD925" s="58"/>
      <c r="DE925" s="58"/>
      <c r="DF925" s="58"/>
      <c r="DG925" s="58"/>
      <c r="DH925" s="58"/>
      <c r="DI925" s="60"/>
    </row>
    <row r="926" spans="1:113" x14ac:dyDescent="0.2">
      <c r="A926" s="36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50"/>
      <c r="AE926" s="50"/>
      <c r="AF926" s="50"/>
      <c r="AG926" s="50"/>
      <c r="AH926" s="50"/>
      <c r="AI926" s="50"/>
      <c r="AJ926" s="50"/>
      <c r="AK926" s="50"/>
      <c r="AL926" s="50"/>
      <c r="AM926" s="57"/>
      <c r="AN926" s="57"/>
      <c r="AO926" s="58"/>
      <c r="AP926" s="58"/>
      <c r="AQ926" s="58"/>
      <c r="AR926" s="51"/>
      <c r="AS926" s="57"/>
      <c r="AT926" s="58"/>
      <c r="AU926" s="58"/>
      <c r="AV926" s="51"/>
      <c r="AW926" s="57"/>
      <c r="AX926" s="58"/>
      <c r="AY926" s="59"/>
      <c r="AZ926" s="35"/>
      <c r="BA926" s="58"/>
      <c r="BB926" s="51"/>
      <c r="BC926" s="57"/>
      <c r="BD926" s="58"/>
      <c r="BE926" s="59"/>
      <c r="BF926" s="58"/>
      <c r="BG926" s="58"/>
      <c r="BH926" s="58"/>
      <c r="BI926" s="58"/>
      <c r="BJ926" s="58"/>
      <c r="BK926" s="58"/>
      <c r="BL926" s="58"/>
      <c r="BM926" s="58"/>
      <c r="BN926" s="58"/>
      <c r="BO926" s="58"/>
      <c r="BP926" s="58"/>
      <c r="BQ926" s="58"/>
      <c r="BR926" s="58"/>
      <c r="BS926" s="58"/>
      <c r="BT926" s="58"/>
      <c r="BU926" s="58"/>
      <c r="BV926" s="58"/>
      <c r="BW926" s="58"/>
      <c r="BX926" s="58"/>
      <c r="BY926" s="58"/>
      <c r="BZ926" s="58"/>
      <c r="CA926" s="58"/>
      <c r="CB926" s="58"/>
      <c r="CC926" s="58"/>
      <c r="CD926" s="58"/>
      <c r="CE926" s="58"/>
      <c r="CF926" s="58"/>
      <c r="CG926" s="58"/>
      <c r="CH926" s="58"/>
      <c r="CI926" s="58"/>
      <c r="CJ926" s="58"/>
      <c r="CK926" s="58"/>
      <c r="CL926" s="58"/>
      <c r="CM926" s="58"/>
      <c r="CN926" s="58"/>
      <c r="CO926" s="58"/>
      <c r="CP926" s="58"/>
      <c r="CQ926" s="58"/>
      <c r="CR926" s="58"/>
      <c r="CS926" s="58"/>
      <c r="CT926" s="58"/>
      <c r="CU926" s="58"/>
      <c r="CV926" s="58"/>
      <c r="CW926" s="58"/>
      <c r="CX926" s="58"/>
      <c r="CY926" s="58"/>
      <c r="CZ926" s="58"/>
      <c r="DA926" s="58"/>
      <c r="DB926" s="58"/>
      <c r="DC926" s="58"/>
      <c r="DD926" s="58"/>
      <c r="DE926" s="58"/>
      <c r="DF926" s="58"/>
      <c r="DG926" s="58"/>
      <c r="DH926" s="58"/>
      <c r="DI926" s="60"/>
    </row>
    <row r="927" spans="1:113" x14ac:dyDescent="0.2">
      <c r="A927" s="36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50"/>
      <c r="AE927" s="50"/>
      <c r="AF927" s="50"/>
      <c r="AG927" s="50"/>
      <c r="AH927" s="50"/>
      <c r="AI927" s="50"/>
      <c r="AJ927" s="50"/>
      <c r="AK927" s="50"/>
      <c r="AL927" s="50"/>
      <c r="AM927" s="57"/>
      <c r="AN927" s="57"/>
      <c r="AO927" s="58"/>
      <c r="AP927" s="58"/>
      <c r="AQ927" s="58"/>
      <c r="AR927" s="51"/>
      <c r="AS927" s="57"/>
      <c r="AT927" s="58"/>
      <c r="AU927" s="58"/>
      <c r="AV927" s="51"/>
      <c r="AW927" s="57"/>
      <c r="AX927" s="58"/>
      <c r="AY927" s="59"/>
      <c r="AZ927" s="35"/>
      <c r="BA927" s="58"/>
      <c r="BB927" s="51"/>
      <c r="BC927" s="57"/>
      <c r="BD927" s="58"/>
      <c r="BE927" s="59"/>
      <c r="BF927" s="58"/>
      <c r="BG927" s="58"/>
      <c r="BH927" s="58"/>
      <c r="BI927" s="58"/>
      <c r="BJ927" s="58"/>
      <c r="BK927" s="58"/>
      <c r="BL927" s="58"/>
      <c r="BM927" s="58"/>
      <c r="BN927" s="58"/>
      <c r="BO927" s="58"/>
      <c r="BP927" s="58"/>
      <c r="BQ927" s="58"/>
      <c r="BR927" s="58"/>
      <c r="BS927" s="58"/>
      <c r="BT927" s="58"/>
      <c r="BU927" s="58"/>
      <c r="BV927" s="58"/>
      <c r="BW927" s="58"/>
      <c r="BX927" s="58"/>
      <c r="BY927" s="58"/>
      <c r="BZ927" s="58"/>
      <c r="CA927" s="58"/>
      <c r="CB927" s="58"/>
      <c r="CC927" s="58"/>
      <c r="CD927" s="58"/>
      <c r="CE927" s="58"/>
      <c r="CF927" s="58"/>
      <c r="CG927" s="58"/>
      <c r="CH927" s="58"/>
      <c r="CI927" s="58"/>
      <c r="CJ927" s="58"/>
      <c r="CK927" s="58"/>
      <c r="CL927" s="58"/>
      <c r="CM927" s="58"/>
      <c r="CN927" s="58"/>
      <c r="CO927" s="58"/>
      <c r="CP927" s="58"/>
      <c r="CQ927" s="58"/>
      <c r="CR927" s="58"/>
      <c r="CS927" s="58"/>
      <c r="CT927" s="58"/>
      <c r="CU927" s="58"/>
      <c r="CV927" s="58"/>
      <c r="CW927" s="58"/>
      <c r="CX927" s="58"/>
      <c r="CY927" s="58"/>
      <c r="CZ927" s="58"/>
      <c r="DA927" s="58"/>
      <c r="DB927" s="58"/>
      <c r="DC927" s="58"/>
      <c r="DD927" s="58"/>
      <c r="DE927" s="58"/>
      <c r="DF927" s="58"/>
      <c r="DG927" s="58"/>
      <c r="DH927" s="58"/>
      <c r="DI927" s="60"/>
    </row>
    <row r="928" spans="1:113" x14ac:dyDescent="0.2">
      <c r="A928" s="36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50"/>
      <c r="AE928" s="50"/>
      <c r="AF928" s="50"/>
      <c r="AG928" s="50"/>
      <c r="AH928" s="50"/>
      <c r="AI928" s="50"/>
      <c r="AJ928" s="50"/>
      <c r="AK928" s="50"/>
      <c r="AL928" s="50"/>
      <c r="AM928" s="57"/>
      <c r="AN928" s="57"/>
      <c r="AO928" s="58"/>
      <c r="AP928" s="58"/>
      <c r="AQ928" s="58"/>
      <c r="AR928" s="51"/>
      <c r="AS928" s="57"/>
      <c r="AT928" s="58"/>
      <c r="AU928" s="58"/>
      <c r="AV928" s="51"/>
      <c r="AW928" s="57"/>
      <c r="AX928" s="58"/>
      <c r="AY928" s="59"/>
      <c r="AZ928" s="35"/>
      <c r="BA928" s="58"/>
      <c r="BB928" s="51"/>
      <c r="BC928" s="57"/>
      <c r="BD928" s="58"/>
      <c r="BE928" s="59"/>
      <c r="BF928" s="58"/>
      <c r="BG928" s="58"/>
      <c r="BH928" s="58"/>
      <c r="BI928" s="58"/>
      <c r="BJ928" s="58"/>
      <c r="BK928" s="58"/>
      <c r="BL928" s="58"/>
      <c r="BM928" s="58"/>
      <c r="BN928" s="58"/>
      <c r="BO928" s="58"/>
      <c r="BP928" s="58"/>
      <c r="BQ928" s="58"/>
      <c r="BR928" s="58"/>
      <c r="BS928" s="58"/>
      <c r="BT928" s="58"/>
      <c r="BU928" s="58"/>
      <c r="BV928" s="58"/>
      <c r="BW928" s="58"/>
      <c r="BX928" s="58"/>
      <c r="BY928" s="58"/>
      <c r="BZ928" s="58"/>
      <c r="CA928" s="58"/>
      <c r="CB928" s="58"/>
      <c r="CC928" s="58"/>
      <c r="CD928" s="58"/>
      <c r="CE928" s="58"/>
      <c r="CF928" s="58"/>
      <c r="CG928" s="58"/>
      <c r="CH928" s="58"/>
      <c r="CI928" s="58"/>
      <c r="CJ928" s="58"/>
      <c r="CK928" s="58"/>
      <c r="CL928" s="58"/>
      <c r="CM928" s="58"/>
      <c r="CN928" s="58"/>
      <c r="CO928" s="58"/>
      <c r="CP928" s="58"/>
      <c r="CQ928" s="58"/>
      <c r="CR928" s="58"/>
      <c r="CS928" s="58"/>
      <c r="CT928" s="58"/>
      <c r="CU928" s="58"/>
      <c r="CV928" s="58"/>
      <c r="CW928" s="58"/>
      <c r="CX928" s="58"/>
      <c r="CY928" s="58"/>
      <c r="CZ928" s="58"/>
      <c r="DA928" s="58"/>
      <c r="DB928" s="58"/>
      <c r="DC928" s="58"/>
      <c r="DD928" s="58"/>
      <c r="DE928" s="58"/>
      <c r="DF928" s="58"/>
      <c r="DG928" s="58"/>
      <c r="DH928" s="58"/>
      <c r="DI928" s="60"/>
    </row>
    <row r="929" spans="1:113" x14ac:dyDescent="0.2">
      <c r="A929" s="36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50"/>
      <c r="AE929" s="50"/>
      <c r="AF929" s="50"/>
      <c r="AG929" s="50"/>
      <c r="AH929" s="50"/>
      <c r="AI929" s="50"/>
      <c r="AJ929" s="50"/>
      <c r="AK929" s="50"/>
      <c r="AL929" s="50"/>
      <c r="AM929" s="57"/>
      <c r="AN929" s="57"/>
      <c r="AO929" s="58"/>
      <c r="AP929" s="58"/>
      <c r="AQ929" s="58"/>
      <c r="AR929" s="51"/>
      <c r="AS929" s="57"/>
      <c r="AT929" s="58"/>
      <c r="AU929" s="58"/>
      <c r="AV929" s="51"/>
      <c r="AW929" s="57"/>
      <c r="AX929" s="58"/>
      <c r="AY929" s="59"/>
      <c r="AZ929" s="35"/>
      <c r="BA929" s="58"/>
      <c r="BB929" s="51"/>
      <c r="BC929" s="57"/>
      <c r="BD929" s="58"/>
      <c r="BE929" s="59"/>
      <c r="BF929" s="58"/>
      <c r="BG929" s="58"/>
      <c r="BH929" s="58"/>
      <c r="BI929" s="58"/>
      <c r="BJ929" s="58"/>
      <c r="BK929" s="58"/>
      <c r="BL929" s="58"/>
      <c r="BM929" s="58"/>
      <c r="BN929" s="58"/>
      <c r="BO929" s="58"/>
      <c r="BP929" s="58"/>
      <c r="BQ929" s="58"/>
      <c r="BR929" s="58"/>
      <c r="BS929" s="58"/>
      <c r="BT929" s="58"/>
      <c r="BU929" s="58"/>
      <c r="BV929" s="58"/>
      <c r="BW929" s="58"/>
      <c r="BX929" s="58"/>
      <c r="BY929" s="58"/>
      <c r="BZ929" s="58"/>
      <c r="CA929" s="58"/>
      <c r="CB929" s="58"/>
      <c r="CC929" s="58"/>
      <c r="CD929" s="58"/>
      <c r="CE929" s="58"/>
      <c r="CF929" s="58"/>
      <c r="CG929" s="58"/>
      <c r="CH929" s="58"/>
      <c r="CI929" s="58"/>
      <c r="CJ929" s="58"/>
      <c r="CK929" s="58"/>
      <c r="CL929" s="58"/>
      <c r="CM929" s="58"/>
      <c r="CN929" s="58"/>
      <c r="CO929" s="58"/>
      <c r="CP929" s="58"/>
      <c r="CQ929" s="58"/>
      <c r="CR929" s="58"/>
      <c r="CS929" s="58"/>
      <c r="CT929" s="58"/>
      <c r="CU929" s="58"/>
      <c r="CV929" s="58"/>
      <c r="CW929" s="58"/>
      <c r="CX929" s="58"/>
      <c r="CY929" s="58"/>
      <c r="CZ929" s="58"/>
      <c r="DA929" s="58"/>
      <c r="DB929" s="58"/>
      <c r="DC929" s="58"/>
      <c r="DD929" s="58"/>
      <c r="DE929" s="58"/>
      <c r="DF929" s="58"/>
      <c r="DG929" s="58"/>
      <c r="DH929" s="58"/>
      <c r="DI929" s="60"/>
    </row>
    <row r="930" spans="1:113" x14ac:dyDescent="0.2">
      <c r="A930" s="36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7"/>
      <c r="AN930" s="57"/>
      <c r="AO930" s="58"/>
      <c r="AP930" s="58"/>
      <c r="AQ930" s="58"/>
      <c r="AR930" s="51"/>
      <c r="AS930" s="57"/>
      <c r="AT930" s="58"/>
      <c r="AU930" s="58"/>
      <c r="AV930" s="51"/>
      <c r="AW930" s="57"/>
      <c r="AX930" s="58"/>
      <c r="AY930" s="59"/>
      <c r="AZ930" s="35"/>
      <c r="BA930" s="58"/>
      <c r="BB930" s="51"/>
      <c r="BC930" s="57"/>
      <c r="BD930" s="58"/>
      <c r="BE930" s="59"/>
      <c r="BF930" s="58"/>
      <c r="BG930" s="58"/>
      <c r="BH930" s="58"/>
      <c r="BI930" s="58"/>
      <c r="BJ930" s="58"/>
      <c r="BK930" s="58"/>
      <c r="BL930" s="58"/>
      <c r="BM930" s="58"/>
      <c r="BN930" s="58"/>
      <c r="BO930" s="58"/>
      <c r="BP930" s="58"/>
      <c r="BQ930" s="58"/>
      <c r="BR930" s="58"/>
      <c r="BS930" s="58"/>
      <c r="BT930" s="58"/>
      <c r="BU930" s="58"/>
      <c r="BV930" s="58"/>
      <c r="BW930" s="58"/>
      <c r="BX930" s="58"/>
      <c r="BY930" s="58"/>
      <c r="BZ930" s="58"/>
      <c r="CA930" s="58"/>
      <c r="CB930" s="58"/>
      <c r="CC930" s="58"/>
      <c r="CD930" s="58"/>
      <c r="CE930" s="58"/>
      <c r="CF930" s="58"/>
      <c r="CG930" s="58"/>
      <c r="CH930" s="58"/>
      <c r="CI930" s="58"/>
      <c r="CJ930" s="58"/>
      <c r="CK930" s="58"/>
      <c r="CL930" s="58"/>
      <c r="CM930" s="58"/>
      <c r="CN930" s="58"/>
      <c r="CO930" s="58"/>
      <c r="CP930" s="58"/>
      <c r="CQ930" s="58"/>
      <c r="CR930" s="58"/>
      <c r="CS930" s="58"/>
      <c r="CT930" s="58"/>
      <c r="CU930" s="58"/>
      <c r="CV930" s="58"/>
      <c r="CW930" s="58"/>
      <c r="CX930" s="58"/>
      <c r="CY930" s="58"/>
      <c r="CZ930" s="58"/>
      <c r="DA930" s="58"/>
      <c r="DB930" s="58"/>
      <c r="DC930" s="58"/>
      <c r="DD930" s="58"/>
      <c r="DE930" s="58"/>
      <c r="DF930" s="58"/>
      <c r="DG930" s="58"/>
      <c r="DH930" s="58"/>
      <c r="DI930" s="60"/>
    </row>
    <row r="931" spans="1:113" x14ac:dyDescent="0.2">
      <c r="A931" s="36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50"/>
      <c r="AE931" s="50"/>
      <c r="AF931" s="50"/>
      <c r="AG931" s="50"/>
      <c r="AH931" s="50"/>
      <c r="AI931" s="50"/>
      <c r="AJ931" s="50"/>
      <c r="AK931" s="50"/>
      <c r="AL931" s="50"/>
      <c r="AM931" s="57"/>
      <c r="AN931" s="57"/>
      <c r="AO931" s="58"/>
      <c r="AP931" s="58"/>
      <c r="AQ931" s="58"/>
      <c r="AR931" s="51"/>
      <c r="AS931" s="57"/>
      <c r="AT931" s="58"/>
      <c r="AU931" s="58"/>
      <c r="AV931" s="51"/>
      <c r="AW931" s="57"/>
      <c r="AX931" s="58"/>
      <c r="AY931" s="59"/>
      <c r="AZ931" s="35"/>
      <c r="BA931" s="58"/>
      <c r="BB931" s="51"/>
      <c r="BC931" s="57"/>
      <c r="BD931" s="58"/>
      <c r="BE931" s="59"/>
      <c r="BF931" s="58"/>
      <c r="BG931" s="58"/>
      <c r="BH931" s="58"/>
      <c r="BI931" s="58"/>
      <c r="BJ931" s="58"/>
      <c r="BK931" s="58"/>
      <c r="BL931" s="58"/>
      <c r="BM931" s="58"/>
      <c r="BN931" s="58"/>
      <c r="BO931" s="58"/>
      <c r="BP931" s="58"/>
      <c r="BQ931" s="58"/>
      <c r="BR931" s="58"/>
      <c r="BS931" s="58"/>
      <c r="BT931" s="58"/>
      <c r="BU931" s="58"/>
      <c r="BV931" s="58"/>
      <c r="BW931" s="58"/>
      <c r="BX931" s="58"/>
      <c r="BY931" s="58"/>
      <c r="BZ931" s="58"/>
      <c r="CA931" s="58"/>
      <c r="CB931" s="58"/>
      <c r="CC931" s="58"/>
      <c r="CD931" s="58"/>
      <c r="CE931" s="58"/>
      <c r="CF931" s="58"/>
      <c r="CG931" s="58"/>
      <c r="CH931" s="58"/>
      <c r="CI931" s="58"/>
      <c r="CJ931" s="58"/>
      <c r="CK931" s="58"/>
      <c r="CL931" s="58"/>
      <c r="CM931" s="58"/>
      <c r="CN931" s="58"/>
      <c r="CO931" s="58"/>
      <c r="CP931" s="58"/>
      <c r="CQ931" s="58"/>
      <c r="CR931" s="58"/>
      <c r="CS931" s="58"/>
      <c r="CT931" s="58"/>
      <c r="CU931" s="58"/>
      <c r="CV931" s="58"/>
      <c r="CW931" s="58"/>
      <c r="CX931" s="58"/>
      <c r="CY931" s="58"/>
      <c r="CZ931" s="58"/>
      <c r="DA931" s="58"/>
      <c r="DB931" s="58"/>
      <c r="DC931" s="58"/>
      <c r="DD931" s="58"/>
      <c r="DE931" s="58"/>
      <c r="DF931" s="58"/>
      <c r="DG931" s="58"/>
      <c r="DH931" s="58"/>
      <c r="DI931" s="60"/>
    </row>
    <row r="932" spans="1:113" x14ac:dyDescent="0.2">
      <c r="A932" s="36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50"/>
      <c r="AE932" s="50"/>
      <c r="AF932" s="50"/>
      <c r="AG932" s="50"/>
      <c r="AH932" s="50"/>
      <c r="AI932" s="50"/>
      <c r="AJ932" s="50"/>
      <c r="AK932" s="50"/>
      <c r="AL932" s="50"/>
      <c r="AM932" s="57"/>
      <c r="AN932" s="57"/>
      <c r="AO932" s="58"/>
      <c r="AP932" s="58"/>
      <c r="AQ932" s="58"/>
      <c r="AR932" s="51"/>
      <c r="AS932" s="57"/>
      <c r="AT932" s="58"/>
      <c r="AU932" s="58"/>
      <c r="AV932" s="51"/>
      <c r="AW932" s="57"/>
      <c r="AX932" s="58"/>
      <c r="AY932" s="59"/>
      <c r="AZ932" s="35"/>
      <c r="BA932" s="58"/>
      <c r="BB932" s="51"/>
      <c r="BC932" s="57"/>
      <c r="BD932" s="58"/>
      <c r="BE932" s="59"/>
      <c r="BF932" s="58"/>
      <c r="BG932" s="58"/>
      <c r="BH932" s="58"/>
      <c r="BI932" s="58"/>
      <c r="BJ932" s="58"/>
      <c r="BK932" s="58"/>
      <c r="BL932" s="58"/>
      <c r="BM932" s="58"/>
      <c r="BN932" s="58"/>
      <c r="BO932" s="58"/>
      <c r="BP932" s="58"/>
      <c r="BQ932" s="58"/>
      <c r="BR932" s="58"/>
      <c r="BS932" s="58"/>
      <c r="BT932" s="58"/>
      <c r="BU932" s="58"/>
      <c r="BV932" s="58"/>
      <c r="BW932" s="58"/>
      <c r="BX932" s="58"/>
      <c r="BY932" s="58"/>
      <c r="BZ932" s="58"/>
      <c r="CA932" s="58"/>
      <c r="CB932" s="58"/>
      <c r="CC932" s="58"/>
      <c r="CD932" s="58"/>
      <c r="CE932" s="58"/>
      <c r="CF932" s="58"/>
      <c r="CG932" s="58"/>
      <c r="CH932" s="58"/>
      <c r="CI932" s="58"/>
      <c r="CJ932" s="58"/>
      <c r="CK932" s="58"/>
      <c r="CL932" s="58"/>
      <c r="CM932" s="58"/>
      <c r="CN932" s="58"/>
      <c r="CO932" s="58"/>
      <c r="CP932" s="58"/>
      <c r="CQ932" s="58"/>
      <c r="CR932" s="58"/>
      <c r="CS932" s="58"/>
      <c r="CT932" s="58"/>
      <c r="CU932" s="58"/>
      <c r="CV932" s="58"/>
      <c r="CW932" s="58"/>
      <c r="CX932" s="58"/>
      <c r="CY932" s="58"/>
      <c r="CZ932" s="58"/>
      <c r="DA932" s="58"/>
      <c r="DB932" s="58"/>
      <c r="DC932" s="58"/>
      <c r="DD932" s="58"/>
      <c r="DE932" s="58"/>
      <c r="DF932" s="58"/>
      <c r="DG932" s="58"/>
      <c r="DH932" s="58"/>
      <c r="DI932" s="60"/>
    </row>
    <row r="933" spans="1:113" x14ac:dyDescent="0.2">
      <c r="A933" s="36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50"/>
      <c r="AE933" s="50"/>
      <c r="AF933" s="50"/>
      <c r="AG933" s="50"/>
      <c r="AH933" s="50"/>
      <c r="AI933" s="50"/>
      <c r="AJ933" s="50"/>
      <c r="AK933" s="50"/>
      <c r="AL933" s="50"/>
      <c r="AM933" s="57"/>
      <c r="AN933" s="57"/>
      <c r="AO933" s="58"/>
      <c r="AP933" s="58"/>
      <c r="AQ933" s="58"/>
      <c r="AR933" s="51"/>
      <c r="AS933" s="57"/>
      <c r="AT933" s="58"/>
      <c r="AU933" s="58"/>
      <c r="AV933" s="51"/>
      <c r="AW933" s="57"/>
      <c r="AX933" s="58"/>
      <c r="AY933" s="59"/>
      <c r="AZ933" s="35"/>
      <c r="BA933" s="58"/>
      <c r="BB933" s="51"/>
      <c r="BC933" s="57"/>
      <c r="BD933" s="58"/>
      <c r="BE933" s="59"/>
      <c r="BF933" s="58"/>
      <c r="BG933" s="58"/>
      <c r="BH933" s="58"/>
      <c r="BI933" s="58"/>
      <c r="BJ933" s="58"/>
      <c r="BK933" s="58"/>
      <c r="BL933" s="58"/>
      <c r="BM933" s="58"/>
      <c r="BN933" s="58"/>
      <c r="BO933" s="58"/>
      <c r="BP933" s="58"/>
      <c r="BQ933" s="58"/>
      <c r="BR933" s="58"/>
      <c r="BS933" s="58"/>
      <c r="BT933" s="58"/>
      <c r="BU933" s="58"/>
      <c r="BV933" s="58"/>
      <c r="BW933" s="58"/>
      <c r="BX933" s="58"/>
      <c r="BY933" s="58"/>
      <c r="BZ933" s="58"/>
      <c r="CA933" s="58"/>
      <c r="CB933" s="58"/>
      <c r="CC933" s="58"/>
      <c r="CD933" s="58"/>
      <c r="CE933" s="58"/>
      <c r="CF933" s="58"/>
      <c r="CG933" s="58"/>
      <c r="CH933" s="58"/>
      <c r="CI933" s="58"/>
      <c r="CJ933" s="58"/>
      <c r="CK933" s="58"/>
      <c r="CL933" s="58"/>
      <c r="CM933" s="58"/>
      <c r="CN933" s="58"/>
      <c r="CO933" s="58"/>
      <c r="CP933" s="58"/>
      <c r="CQ933" s="58"/>
      <c r="CR933" s="58"/>
      <c r="CS933" s="58"/>
      <c r="CT933" s="58"/>
      <c r="CU933" s="58"/>
      <c r="CV933" s="58"/>
      <c r="CW933" s="58"/>
      <c r="CX933" s="58"/>
      <c r="CY933" s="58"/>
      <c r="CZ933" s="58"/>
      <c r="DA933" s="58"/>
      <c r="DB933" s="58"/>
      <c r="DC933" s="58"/>
      <c r="DD933" s="58"/>
      <c r="DE933" s="58"/>
      <c r="DF933" s="58"/>
      <c r="DG933" s="58"/>
      <c r="DH933" s="58"/>
      <c r="DI933" s="60"/>
    </row>
    <row r="934" spans="1:113" x14ac:dyDescent="0.2">
      <c r="A934" s="36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50"/>
      <c r="AE934" s="50"/>
      <c r="AF934" s="50"/>
      <c r="AG934" s="50"/>
      <c r="AH934" s="50"/>
      <c r="AI934" s="50"/>
      <c r="AJ934" s="50"/>
      <c r="AK934" s="50"/>
      <c r="AL934" s="50"/>
      <c r="AM934" s="57"/>
      <c r="AN934" s="57"/>
      <c r="AO934" s="58"/>
      <c r="AP934" s="58"/>
      <c r="AQ934" s="58"/>
      <c r="AR934" s="51"/>
      <c r="AS934" s="57"/>
      <c r="AT934" s="58"/>
      <c r="AU934" s="58"/>
      <c r="AV934" s="51"/>
      <c r="AW934" s="57"/>
      <c r="AX934" s="58"/>
      <c r="AY934" s="59"/>
      <c r="AZ934" s="35"/>
      <c r="BA934" s="58"/>
      <c r="BB934" s="51"/>
      <c r="BC934" s="57"/>
      <c r="BD934" s="58"/>
      <c r="BE934" s="59"/>
      <c r="BF934" s="58"/>
      <c r="BG934" s="58"/>
      <c r="BH934" s="58"/>
      <c r="BI934" s="58"/>
      <c r="BJ934" s="58"/>
      <c r="BK934" s="58"/>
      <c r="BL934" s="58"/>
      <c r="BM934" s="58"/>
      <c r="BN934" s="58"/>
      <c r="BO934" s="58"/>
      <c r="BP934" s="58"/>
      <c r="BQ934" s="58"/>
      <c r="BR934" s="58"/>
      <c r="BS934" s="58"/>
      <c r="BT934" s="58"/>
      <c r="BU934" s="58"/>
      <c r="BV934" s="58"/>
      <c r="BW934" s="58"/>
      <c r="BX934" s="58"/>
      <c r="BY934" s="58"/>
      <c r="BZ934" s="58"/>
      <c r="CA934" s="58"/>
      <c r="CB934" s="58"/>
      <c r="CC934" s="58"/>
      <c r="CD934" s="58"/>
      <c r="CE934" s="58"/>
      <c r="CF934" s="58"/>
      <c r="CG934" s="58"/>
      <c r="CH934" s="58"/>
      <c r="CI934" s="58"/>
      <c r="CJ934" s="58"/>
      <c r="CK934" s="58"/>
      <c r="CL934" s="58"/>
      <c r="CM934" s="58"/>
      <c r="CN934" s="58"/>
      <c r="CO934" s="58"/>
      <c r="CP934" s="58"/>
      <c r="CQ934" s="58"/>
      <c r="CR934" s="58"/>
      <c r="CS934" s="58"/>
      <c r="CT934" s="58"/>
      <c r="CU934" s="58"/>
      <c r="CV934" s="58"/>
      <c r="CW934" s="58"/>
      <c r="CX934" s="58"/>
      <c r="CY934" s="58"/>
      <c r="CZ934" s="58"/>
      <c r="DA934" s="58"/>
      <c r="DB934" s="58"/>
      <c r="DC934" s="58"/>
      <c r="DD934" s="58"/>
      <c r="DE934" s="58"/>
      <c r="DF934" s="58"/>
      <c r="DG934" s="58"/>
      <c r="DH934" s="58"/>
      <c r="DI934" s="60"/>
    </row>
    <row r="935" spans="1:113" x14ac:dyDescent="0.2">
      <c r="A935" s="36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50"/>
      <c r="AE935" s="50"/>
      <c r="AF935" s="50"/>
      <c r="AG935" s="50"/>
      <c r="AH935" s="50"/>
      <c r="AI935" s="50"/>
      <c r="AJ935" s="50"/>
      <c r="AK935" s="50"/>
      <c r="AL935" s="50"/>
      <c r="AM935" s="57"/>
      <c r="AN935" s="57"/>
      <c r="AO935" s="58"/>
      <c r="AP935" s="58"/>
      <c r="AQ935" s="58"/>
      <c r="AR935" s="51"/>
      <c r="AS935" s="57"/>
      <c r="AT935" s="58"/>
      <c r="AU935" s="58"/>
      <c r="AV935" s="51"/>
      <c r="AW935" s="57"/>
      <c r="AX935" s="58"/>
      <c r="AY935" s="59"/>
      <c r="AZ935" s="35"/>
      <c r="BA935" s="58"/>
      <c r="BB935" s="51"/>
      <c r="BC935" s="57"/>
      <c r="BD935" s="58"/>
      <c r="BE935" s="59"/>
      <c r="BF935" s="58"/>
      <c r="BG935" s="58"/>
      <c r="BH935" s="58"/>
      <c r="BI935" s="58"/>
      <c r="BJ935" s="58"/>
      <c r="BK935" s="58"/>
      <c r="BL935" s="58"/>
      <c r="BM935" s="58"/>
      <c r="BN935" s="58"/>
      <c r="BO935" s="58"/>
      <c r="BP935" s="58"/>
      <c r="BQ935" s="58"/>
      <c r="BR935" s="58"/>
      <c r="BS935" s="58"/>
      <c r="BT935" s="58"/>
      <c r="BU935" s="58"/>
      <c r="BV935" s="58"/>
      <c r="BW935" s="58"/>
      <c r="BX935" s="58"/>
      <c r="BY935" s="58"/>
      <c r="BZ935" s="58"/>
      <c r="CA935" s="58"/>
      <c r="CB935" s="58"/>
      <c r="CC935" s="58"/>
      <c r="CD935" s="58"/>
      <c r="CE935" s="58"/>
      <c r="CF935" s="58"/>
      <c r="CG935" s="58"/>
      <c r="CH935" s="58"/>
      <c r="CI935" s="58"/>
      <c r="CJ935" s="58"/>
      <c r="CK935" s="58"/>
      <c r="CL935" s="58"/>
      <c r="CM935" s="58"/>
      <c r="CN935" s="58"/>
      <c r="CO935" s="58"/>
      <c r="CP935" s="58"/>
      <c r="CQ935" s="58"/>
      <c r="CR935" s="58"/>
      <c r="CS935" s="58"/>
      <c r="CT935" s="58"/>
      <c r="CU935" s="58"/>
      <c r="CV935" s="58"/>
      <c r="CW935" s="58"/>
      <c r="CX935" s="58"/>
      <c r="CY935" s="58"/>
      <c r="CZ935" s="58"/>
      <c r="DA935" s="58"/>
      <c r="DB935" s="58"/>
      <c r="DC935" s="58"/>
      <c r="DD935" s="58"/>
      <c r="DE935" s="58"/>
      <c r="DF935" s="58"/>
      <c r="DG935" s="58"/>
      <c r="DH935" s="58"/>
      <c r="DI935" s="60"/>
    </row>
    <row r="936" spans="1:113" x14ac:dyDescent="0.2">
      <c r="A936" s="36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50"/>
      <c r="AE936" s="50"/>
      <c r="AF936" s="50"/>
      <c r="AG936" s="50"/>
      <c r="AH936" s="50"/>
      <c r="AI936" s="50"/>
      <c r="AJ936" s="50"/>
      <c r="AK936" s="50"/>
      <c r="AL936" s="50"/>
      <c r="AM936" s="57"/>
      <c r="AN936" s="57"/>
      <c r="AO936" s="58"/>
      <c r="AP936" s="58"/>
      <c r="AQ936" s="58"/>
      <c r="AR936" s="51"/>
      <c r="AS936" s="57"/>
      <c r="AT936" s="58"/>
      <c r="AU936" s="58"/>
      <c r="AV936" s="51"/>
      <c r="AW936" s="57"/>
      <c r="AX936" s="58"/>
      <c r="AY936" s="59"/>
      <c r="AZ936" s="35"/>
      <c r="BA936" s="58"/>
      <c r="BB936" s="51"/>
      <c r="BC936" s="57"/>
      <c r="BD936" s="58"/>
      <c r="BE936" s="59"/>
      <c r="BF936" s="58"/>
      <c r="BG936" s="58"/>
      <c r="BH936" s="58"/>
      <c r="BI936" s="58"/>
      <c r="BJ936" s="58"/>
      <c r="BK936" s="58"/>
      <c r="BL936" s="58"/>
      <c r="BM936" s="58"/>
      <c r="BN936" s="58"/>
      <c r="BO936" s="58"/>
      <c r="BP936" s="58"/>
      <c r="BQ936" s="58"/>
      <c r="BR936" s="58"/>
      <c r="BS936" s="58"/>
      <c r="BT936" s="58"/>
      <c r="BU936" s="58"/>
      <c r="BV936" s="58"/>
      <c r="BW936" s="58"/>
      <c r="BX936" s="58"/>
      <c r="BY936" s="58"/>
      <c r="BZ936" s="58"/>
      <c r="CA936" s="58"/>
      <c r="CB936" s="58"/>
      <c r="CC936" s="58"/>
      <c r="CD936" s="58"/>
      <c r="CE936" s="58"/>
      <c r="CF936" s="58"/>
      <c r="CG936" s="58"/>
      <c r="CH936" s="58"/>
      <c r="CI936" s="58"/>
      <c r="CJ936" s="58"/>
      <c r="CK936" s="58"/>
      <c r="CL936" s="58"/>
      <c r="CM936" s="58"/>
      <c r="CN936" s="58"/>
      <c r="CO936" s="58"/>
      <c r="CP936" s="58"/>
      <c r="CQ936" s="58"/>
      <c r="CR936" s="58"/>
      <c r="CS936" s="58"/>
      <c r="CT936" s="58"/>
      <c r="CU936" s="58"/>
      <c r="CV936" s="58"/>
      <c r="CW936" s="58"/>
      <c r="CX936" s="58"/>
      <c r="CY936" s="58"/>
      <c r="CZ936" s="58"/>
      <c r="DA936" s="58"/>
      <c r="DB936" s="58"/>
      <c r="DC936" s="58"/>
      <c r="DD936" s="58"/>
      <c r="DE936" s="58"/>
      <c r="DF936" s="58"/>
      <c r="DG936" s="58"/>
      <c r="DH936" s="58"/>
      <c r="DI936" s="60"/>
    </row>
    <row r="937" spans="1:113" x14ac:dyDescent="0.2">
      <c r="A937" s="36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50"/>
      <c r="AE937" s="50"/>
      <c r="AF937" s="50"/>
      <c r="AG937" s="50"/>
      <c r="AH937" s="50"/>
      <c r="AI937" s="50"/>
      <c r="AJ937" s="50"/>
      <c r="AK937" s="50"/>
      <c r="AL937" s="50"/>
      <c r="AM937" s="57"/>
      <c r="AN937" s="57"/>
      <c r="AO937" s="58"/>
      <c r="AP937" s="58"/>
      <c r="AQ937" s="58"/>
      <c r="AR937" s="51"/>
      <c r="AS937" s="57"/>
      <c r="AT937" s="58"/>
      <c r="AU937" s="58"/>
      <c r="AV937" s="51"/>
      <c r="AW937" s="57"/>
      <c r="AX937" s="58"/>
      <c r="AY937" s="59"/>
      <c r="AZ937" s="35"/>
      <c r="BA937" s="58"/>
      <c r="BB937" s="51"/>
      <c r="BC937" s="57"/>
      <c r="BD937" s="58"/>
      <c r="BE937" s="59"/>
      <c r="BF937" s="58"/>
      <c r="BG937" s="58"/>
      <c r="BH937" s="58"/>
      <c r="BI937" s="58"/>
      <c r="BJ937" s="58"/>
      <c r="BK937" s="58"/>
      <c r="BL937" s="58"/>
      <c r="BM937" s="58"/>
      <c r="BN937" s="58"/>
      <c r="BO937" s="58"/>
      <c r="BP937" s="58"/>
      <c r="BQ937" s="58"/>
      <c r="BR937" s="58"/>
      <c r="BS937" s="58"/>
      <c r="BT937" s="58"/>
      <c r="BU937" s="58"/>
      <c r="BV937" s="58"/>
      <c r="BW937" s="58"/>
      <c r="BX937" s="58"/>
      <c r="BY937" s="58"/>
      <c r="BZ937" s="58"/>
      <c r="CA937" s="58"/>
      <c r="CB937" s="58"/>
      <c r="CC937" s="58"/>
      <c r="CD937" s="58"/>
      <c r="CE937" s="58"/>
      <c r="CF937" s="58"/>
      <c r="CG937" s="58"/>
      <c r="CH937" s="58"/>
      <c r="CI937" s="58"/>
      <c r="CJ937" s="58"/>
      <c r="CK937" s="58"/>
      <c r="CL937" s="58"/>
      <c r="CM937" s="58"/>
      <c r="CN937" s="58"/>
      <c r="CO937" s="58"/>
      <c r="CP937" s="58"/>
      <c r="CQ937" s="58"/>
      <c r="CR937" s="58"/>
      <c r="CS937" s="58"/>
      <c r="CT937" s="58"/>
      <c r="CU937" s="58"/>
      <c r="CV937" s="58"/>
      <c r="CW937" s="58"/>
      <c r="CX937" s="58"/>
      <c r="CY937" s="58"/>
      <c r="CZ937" s="58"/>
      <c r="DA937" s="58"/>
      <c r="DB937" s="58"/>
      <c r="DC937" s="58"/>
      <c r="DD937" s="58"/>
      <c r="DE937" s="58"/>
      <c r="DF937" s="58"/>
      <c r="DG937" s="58"/>
      <c r="DH937" s="58"/>
      <c r="DI937" s="60"/>
    </row>
    <row r="938" spans="1:113" x14ac:dyDescent="0.2">
      <c r="A938" s="36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50"/>
      <c r="AE938" s="50"/>
      <c r="AF938" s="50"/>
      <c r="AG938" s="50"/>
      <c r="AH938" s="50"/>
      <c r="AI938" s="50"/>
      <c r="AJ938" s="50"/>
      <c r="AK938" s="50"/>
      <c r="AL938" s="50"/>
      <c r="AM938" s="57"/>
      <c r="AN938" s="57"/>
      <c r="AO938" s="58"/>
      <c r="AP938" s="58"/>
      <c r="AQ938" s="58"/>
      <c r="AR938" s="51"/>
      <c r="AS938" s="57"/>
      <c r="AT938" s="58"/>
      <c r="AU938" s="58"/>
      <c r="AV938" s="51"/>
      <c r="AW938" s="57"/>
      <c r="AX938" s="58"/>
      <c r="AY938" s="59"/>
      <c r="AZ938" s="35"/>
      <c r="BA938" s="58"/>
      <c r="BB938" s="51"/>
      <c r="BC938" s="57"/>
      <c r="BD938" s="58"/>
      <c r="BE938" s="59"/>
      <c r="BF938" s="58"/>
      <c r="BG938" s="58"/>
      <c r="BH938" s="58"/>
      <c r="BI938" s="58"/>
      <c r="BJ938" s="58"/>
      <c r="BK938" s="58"/>
      <c r="BL938" s="58"/>
      <c r="BM938" s="58"/>
      <c r="BN938" s="58"/>
      <c r="BO938" s="58"/>
      <c r="BP938" s="58"/>
      <c r="BQ938" s="58"/>
      <c r="BR938" s="58"/>
      <c r="BS938" s="58"/>
      <c r="BT938" s="58"/>
      <c r="BU938" s="58"/>
      <c r="BV938" s="58"/>
      <c r="BW938" s="58"/>
      <c r="BX938" s="58"/>
      <c r="BY938" s="58"/>
      <c r="BZ938" s="58"/>
      <c r="CA938" s="58"/>
      <c r="CB938" s="58"/>
      <c r="CC938" s="58"/>
      <c r="CD938" s="58"/>
      <c r="CE938" s="58"/>
      <c r="CF938" s="58"/>
      <c r="CG938" s="58"/>
      <c r="CH938" s="58"/>
      <c r="CI938" s="58"/>
      <c r="CJ938" s="58"/>
      <c r="CK938" s="58"/>
      <c r="CL938" s="58"/>
      <c r="CM938" s="58"/>
      <c r="CN938" s="58"/>
      <c r="CO938" s="58"/>
      <c r="CP938" s="58"/>
      <c r="CQ938" s="58"/>
      <c r="CR938" s="58"/>
      <c r="CS938" s="58"/>
      <c r="CT938" s="58"/>
      <c r="CU938" s="58"/>
      <c r="CV938" s="58"/>
      <c r="CW938" s="58"/>
      <c r="CX938" s="58"/>
      <c r="CY938" s="58"/>
      <c r="CZ938" s="58"/>
      <c r="DA938" s="58"/>
      <c r="DB938" s="58"/>
      <c r="DC938" s="58"/>
      <c r="DD938" s="58"/>
      <c r="DE938" s="58"/>
      <c r="DF938" s="58"/>
      <c r="DG938" s="58"/>
      <c r="DH938" s="58"/>
      <c r="DI938" s="60"/>
    </row>
    <row r="939" spans="1:113" x14ac:dyDescent="0.2">
      <c r="A939" s="36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50"/>
      <c r="AE939" s="50"/>
      <c r="AF939" s="50"/>
      <c r="AG939" s="50"/>
      <c r="AH939" s="50"/>
      <c r="AI939" s="50"/>
      <c r="AJ939" s="50"/>
      <c r="AK939" s="50"/>
      <c r="AL939" s="50"/>
      <c r="AM939" s="57"/>
      <c r="AN939" s="57"/>
      <c r="AO939" s="58"/>
      <c r="AP939" s="58"/>
      <c r="AQ939" s="58"/>
      <c r="AR939" s="51"/>
      <c r="AS939" s="57"/>
      <c r="AT939" s="58"/>
      <c r="AU939" s="58"/>
      <c r="AV939" s="51"/>
      <c r="AW939" s="57"/>
      <c r="AX939" s="58"/>
      <c r="AY939" s="59"/>
      <c r="AZ939" s="35"/>
      <c r="BA939" s="58"/>
      <c r="BB939" s="51"/>
      <c r="BC939" s="57"/>
      <c r="BD939" s="58"/>
      <c r="BE939" s="59"/>
      <c r="BF939" s="58"/>
      <c r="BG939" s="58"/>
      <c r="BH939" s="58"/>
      <c r="BI939" s="58"/>
      <c r="BJ939" s="58"/>
      <c r="BK939" s="58"/>
      <c r="BL939" s="58"/>
      <c r="BM939" s="58"/>
      <c r="BN939" s="58"/>
      <c r="BO939" s="58"/>
      <c r="BP939" s="58"/>
      <c r="BQ939" s="58"/>
      <c r="BR939" s="58"/>
      <c r="BS939" s="58"/>
      <c r="BT939" s="58"/>
      <c r="BU939" s="58"/>
      <c r="BV939" s="58"/>
      <c r="BW939" s="58"/>
      <c r="BX939" s="58"/>
      <c r="BY939" s="58"/>
      <c r="BZ939" s="58"/>
      <c r="CA939" s="58"/>
      <c r="CB939" s="58"/>
      <c r="CC939" s="58"/>
      <c r="CD939" s="58"/>
      <c r="CE939" s="58"/>
      <c r="CF939" s="58"/>
      <c r="CG939" s="58"/>
      <c r="CH939" s="58"/>
      <c r="CI939" s="58"/>
      <c r="CJ939" s="58"/>
      <c r="CK939" s="58"/>
      <c r="CL939" s="58"/>
      <c r="CM939" s="58"/>
      <c r="CN939" s="58"/>
      <c r="CO939" s="58"/>
      <c r="CP939" s="58"/>
      <c r="CQ939" s="58"/>
      <c r="CR939" s="58"/>
      <c r="CS939" s="58"/>
      <c r="CT939" s="58"/>
      <c r="CU939" s="58"/>
      <c r="CV939" s="58"/>
      <c r="CW939" s="58"/>
      <c r="CX939" s="58"/>
      <c r="CY939" s="58"/>
      <c r="CZ939" s="58"/>
      <c r="DA939" s="58"/>
      <c r="DB939" s="58"/>
      <c r="DC939" s="58"/>
      <c r="DD939" s="58"/>
      <c r="DE939" s="58"/>
      <c r="DF939" s="58"/>
      <c r="DG939" s="58"/>
      <c r="DH939" s="58"/>
      <c r="DI939" s="60"/>
    </row>
    <row r="940" spans="1:113" x14ac:dyDescent="0.2">
      <c r="A940" s="36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7"/>
      <c r="AN940" s="57"/>
      <c r="AO940" s="58"/>
      <c r="AP940" s="58"/>
      <c r="AQ940" s="58"/>
      <c r="AR940" s="51"/>
      <c r="AS940" s="57"/>
      <c r="AT940" s="58"/>
      <c r="AU940" s="58"/>
      <c r="AV940" s="51"/>
      <c r="AW940" s="57"/>
      <c r="AX940" s="58"/>
      <c r="AY940" s="59"/>
      <c r="AZ940" s="35"/>
      <c r="BA940" s="58"/>
      <c r="BB940" s="51"/>
      <c r="BC940" s="57"/>
      <c r="BD940" s="58"/>
      <c r="BE940" s="59"/>
      <c r="BF940" s="58"/>
      <c r="BG940" s="58"/>
      <c r="BH940" s="58"/>
      <c r="BI940" s="58"/>
      <c r="BJ940" s="58"/>
      <c r="BK940" s="58"/>
      <c r="BL940" s="58"/>
      <c r="BM940" s="58"/>
      <c r="BN940" s="58"/>
      <c r="BO940" s="58"/>
      <c r="BP940" s="58"/>
      <c r="BQ940" s="58"/>
      <c r="BR940" s="58"/>
      <c r="BS940" s="58"/>
      <c r="BT940" s="58"/>
      <c r="BU940" s="58"/>
      <c r="BV940" s="58"/>
      <c r="BW940" s="58"/>
      <c r="BX940" s="58"/>
      <c r="BY940" s="58"/>
      <c r="BZ940" s="58"/>
      <c r="CA940" s="58"/>
      <c r="CB940" s="58"/>
      <c r="CC940" s="58"/>
      <c r="CD940" s="58"/>
      <c r="CE940" s="58"/>
      <c r="CF940" s="58"/>
      <c r="CG940" s="58"/>
      <c r="CH940" s="58"/>
      <c r="CI940" s="58"/>
      <c r="CJ940" s="58"/>
      <c r="CK940" s="58"/>
      <c r="CL940" s="58"/>
      <c r="CM940" s="58"/>
      <c r="CN940" s="58"/>
      <c r="CO940" s="58"/>
      <c r="CP940" s="58"/>
      <c r="CQ940" s="58"/>
      <c r="CR940" s="58"/>
      <c r="CS940" s="58"/>
      <c r="CT940" s="58"/>
      <c r="CU940" s="58"/>
      <c r="CV940" s="58"/>
      <c r="CW940" s="58"/>
      <c r="CX940" s="58"/>
      <c r="CY940" s="58"/>
      <c r="CZ940" s="58"/>
      <c r="DA940" s="58"/>
      <c r="DB940" s="58"/>
      <c r="DC940" s="58"/>
      <c r="DD940" s="58"/>
      <c r="DE940" s="58"/>
      <c r="DF940" s="58"/>
      <c r="DG940" s="58"/>
      <c r="DH940" s="58"/>
      <c r="DI940" s="60"/>
    </row>
    <row r="941" spans="1:113" x14ac:dyDescent="0.2">
      <c r="A941" s="36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50"/>
      <c r="AE941" s="50"/>
      <c r="AF941" s="50"/>
      <c r="AG941" s="50"/>
      <c r="AH941" s="50"/>
      <c r="AI941" s="50"/>
      <c r="AJ941" s="50"/>
      <c r="AK941" s="50"/>
      <c r="AL941" s="50"/>
      <c r="AM941" s="57"/>
      <c r="AN941" s="57"/>
      <c r="AO941" s="58"/>
      <c r="AP941" s="58"/>
      <c r="AQ941" s="58"/>
      <c r="AR941" s="51"/>
      <c r="AS941" s="57"/>
      <c r="AT941" s="58"/>
      <c r="AU941" s="58"/>
      <c r="AV941" s="51"/>
      <c r="AW941" s="57"/>
      <c r="AX941" s="58"/>
      <c r="AY941" s="59"/>
      <c r="AZ941" s="35"/>
      <c r="BA941" s="58"/>
      <c r="BB941" s="51"/>
      <c r="BC941" s="57"/>
      <c r="BD941" s="58"/>
      <c r="BE941" s="59"/>
      <c r="BF941" s="58"/>
      <c r="BG941" s="58"/>
      <c r="BH941" s="58"/>
      <c r="BI941" s="58"/>
      <c r="BJ941" s="58"/>
      <c r="BK941" s="58"/>
      <c r="BL941" s="58"/>
      <c r="BM941" s="58"/>
      <c r="BN941" s="58"/>
      <c r="BO941" s="58"/>
      <c r="BP941" s="58"/>
      <c r="BQ941" s="58"/>
      <c r="BR941" s="58"/>
      <c r="BS941" s="58"/>
      <c r="BT941" s="58"/>
      <c r="BU941" s="58"/>
      <c r="BV941" s="58"/>
      <c r="BW941" s="58"/>
      <c r="BX941" s="58"/>
      <c r="BY941" s="58"/>
      <c r="BZ941" s="58"/>
      <c r="CA941" s="58"/>
      <c r="CB941" s="58"/>
      <c r="CC941" s="58"/>
      <c r="CD941" s="58"/>
      <c r="CE941" s="58"/>
      <c r="CF941" s="58"/>
      <c r="CG941" s="58"/>
      <c r="CH941" s="58"/>
      <c r="CI941" s="58"/>
      <c r="CJ941" s="58"/>
      <c r="CK941" s="58"/>
      <c r="CL941" s="58"/>
      <c r="CM941" s="58"/>
      <c r="CN941" s="58"/>
      <c r="CO941" s="58"/>
      <c r="CP941" s="58"/>
      <c r="CQ941" s="58"/>
      <c r="CR941" s="58"/>
      <c r="CS941" s="58"/>
      <c r="CT941" s="58"/>
      <c r="CU941" s="58"/>
      <c r="CV941" s="58"/>
      <c r="CW941" s="58"/>
      <c r="CX941" s="58"/>
      <c r="CY941" s="58"/>
      <c r="CZ941" s="58"/>
      <c r="DA941" s="58"/>
      <c r="DB941" s="58"/>
      <c r="DC941" s="58"/>
      <c r="DD941" s="58"/>
      <c r="DE941" s="58"/>
      <c r="DF941" s="58"/>
      <c r="DG941" s="58"/>
      <c r="DH941" s="58"/>
      <c r="DI941" s="60"/>
    </row>
    <row r="942" spans="1:113" x14ac:dyDescent="0.2">
      <c r="A942" s="36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50"/>
      <c r="AE942" s="50"/>
      <c r="AF942" s="50"/>
      <c r="AG942" s="50"/>
      <c r="AH942" s="50"/>
      <c r="AI942" s="50"/>
      <c r="AJ942" s="50"/>
      <c r="AK942" s="50"/>
      <c r="AL942" s="50"/>
      <c r="AM942" s="57"/>
      <c r="AN942" s="57"/>
      <c r="AO942" s="58"/>
      <c r="AP942" s="58"/>
      <c r="AQ942" s="58"/>
      <c r="AR942" s="51"/>
      <c r="AS942" s="57"/>
      <c r="AT942" s="58"/>
      <c r="AU942" s="58"/>
      <c r="AV942" s="51"/>
      <c r="AW942" s="57"/>
      <c r="AX942" s="58"/>
      <c r="AY942" s="59"/>
      <c r="AZ942" s="35"/>
      <c r="BA942" s="58"/>
      <c r="BB942" s="51"/>
      <c r="BC942" s="57"/>
      <c r="BD942" s="58"/>
      <c r="BE942" s="59"/>
      <c r="BF942" s="58"/>
      <c r="BG942" s="58"/>
      <c r="BH942" s="58"/>
      <c r="BI942" s="58"/>
      <c r="BJ942" s="58"/>
      <c r="BK942" s="58"/>
      <c r="BL942" s="58"/>
      <c r="BM942" s="58"/>
      <c r="BN942" s="58"/>
      <c r="BO942" s="58"/>
      <c r="BP942" s="58"/>
      <c r="BQ942" s="58"/>
      <c r="BR942" s="58"/>
      <c r="BS942" s="58"/>
      <c r="BT942" s="58"/>
      <c r="BU942" s="58"/>
      <c r="BV942" s="58"/>
      <c r="BW942" s="58"/>
      <c r="BX942" s="58"/>
      <c r="BY942" s="58"/>
      <c r="BZ942" s="58"/>
      <c r="CA942" s="58"/>
      <c r="CB942" s="58"/>
      <c r="CC942" s="58"/>
      <c r="CD942" s="58"/>
      <c r="CE942" s="58"/>
      <c r="CF942" s="58"/>
      <c r="CG942" s="58"/>
      <c r="CH942" s="58"/>
      <c r="CI942" s="58"/>
      <c r="CJ942" s="58"/>
      <c r="CK942" s="58"/>
      <c r="CL942" s="58"/>
      <c r="CM942" s="58"/>
      <c r="CN942" s="58"/>
      <c r="CO942" s="58"/>
      <c r="CP942" s="58"/>
      <c r="CQ942" s="58"/>
      <c r="CR942" s="58"/>
      <c r="CS942" s="58"/>
      <c r="CT942" s="58"/>
      <c r="CU942" s="58"/>
      <c r="CV942" s="58"/>
      <c r="CW942" s="58"/>
      <c r="CX942" s="58"/>
      <c r="CY942" s="58"/>
      <c r="CZ942" s="58"/>
      <c r="DA942" s="58"/>
      <c r="DB942" s="58"/>
      <c r="DC942" s="58"/>
      <c r="DD942" s="58"/>
      <c r="DE942" s="58"/>
      <c r="DF942" s="58"/>
      <c r="DG942" s="58"/>
      <c r="DH942" s="58"/>
      <c r="DI942" s="60"/>
    </row>
    <row r="943" spans="1:113" x14ac:dyDescent="0.2">
      <c r="A943" s="36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50"/>
      <c r="AE943" s="50"/>
      <c r="AF943" s="50"/>
      <c r="AG943" s="50"/>
      <c r="AH943" s="50"/>
      <c r="AI943" s="50"/>
      <c r="AJ943" s="50"/>
      <c r="AK943" s="50"/>
      <c r="AL943" s="50"/>
      <c r="AM943" s="57"/>
      <c r="AN943" s="57"/>
      <c r="AO943" s="58"/>
      <c r="AP943" s="58"/>
      <c r="AQ943" s="58"/>
      <c r="AR943" s="51"/>
      <c r="AS943" s="57"/>
      <c r="AT943" s="58"/>
      <c r="AU943" s="58"/>
      <c r="AV943" s="51"/>
      <c r="AW943" s="57"/>
      <c r="AX943" s="58"/>
      <c r="AY943" s="59"/>
      <c r="AZ943" s="35"/>
      <c r="BA943" s="58"/>
      <c r="BB943" s="51"/>
      <c r="BC943" s="57"/>
      <c r="BD943" s="58"/>
      <c r="BE943" s="59"/>
      <c r="BF943" s="58"/>
      <c r="BG943" s="58"/>
      <c r="BH943" s="58"/>
      <c r="BI943" s="58"/>
      <c r="BJ943" s="58"/>
      <c r="BK943" s="58"/>
      <c r="BL943" s="58"/>
      <c r="BM943" s="58"/>
      <c r="BN943" s="58"/>
      <c r="BO943" s="58"/>
      <c r="BP943" s="58"/>
      <c r="BQ943" s="58"/>
      <c r="BR943" s="58"/>
      <c r="BS943" s="58"/>
      <c r="BT943" s="58"/>
      <c r="BU943" s="58"/>
      <c r="BV943" s="58"/>
      <c r="BW943" s="58"/>
      <c r="BX943" s="58"/>
      <c r="BY943" s="58"/>
      <c r="BZ943" s="58"/>
      <c r="CA943" s="58"/>
      <c r="CB943" s="58"/>
      <c r="CC943" s="58"/>
      <c r="CD943" s="58"/>
      <c r="CE943" s="58"/>
      <c r="CF943" s="58"/>
      <c r="CG943" s="58"/>
      <c r="CH943" s="58"/>
      <c r="CI943" s="58"/>
      <c r="CJ943" s="58"/>
      <c r="CK943" s="58"/>
      <c r="CL943" s="58"/>
      <c r="CM943" s="58"/>
      <c r="CN943" s="58"/>
      <c r="CO943" s="58"/>
      <c r="CP943" s="58"/>
      <c r="CQ943" s="58"/>
      <c r="CR943" s="58"/>
      <c r="CS943" s="58"/>
      <c r="CT943" s="58"/>
      <c r="CU943" s="58"/>
      <c r="CV943" s="58"/>
      <c r="CW943" s="58"/>
      <c r="CX943" s="58"/>
      <c r="CY943" s="58"/>
      <c r="CZ943" s="58"/>
      <c r="DA943" s="58"/>
      <c r="DB943" s="58"/>
      <c r="DC943" s="58"/>
      <c r="DD943" s="58"/>
      <c r="DE943" s="58"/>
      <c r="DF943" s="58"/>
      <c r="DG943" s="58"/>
      <c r="DH943" s="58"/>
      <c r="DI943" s="60"/>
    </row>
    <row r="944" spans="1:113" x14ac:dyDescent="0.2">
      <c r="A944" s="36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50"/>
      <c r="AE944" s="50"/>
      <c r="AF944" s="50"/>
      <c r="AG944" s="50"/>
      <c r="AH944" s="50"/>
      <c r="AI944" s="50"/>
      <c r="AJ944" s="50"/>
      <c r="AK944" s="50"/>
      <c r="AL944" s="50"/>
      <c r="AM944" s="57"/>
      <c r="AN944" s="57"/>
      <c r="AO944" s="58"/>
      <c r="AP944" s="58"/>
      <c r="AQ944" s="58"/>
      <c r="AR944" s="51"/>
      <c r="AS944" s="57"/>
      <c r="AT944" s="58"/>
      <c r="AU944" s="58"/>
      <c r="AV944" s="51"/>
      <c r="AW944" s="57"/>
      <c r="AX944" s="58"/>
      <c r="AY944" s="59"/>
      <c r="AZ944" s="35"/>
      <c r="BA944" s="58"/>
      <c r="BB944" s="51"/>
      <c r="BC944" s="57"/>
      <c r="BD944" s="58"/>
      <c r="BE944" s="59"/>
      <c r="BF944" s="58"/>
      <c r="BG944" s="58"/>
      <c r="BH944" s="58"/>
      <c r="BI944" s="58"/>
      <c r="BJ944" s="58"/>
      <c r="BK944" s="58"/>
      <c r="BL944" s="58"/>
      <c r="BM944" s="58"/>
      <c r="BN944" s="58"/>
      <c r="BO944" s="58"/>
      <c r="BP944" s="58"/>
      <c r="BQ944" s="58"/>
      <c r="BR944" s="58"/>
      <c r="BS944" s="58"/>
      <c r="BT944" s="58"/>
      <c r="BU944" s="58"/>
      <c r="BV944" s="58"/>
      <c r="BW944" s="58"/>
      <c r="BX944" s="58"/>
      <c r="BY944" s="58"/>
      <c r="BZ944" s="58"/>
      <c r="CA944" s="58"/>
      <c r="CB944" s="58"/>
      <c r="CC944" s="58"/>
      <c r="CD944" s="58"/>
      <c r="CE944" s="58"/>
      <c r="CF944" s="58"/>
      <c r="CG944" s="58"/>
      <c r="CH944" s="58"/>
      <c r="CI944" s="58"/>
      <c r="CJ944" s="58"/>
      <c r="CK944" s="58"/>
      <c r="CL944" s="58"/>
      <c r="CM944" s="58"/>
      <c r="CN944" s="58"/>
      <c r="CO944" s="58"/>
      <c r="CP944" s="58"/>
      <c r="CQ944" s="58"/>
      <c r="CR944" s="58"/>
      <c r="CS944" s="58"/>
      <c r="CT944" s="58"/>
      <c r="CU944" s="58"/>
      <c r="CV944" s="58"/>
      <c r="CW944" s="58"/>
      <c r="CX944" s="58"/>
      <c r="CY944" s="58"/>
      <c r="CZ944" s="58"/>
      <c r="DA944" s="58"/>
      <c r="DB944" s="58"/>
      <c r="DC944" s="58"/>
      <c r="DD944" s="58"/>
      <c r="DE944" s="58"/>
      <c r="DF944" s="58"/>
      <c r="DG944" s="58"/>
      <c r="DH944" s="58"/>
      <c r="DI944" s="60"/>
    </row>
    <row r="945" spans="1:113" x14ac:dyDescent="0.2">
      <c r="A945" s="36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50"/>
      <c r="AE945" s="50"/>
      <c r="AF945" s="50"/>
      <c r="AG945" s="50"/>
      <c r="AH945" s="50"/>
      <c r="AI945" s="50"/>
      <c r="AJ945" s="50"/>
      <c r="AK945" s="50"/>
      <c r="AL945" s="50"/>
      <c r="AM945" s="57"/>
      <c r="AN945" s="57"/>
      <c r="AO945" s="58"/>
      <c r="AP945" s="58"/>
      <c r="AQ945" s="58"/>
      <c r="AR945" s="51"/>
      <c r="AS945" s="57"/>
      <c r="AT945" s="58"/>
      <c r="AU945" s="58"/>
      <c r="AV945" s="51"/>
      <c r="AW945" s="57"/>
      <c r="AX945" s="58"/>
      <c r="AY945" s="59"/>
      <c r="AZ945" s="35"/>
      <c r="BA945" s="58"/>
      <c r="BB945" s="51"/>
      <c r="BC945" s="57"/>
      <c r="BD945" s="58"/>
      <c r="BE945" s="59"/>
      <c r="BF945" s="58"/>
      <c r="BG945" s="58"/>
      <c r="BH945" s="58"/>
      <c r="BI945" s="58"/>
      <c r="BJ945" s="58"/>
      <c r="BK945" s="58"/>
      <c r="BL945" s="58"/>
      <c r="BM945" s="58"/>
      <c r="BN945" s="58"/>
      <c r="BO945" s="58"/>
      <c r="BP945" s="58"/>
      <c r="BQ945" s="58"/>
      <c r="BR945" s="58"/>
      <c r="BS945" s="58"/>
      <c r="BT945" s="58"/>
      <c r="BU945" s="58"/>
      <c r="BV945" s="58"/>
      <c r="BW945" s="58"/>
      <c r="BX945" s="58"/>
      <c r="BY945" s="58"/>
      <c r="BZ945" s="58"/>
      <c r="CA945" s="58"/>
      <c r="CB945" s="58"/>
      <c r="CC945" s="58"/>
      <c r="CD945" s="58"/>
      <c r="CE945" s="58"/>
      <c r="CF945" s="58"/>
      <c r="CG945" s="58"/>
      <c r="CH945" s="58"/>
      <c r="CI945" s="58"/>
      <c r="CJ945" s="58"/>
      <c r="CK945" s="58"/>
      <c r="CL945" s="58"/>
      <c r="CM945" s="58"/>
      <c r="CN945" s="58"/>
      <c r="CO945" s="58"/>
      <c r="CP945" s="58"/>
      <c r="CQ945" s="58"/>
      <c r="CR945" s="58"/>
      <c r="CS945" s="58"/>
      <c r="CT945" s="58"/>
      <c r="CU945" s="58"/>
      <c r="CV945" s="58"/>
      <c r="CW945" s="58"/>
      <c r="CX945" s="58"/>
      <c r="CY945" s="58"/>
      <c r="CZ945" s="58"/>
      <c r="DA945" s="58"/>
      <c r="DB945" s="58"/>
      <c r="DC945" s="58"/>
      <c r="DD945" s="58"/>
      <c r="DE945" s="58"/>
      <c r="DF945" s="58"/>
      <c r="DG945" s="58"/>
      <c r="DH945" s="58"/>
      <c r="DI945" s="60"/>
    </row>
    <row r="946" spans="1:113" x14ac:dyDescent="0.2">
      <c r="A946" s="36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50"/>
      <c r="AE946" s="50"/>
      <c r="AF946" s="50"/>
      <c r="AG946" s="50"/>
      <c r="AH946" s="50"/>
      <c r="AI946" s="50"/>
      <c r="AJ946" s="50"/>
      <c r="AK946" s="50"/>
      <c r="AL946" s="50"/>
      <c r="AM946" s="57"/>
      <c r="AN946" s="57"/>
      <c r="AO946" s="58"/>
      <c r="AP946" s="58"/>
      <c r="AQ946" s="58"/>
      <c r="AR946" s="51"/>
      <c r="AS946" s="57"/>
      <c r="AT946" s="58"/>
      <c r="AU946" s="58"/>
      <c r="AV946" s="51"/>
      <c r="AW946" s="57"/>
      <c r="AX946" s="58"/>
      <c r="AY946" s="59"/>
      <c r="AZ946" s="35"/>
      <c r="BA946" s="58"/>
      <c r="BB946" s="51"/>
      <c r="BC946" s="57"/>
      <c r="BD946" s="58"/>
      <c r="BE946" s="59"/>
      <c r="BF946" s="58"/>
      <c r="BG946" s="58"/>
      <c r="BH946" s="58"/>
      <c r="BI946" s="58"/>
      <c r="BJ946" s="58"/>
      <c r="BK946" s="58"/>
      <c r="BL946" s="58"/>
      <c r="BM946" s="58"/>
      <c r="BN946" s="58"/>
      <c r="BO946" s="58"/>
      <c r="BP946" s="58"/>
      <c r="BQ946" s="58"/>
      <c r="BR946" s="58"/>
      <c r="BS946" s="58"/>
      <c r="BT946" s="58"/>
      <c r="BU946" s="58"/>
      <c r="BV946" s="58"/>
      <c r="BW946" s="58"/>
      <c r="BX946" s="58"/>
      <c r="BY946" s="58"/>
      <c r="BZ946" s="58"/>
      <c r="CA946" s="58"/>
      <c r="CB946" s="58"/>
      <c r="CC946" s="58"/>
      <c r="CD946" s="58"/>
      <c r="CE946" s="58"/>
      <c r="CF946" s="58"/>
      <c r="CG946" s="58"/>
      <c r="CH946" s="58"/>
      <c r="CI946" s="58"/>
      <c r="CJ946" s="58"/>
      <c r="CK946" s="58"/>
      <c r="CL946" s="58"/>
      <c r="CM946" s="58"/>
      <c r="CN946" s="58"/>
      <c r="CO946" s="58"/>
      <c r="CP946" s="58"/>
      <c r="CQ946" s="58"/>
      <c r="CR946" s="58"/>
      <c r="CS946" s="58"/>
      <c r="CT946" s="58"/>
      <c r="CU946" s="58"/>
      <c r="CV946" s="58"/>
      <c r="CW946" s="58"/>
      <c r="CX946" s="58"/>
      <c r="CY946" s="58"/>
      <c r="CZ946" s="58"/>
      <c r="DA946" s="58"/>
      <c r="DB946" s="58"/>
      <c r="DC946" s="58"/>
      <c r="DD946" s="58"/>
      <c r="DE946" s="58"/>
      <c r="DF946" s="58"/>
      <c r="DG946" s="58"/>
      <c r="DH946" s="58"/>
      <c r="DI946" s="60"/>
    </row>
    <row r="947" spans="1:113" x14ac:dyDescent="0.2">
      <c r="A947" s="36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  <c r="AK947" s="50"/>
      <c r="AL947" s="50"/>
      <c r="AM947" s="57"/>
      <c r="AN947" s="57"/>
      <c r="AO947" s="58"/>
      <c r="AP947" s="58"/>
      <c r="AQ947" s="58"/>
      <c r="AR947" s="51"/>
      <c r="AS947" s="57"/>
      <c r="AT947" s="58"/>
      <c r="AU947" s="58"/>
      <c r="AV947" s="51"/>
      <c r="AW947" s="57"/>
      <c r="AX947" s="58"/>
      <c r="AY947" s="59"/>
      <c r="AZ947" s="35"/>
      <c r="BA947" s="58"/>
      <c r="BB947" s="51"/>
      <c r="BC947" s="57"/>
      <c r="BD947" s="58"/>
      <c r="BE947" s="59"/>
      <c r="BF947" s="58"/>
      <c r="BG947" s="58"/>
      <c r="BH947" s="58"/>
      <c r="BI947" s="58"/>
      <c r="BJ947" s="58"/>
      <c r="BK947" s="58"/>
      <c r="BL947" s="58"/>
      <c r="BM947" s="58"/>
      <c r="BN947" s="58"/>
      <c r="BO947" s="58"/>
      <c r="BP947" s="58"/>
      <c r="BQ947" s="58"/>
      <c r="BR947" s="58"/>
      <c r="BS947" s="58"/>
      <c r="BT947" s="58"/>
      <c r="BU947" s="58"/>
      <c r="BV947" s="58"/>
      <c r="BW947" s="58"/>
      <c r="BX947" s="58"/>
      <c r="BY947" s="58"/>
      <c r="BZ947" s="58"/>
      <c r="CA947" s="58"/>
      <c r="CB947" s="58"/>
      <c r="CC947" s="58"/>
      <c r="CD947" s="58"/>
      <c r="CE947" s="58"/>
      <c r="CF947" s="58"/>
      <c r="CG947" s="58"/>
      <c r="CH947" s="58"/>
      <c r="CI947" s="58"/>
      <c r="CJ947" s="58"/>
      <c r="CK947" s="58"/>
      <c r="CL947" s="58"/>
      <c r="CM947" s="58"/>
      <c r="CN947" s="58"/>
      <c r="CO947" s="58"/>
      <c r="CP947" s="58"/>
      <c r="CQ947" s="58"/>
      <c r="CR947" s="58"/>
      <c r="CS947" s="58"/>
      <c r="CT947" s="58"/>
      <c r="CU947" s="58"/>
      <c r="CV947" s="58"/>
      <c r="CW947" s="58"/>
      <c r="CX947" s="58"/>
      <c r="CY947" s="58"/>
      <c r="CZ947" s="58"/>
      <c r="DA947" s="58"/>
      <c r="DB947" s="58"/>
      <c r="DC947" s="58"/>
      <c r="DD947" s="58"/>
      <c r="DE947" s="58"/>
      <c r="DF947" s="58"/>
      <c r="DG947" s="58"/>
      <c r="DH947" s="58"/>
      <c r="DI947" s="60"/>
    </row>
    <row r="948" spans="1:113" x14ac:dyDescent="0.2">
      <c r="A948" s="36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50"/>
      <c r="AE948" s="50"/>
      <c r="AF948" s="50"/>
      <c r="AG948" s="50"/>
      <c r="AH948" s="50"/>
      <c r="AI948" s="50"/>
      <c r="AJ948" s="50"/>
      <c r="AK948" s="50"/>
      <c r="AL948" s="50"/>
      <c r="AM948" s="57"/>
      <c r="AN948" s="57"/>
      <c r="AO948" s="58"/>
      <c r="AP948" s="58"/>
      <c r="AQ948" s="58"/>
      <c r="AR948" s="51"/>
      <c r="AS948" s="57"/>
      <c r="AT948" s="58"/>
      <c r="AU948" s="58"/>
      <c r="AV948" s="51"/>
      <c r="AW948" s="57"/>
      <c r="AX948" s="58"/>
      <c r="AY948" s="59"/>
      <c r="AZ948" s="35"/>
      <c r="BA948" s="58"/>
      <c r="BB948" s="51"/>
      <c r="BC948" s="57"/>
      <c r="BD948" s="58"/>
      <c r="BE948" s="59"/>
      <c r="BF948" s="58"/>
      <c r="BG948" s="58"/>
      <c r="BH948" s="58"/>
      <c r="BI948" s="58"/>
      <c r="BJ948" s="58"/>
      <c r="BK948" s="58"/>
      <c r="BL948" s="58"/>
      <c r="BM948" s="58"/>
      <c r="BN948" s="58"/>
      <c r="BO948" s="58"/>
      <c r="BP948" s="58"/>
      <c r="BQ948" s="58"/>
      <c r="BR948" s="58"/>
      <c r="BS948" s="58"/>
      <c r="BT948" s="58"/>
      <c r="BU948" s="58"/>
      <c r="BV948" s="58"/>
      <c r="BW948" s="58"/>
      <c r="BX948" s="58"/>
      <c r="BY948" s="58"/>
      <c r="BZ948" s="58"/>
      <c r="CA948" s="58"/>
      <c r="CB948" s="58"/>
      <c r="CC948" s="58"/>
      <c r="CD948" s="58"/>
      <c r="CE948" s="58"/>
      <c r="CF948" s="58"/>
      <c r="CG948" s="58"/>
      <c r="CH948" s="58"/>
      <c r="CI948" s="58"/>
      <c r="CJ948" s="58"/>
      <c r="CK948" s="58"/>
      <c r="CL948" s="58"/>
      <c r="CM948" s="58"/>
      <c r="CN948" s="58"/>
      <c r="CO948" s="58"/>
      <c r="CP948" s="58"/>
      <c r="CQ948" s="58"/>
      <c r="CR948" s="58"/>
      <c r="CS948" s="58"/>
      <c r="CT948" s="58"/>
      <c r="CU948" s="58"/>
      <c r="CV948" s="58"/>
      <c r="CW948" s="58"/>
      <c r="CX948" s="58"/>
      <c r="CY948" s="58"/>
      <c r="CZ948" s="58"/>
      <c r="DA948" s="58"/>
      <c r="DB948" s="58"/>
      <c r="DC948" s="58"/>
      <c r="DD948" s="58"/>
      <c r="DE948" s="58"/>
      <c r="DF948" s="58"/>
      <c r="DG948" s="58"/>
      <c r="DH948" s="58"/>
      <c r="DI948" s="60"/>
    </row>
    <row r="949" spans="1:113" x14ac:dyDescent="0.2">
      <c r="A949" s="36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50"/>
      <c r="AE949" s="50"/>
      <c r="AF949" s="50"/>
      <c r="AG949" s="50"/>
      <c r="AH949" s="50"/>
      <c r="AI949" s="50"/>
      <c r="AJ949" s="50"/>
      <c r="AK949" s="50"/>
      <c r="AL949" s="50"/>
      <c r="AM949" s="57"/>
      <c r="AN949" s="57"/>
      <c r="AO949" s="58"/>
      <c r="AP949" s="58"/>
      <c r="AQ949" s="58"/>
      <c r="AR949" s="51"/>
      <c r="AS949" s="57"/>
      <c r="AT949" s="58"/>
      <c r="AU949" s="58"/>
      <c r="AV949" s="51"/>
      <c r="AW949" s="57"/>
      <c r="AX949" s="58"/>
      <c r="AY949" s="59"/>
      <c r="AZ949" s="35"/>
      <c r="BA949" s="58"/>
      <c r="BB949" s="51"/>
      <c r="BC949" s="57"/>
      <c r="BD949" s="58"/>
      <c r="BE949" s="59"/>
      <c r="BF949" s="58"/>
      <c r="BG949" s="58"/>
      <c r="BH949" s="58"/>
      <c r="BI949" s="58"/>
      <c r="BJ949" s="58"/>
      <c r="BK949" s="58"/>
      <c r="BL949" s="58"/>
      <c r="BM949" s="58"/>
      <c r="BN949" s="58"/>
      <c r="BO949" s="58"/>
      <c r="BP949" s="58"/>
      <c r="BQ949" s="58"/>
      <c r="BR949" s="58"/>
      <c r="BS949" s="58"/>
      <c r="BT949" s="58"/>
      <c r="BU949" s="58"/>
      <c r="BV949" s="58"/>
      <c r="BW949" s="58"/>
      <c r="BX949" s="58"/>
      <c r="BY949" s="58"/>
      <c r="BZ949" s="58"/>
      <c r="CA949" s="58"/>
      <c r="CB949" s="58"/>
      <c r="CC949" s="58"/>
      <c r="CD949" s="58"/>
      <c r="CE949" s="58"/>
      <c r="CF949" s="58"/>
      <c r="CG949" s="58"/>
      <c r="CH949" s="58"/>
      <c r="CI949" s="58"/>
      <c r="CJ949" s="58"/>
      <c r="CK949" s="58"/>
      <c r="CL949" s="58"/>
      <c r="CM949" s="58"/>
      <c r="CN949" s="58"/>
      <c r="CO949" s="58"/>
      <c r="CP949" s="58"/>
      <c r="CQ949" s="58"/>
      <c r="CR949" s="58"/>
      <c r="CS949" s="58"/>
      <c r="CT949" s="58"/>
      <c r="CU949" s="58"/>
      <c r="CV949" s="58"/>
      <c r="CW949" s="58"/>
      <c r="CX949" s="58"/>
      <c r="CY949" s="58"/>
      <c r="CZ949" s="58"/>
      <c r="DA949" s="58"/>
      <c r="DB949" s="58"/>
      <c r="DC949" s="58"/>
      <c r="DD949" s="58"/>
      <c r="DE949" s="58"/>
      <c r="DF949" s="58"/>
      <c r="DG949" s="58"/>
      <c r="DH949" s="58"/>
      <c r="DI949" s="60"/>
    </row>
    <row r="950" spans="1:113" x14ac:dyDescent="0.2">
      <c r="A950" s="36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7"/>
      <c r="AN950" s="57"/>
      <c r="AO950" s="58"/>
      <c r="AP950" s="58"/>
      <c r="AQ950" s="58"/>
      <c r="AR950" s="51"/>
      <c r="AS950" s="57"/>
      <c r="AT950" s="58"/>
      <c r="AU950" s="58"/>
      <c r="AV950" s="51"/>
      <c r="AW950" s="57"/>
      <c r="AX950" s="58"/>
      <c r="AY950" s="59"/>
      <c r="AZ950" s="35"/>
      <c r="BA950" s="58"/>
      <c r="BB950" s="51"/>
      <c r="BC950" s="57"/>
      <c r="BD950" s="58"/>
      <c r="BE950" s="59"/>
      <c r="BF950" s="58"/>
      <c r="BG950" s="58"/>
      <c r="BH950" s="58"/>
      <c r="BI950" s="58"/>
      <c r="BJ950" s="58"/>
      <c r="BK950" s="58"/>
      <c r="BL950" s="58"/>
      <c r="BM950" s="58"/>
      <c r="BN950" s="58"/>
      <c r="BO950" s="58"/>
      <c r="BP950" s="58"/>
      <c r="BQ950" s="58"/>
      <c r="BR950" s="58"/>
      <c r="BS950" s="58"/>
      <c r="BT950" s="58"/>
      <c r="BU950" s="58"/>
      <c r="BV950" s="58"/>
      <c r="BW950" s="58"/>
      <c r="BX950" s="58"/>
      <c r="BY950" s="58"/>
      <c r="BZ950" s="58"/>
      <c r="CA950" s="58"/>
      <c r="CB950" s="58"/>
      <c r="CC950" s="58"/>
      <c r="CD950" s="58"/>
      <c r="CE950" s="58"/>
      <c r="CF950" s="58"/>
      <c r="CG950" s="58"/>
      <c r="CH950" s="58"/>
      <c r="CI950" s="58"/>
      <c r="CJ950" s="58"/>
      <c r="CK950" s="58"/>
      <c r="CL950" s="58"/>
      <c r="CM950" s="58"/>
      <c r="CN950" s="58"/>
      <c r="CO950" s="58"/>
      <c r="CP950" s="58"/>
      <c r="CQ950" s="58"/>
      <c r="CR950" s="58"/>
      <c r="CS950" s="58"/>
      <c r="CT950" s="58"/>
      <c r="CU950" s="58"/>
      <c r="CV950" s="58"/>
      <c r="CW950" s="58"/>
      <c r="CX950" s="58"/>
      <c r="CY950" s="58"/>
      <c r="CZ950" s="58"/>
      <c r="DA950" s="58"/>
      <c r="DB950" s="58"/>
      <c r="DC950" s="58"/>
      <c r="DD950" s="58"/>
      <c r="DE950" s="58"/>
      <c r="DF950" s="58"/>
      <c r="DG950" s="58"/>
      <c r="DH950" s="58"/>
      <c r="DI950" s="60"/>
    </row>
    <row r="951" spans="1:113" x14ac:dyDescent="0.2">
      <c r="A951" s="36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50"/>
      <c r="AH951" s="50"/>
      <c r="AI951" s="50"/>
      <c r="AJ951" s="50"/>
      <c r="AK951" s="50"/>
      <c r="AL951" s="50"/>
      <c r="AM951" s="57"/>
      <c r="AN951" s="57"/>
      <c r="AO951" s="58"/>
      <c r="AP951" s="58"/>
      <c r="AQ951" s="58"/>
      <c r="AR951" s="51"/>
      <c r="AS951" s="57"/>
      <c r="AT951" s="58"/>
      <c r="AU951" s="58"/>
      <c r="AV951" s="51"/>
      <c r="AW951" s="57"/>
      <c r="AX951" s="58"/>
      <c r="AY951" s="59"/>
      <c r="AZ951" s="35"/>
      <c r="BA951" s="58"/>
      <c r="BB951" s="51"/>
      <c r="BC951" s="57"/>
      <c r="BD951" s="58"/>
      <c r="BE951" s="59"/>
      <c r="BF951" s="58"/>
      <c r="BG951" s="58"/>
      <c r="BH951" s="58"/>
      <c r="BI951" s="58"/>
      <c r="BJ951" s="58"/>
      <c r="BK951" s="58"/>
      <c r="BL951" s="58"/>
      <c r="BM951" s="58"/>
      <c r="BN951" s="58"/>
      <c r="BO951" s="58"/>
      <c r="BP951" s="58"/>
      <c r="BQ951" s="58"/>
      <c r="BR951" s="58"/>
      <c r="BS951" s="58"/>
      <c r="BT951" s="58"/>
      <c r="BU951" s="58"/>
      <c r="BV951" s="58"/>
      <c r="BW951" s="58"/>
      <c r="BX951" s="58"/>
      <c r="BY951" s="58"/>
      <c r="BZ951" s="58"/>
      <c r="CA951" s="58"/>
      <c r="CB951" s="58"/>
      <c r="CC951" s="58"/>
      <c r="CD951" s="58"/>
      <c r="CE951" s="58"/>
      <c r="CF951" s="58"/>
      <c r="CG951" s="58"/>
      <c r="CH951" s="58"/>
      <c r="CI951" s="58"/>
      <c r="CJ951" s="58"/>
      <c r="CK951" s="58"/>
      <c r="CL951" s="58"/>
      <c r="CM951" s="58"/>
      <c r="CN951" s="58"/>
      <c r="CO951" s="58"/>
      <c r="CP951" s="58"/>
      <c r="CQ951" s="58"/>
      <c r="CR951" s="58"/>
      <c r="CS951" s="58"/>
      <c r="CT951" s="58"/>
      <c r="CU951" s="58"/>
      <c r="CV951" s="58"/>
      <c r="CW951" s="58"/>
      <c r="CX951" s="58"/>
      <c r="CY951" s="58"/>
      <c r="CZ951" s="58"/>
      <c r="DA951" s="58"/>
      <c r="DB951" s="58"/>
      <c r="DC951" s="58"/>
      <c r="DD951" s="58"/>
      <c r="DE951" s="58"/>
      <c r="DF951" s="58"/>
      <c r="DG951" s="58"/>
      <c r="DH951" s="58"/>
      <c r="DI951" s="60"/>
    </row>
    <row r="952" spans="1:113" x14ac:dyDescent="0.2">
      <c r="A952" s="36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50"/>
      <c r="AE952" s="50"/>
      <c r="AF952" s="50"/>
      <c r="AG952" s="50"/>
      <c r="AH952" s="50"/>
      <c r="AI952" s="50"/>
      <c r="AJ952" s="50"/>
      <c r="AK952" s="50"/>
      <c r="AL952" s="50"/>
      <c r="AM952" s="57"/>
      <c r="AN952" s="57"/>
      <c r="AO952" s="58"/>
      <c r="AP952" s="58"/>
      <c r="AQ952" s="58"/>
      <c r="AR952" s="51"/>
      <c r="AS952" s="57"/>
      <c r="AT952" s="58"/>
      <c r="AU952" s="58"/>
      <c r="AV952" s="51"/>
      <c r="AW952" s="57"/>
      <c r="AX952" s="58"/>
      <c r="AY952" s="59"/>
      <c r="AZ952" s="35"/>
      <c r="BA952" s="58"/>
      <c r="BB952" s="51"/>
      <c r="BC952" s="57"/>
      <c r="BD952" s="58"/>
      <c r="BE952" s="59"/>
      <c r="BF952" s="58"/>
      <c r="BG952" s="58"/>
      <c r="BH952" s="58"/>
      <c r="BI952" s="58"/>
      <c r="BJ952" s="58"/>
      <c r="BK952" s="58"/>
      <c r="BL952" s="58"/>
      <c r="BM952" s="58"/>
      <c r="BN952" s="58"/>
      <c r="BO952" s="58"/>
      <c r="BP952" s="58"/>
      <c r="BQ952" s="58"/>
      <c r="BR952" s="58"/>
      <c r="BS952" s="58"/>
      <c r="BT952" s="58"/>
      <c r="BU952" s="58"/>
      <c r="BV952" s="58"/>
      <c r="BW952" s="58"/>
      <c r="BX952" s="58"/>
      <c r="BY952" s="58"/>
      <c r="BZ952" s="58"/>
      <c r="CA952" s="58"/>
      <c r="CB952" s="58"/>
      <c r="CC952" s="58"/>
      <c r="CD952" s="58"/>
      <c r="CE952" s="58"/>
      <c r="CF952" s="58"/>
      <c r="CG952" s="58"/>
      <c r="CH952" s="58"/>
      <c r="CI952" s="58"/>
      <c r="CJ952" s="58"/>
      <c r="CK952" s="58"/>
      <c r="CL952" s="58"/>
      <c r="CM952" s="58"/>
      <c r="CN952" s="58"/>
      <c r="CO952" s="58"/>
      <c r="CP952" s="58"/>
      <c r="CQ952" s="58"/>
      <c r="CR952" s="58"/>
      <c r="CS952" s="58"/>
      <c r="CT952" s="58"/>
      <c r="CU952" s="58"/>
      <c r="CV952" s="58"/>
      <c r="CW952" s="58"/>
      <c r="CX952" s="58"/>
      <c r="CY952" s="58"/>
      <c r="CZ952" s="58"/>
      <c r="DA952" s="58"/>
      <c r="DB952" s="58"/>
      <c r="DC952" s="58"/>
      <c r="DD952" s="58"/>
      <c r="DE952" s="58"/>
      <c r="DF952" s="58"/>
      <c r="DG952" s="58"/>
      <c r="DH952" s="58"/>
      <c r="DI952" s="60"/>
    </row>
    <row r="953" spans="1:113" x14ac:dyDescent="0.2">
      <c r="A953" s="36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50"/>
      <c r="AE953" s="50"/>
      <c r="AF953" s="50"/>
      <c r="AG953" s="50"/>
      <c r="AH953" s="50"/>
      <c r="AI953" s="50"/>
      <c r="AJ953" s="50"/>
      <c r="AK953" s="50"/>
      <c r="AL953" s="50"/>
      <c r="AM953" s="57"/>
      <c r="AN953" s="57"/>
      <c r="AO953" s="58"/>
      <c r="AP953" s="58"/>
      <c r="AQ953" s="58"/>
      <c r="AR953" s="51"/>
      <c r="AS953" s="57"/>
      <c r="AT953" s="58"/>
      <c r="AU953" s="58"/>
      <c r="AV953" s="51"/>
      <c r="AW953" s="57"/>
      <c r="AX953" s="58"/>
      <c r="AY953" s="59"/>
      <c r="AZ953" s="35"/>
      <c r="BA953" s="58"/>
      <c r="BB953" s="51"/>
      <c r="BC953" s="57"/>
      <c r="BD953" s="58"/>
      <c r="BE953" s="59"/>
      <c r="BF953" s="58"/>
      <c r="BG953" s="58"/>
      <c r="BH953" s="58"/>
      <c r="BI953" s="58"/>
      <c r="BJ953" s="58"/>
      <c r="BK953" s="58"/>
      <c r="BL953" s="58"/>
      <c r="BM953" s="58"/>
      <c r="BN953" s="58"/>
      <c r="BO953" s="58"/>
      <c r="BP953" s="58"/>
      <c r="BQ953" s="58"/>
      <c r="BR953" s="58"/>
      <c r="BS953" s="58"/>
      <c r="BT953" s="58"/>
      <c r="BU953" s="58"/>
      <c r="BV953" s="58"/>
      <c r="BW953" s="58"/>
      <c r="BX953" s="58"/>
      <c r="BY953" s="58"/>
      <c r="BZ953" s="58"/>
      <c r="CA953" s="58"/>
      <c r="CB953" s="58"/>
      <c r="CC953" s="58"/>
      <c r="CD953" s="58"/>
      <c r="CE953" s="58"/>
      <c r="CF953" s="58"/>
      <c r="CG953" s="58"/>
      <c r="CH953" s="58"/>
      <c r="CI953" s="58"/>
      <c r="CJ953" s="58"/>
      <c r="CK953" s="58"/>
      <c r="CL953" s="58"/>
      <c r="CM953" s="58"/>
      <c r="CN953" s="58"/>
      <c r="CO953" s="58"/>
      <c r="CP953" s="58"/>
      <c r="CQ953" s="58"/>
      <c r="CR953" s="58"/>
      <c r="CS953" s="58"/>
      <c r="CT953" s="58"/>
      <c r="CU953" s="58"/>
      <c r="CV953" s="58"/>
      <c r="CW953" s="58"/>
      <c r="CX953" s="58"/>
      <c r="CY953" s="58"/>
      <c r="CZ953" s="58"/>
      <c r="DA953" s="58"/>
      <c r="DB953" s="58"/>
      <c r="DC953" s="58"/>
      <c r="DD953" s="58"/>
      <c r="DE953" s="58"/>
      <c r="DF953" s="58"/>
      <c r="DG953" s="58"/>
      <c r="DH953" s="58"/>
      <c r="DI953" s="60"/>
    </row>
    <row r="954" spans="1:113" x14ac:dyDescent="0.2">
      <c r="A954" s="36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50"/>
      <c r="AE954" s="50"/>
      <c r="AF954" s="50"/>
      <c r="AG954" s="50"/>
      <c r="AH954" s="50"/>
      <c r="AI954" s="50"/>
      <c r="AJ954" s="50"/>
      <c r="AK954" s="50"/>
      <c r="AL954" s="50"/>
      <c r="AM954" s="57"/>
      <c r="AN954" s="57"/>
      <c r="AO954" s="58"/>
      <c r="AP954" s="58"/>
      <c r="AQ954" s="58"/>
      <c r="AR954" s="51"/>
      <c r="AS954" s="57"/>
      <c r="AT954" s="58"/>
      <c r="AU954" s="58"/>
      <c r="AV954" s="51"/>
      <c r="AW954" s="57"/>
      <c r="AX954" s="58"/>
      <c r="AY954" s="59"/>
      <c r="AZ954" s="35"/>
      <c r="BA954" s="58"/>
      <c r="BB954" s="51"/>
      <c r="BC954" s="57"/>
      <c r="BD954" s="58"/>
      <c r="BE954" s="59"/>
      <c r="BF954" s="58"/>
      <c r="BG954" s="58"/>
      <c r="BH954" s="58"/>
      <c r="BI954" s="58"/>
      <c r="BJ954" s="58"/>
      <c r="BK954" s="58"/>
      <c r="BL954" s="58"/>
      <c r="BM954" s="58"/>
      <c r="BN954" s="58"/>
      <c r="BO954" s="58"/>
      <c r="BP954" s="58"/>
      <c r="BQ954" s="58"/>
      <c r="BR954" s="58"/>
      <c r="BS954" s="58"/>
      <c r="BT954" s="58"/>
      <c r="BU954" s="58"/>
      <c r="BV954" s="58"/>
      <c r="BW954" s="58"/>
      <c r="BX954" s="58"/>
      <c r="BY954" s="58"/>
      <c r="BZ954" s="58"/>
      <c r="CA954" s="58"/>
      <c r="CB954" s="58"/>
      <c r="CC954" s="58"/>
      <c r="CD954" s="58"/>
      <c r="CE954" s="58"/>
      <c r="CF954" s="58"/>
      <c r="CG954" s="58"/>
      <c r="CH954" s="58"/>
      <c r="CI954" s="58"/>
      <c r="CJ954" s="58"/>
      <c r="CK954" s="58"/>
      <c r="CL954" s="58"/>
      <c r="CM954" s="58"/>
      <c r="CN954" s="58"/>
      <c r="CO954" s="58"/>
      <c r="CP954" s="58"/>
      <c r="CQ954" s="58"/>
      <c r="CR954" s="58"/>
      <c r="CS954" s="58"/>
      <c r="CT954" s="58"/>
      <c r="CU954" s="58"/>
      <c r="CV954" s="58"/>
      <c r="CW954" s="58"/>
      <c r="CX954" s="58"/>
      <c r="CY954" s="58"/>
      <c r="CZ954" s="58"/>
      <c r="DA954" s="58"/>
      <c r="DB954" s="58"/>
      <c r="DC954" s="58"/>
      <c r="DD954" s="58"/>
      <c r="DE954" s="58"/>
      <c r="DF954" s="58"/>
      <c r="DG954" s="58"/>
      <c r="DH954" s="58"/>
      <c r="DI954" s="60"/>
    </row>
    <row r="955" spans="1:113" x14ac:dyDescent="0.2">
      <c r="A955" s="36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50"/>
      <c r="AE955" s="50"/>
      <c r="AF955" s="50"/>
      <c r="AG955" s="50"/>
      <c r="AH955" s="50"/>
      <c r="AI955" s="50"/>
      <c r="AJ955" s="50"/>
      <c r="AK955" s="50"/>
      <c r="AL955" s="50"/>
      <c r="AM955" s="57"/>
      <c r="AN955" s="57"/>
      <c r="AO955" s="58"/>
      <c r="AP955" s="58"/>
      <c r="AQ955" s="58"/>
      <c r="AR955" s="51"/>
      <c r="AS955" s="57"/>
      <c r="AT955" s="58"/>
      <c r="AU955" s="58"/>
      <c r="AV955" s="51"/>
      <c r="AW955" s="57"/>
      <c r="AX955" s="58"/>
      <c r="AY955" s="59"/>
      <c r="AZ955" s="35"/>
      <c r="BA955" s="58"/>
      <c r="BB955" s="51"/>
      <c r="BC955" s="57"/>
      <c r="BD955" s="58"/>
      <c r="BE955" s="59"/>
      <c r="BF955" s="58"/>
      <c r="BG955" s="58"/>
      <c r="BH955" s="58"/>
      <c r="BI955" s="58"/>
      <c r="BJ955" s="58"/>
      <c r="BK955" s="58"/>
      <c r="BL955" s="58"/>
      <c r="BM955" s="58"/>
      <c r="BN955" s="58"/>
      <c r="BO955" s="58"/>
      <c r="BP955" s="58"/>
      <c r="BQ955" s="58"/>
      <c r="BR955" s="58"/>
      <c r="BS955" s="58"/>
      <c r="BT955" s="58"/>
      <c r="BU955" s="58"/>
      <c r="BV955" s="58"/>
      <c r="BW955" s="58"/>
      <c r="BX955" s="58"/>
      <c r="BY955" s="58"/>
      <c r="BZ955" s="58"/>
      <c r="CA955" s="58"/>
      <c r="CB955" s="58"/>
      <c r="CC955" s="58"/>
      <c r="CD955" s="58"/>
      <c r="CE955" s="58"/>
      <c r="CF955" s="58"/>
      <c r="CG955" s="58"/>
      <c r="CH955" s="58"/>
      <c r="CI955" s="58"/>
      <c r="CJ955" s="58"/>
      <c r="CK955" s="58"/>
      <c r="CL955" s="58"/>
      <c r="CM955" s="58"/>
      <c r="CN955" s="58"/>
      <c r="CO955" s="58"/>
      <c r="CP955" s="58"/>
      <c r="CQ955" s="58"/>
      <c r="CR955" s="58"/>
      <c r="CS955" s="58"/>
      <c r="CT955" s="58"/>
      <c r="CU955" s="58"/>
      <c r="CV955" s="58"/>
      <c r="CW955" s="58"/>
      <c r="CX955" s="58"/>
      <c r="CY955" s="58"/>
      <c r="CZ955" s="58"/>
      <c r="DA955" s="58"/>
      <c r="DB955" s="58"/>
      <c r="DC955" s="58"/>
      <c r="DD955" s="58"/>
      <c r="DE955" s="58"/>
      <c r="DF955" s="58"/>
      <c r="DG955" s="58"/>
      <c r="DH955" s="58"/>
      <c r="DI955" s="60"/>
    </row>
    <row r="956" spans="1:113" x14ac:dyDescent="0.2">
      <c r="A956" s="36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50"/>
      <c r="AE956" s="50"/>
      <c r="AF956" s="50"/>
      <c r="AG956" s="50"/>
      <c r="AH956" s="50"/>
      <c r="AI956" s="50"/>
      <c r="AJ956" s="50"/>
      <c r="AK956" s="50"/>
      <c r="AL956" s="50"/>
      <c r="AM956" s="57"/>
      <c r="AN956" s="57"/>
      <c r="AO956" s="58"/>
      <c r="AP956" s="58"/>
      <c r="AQ956" s="58"/>
      <c r="AR956" s="51"/>
      <c r="AS956" s="57"/>
      <c r="AT956" s="58"/>
      <c r="AU956" s="58"/>
      <c r="AV956" s="51"/>
      <c r="AW956" s="57"/>
      <c r="AX956" s="58"/>
      <c r="AY956" s="59"/>
      <c r="AZ956" s="35"/>
      <c r="BA956" s="58"/>
      <c r="BB956" s="51"/>
      <c r="BC956" s="57"/>
      <c r="BD956" s="58"/>
      <c r="BE956" s="59"/>
      <c r="BF956" s="58"/>
      <c r="BG956" s="58"/>
      <c r="BH956" s="58"/>
      <c r="BI956" s="58"/>
      <c r="BJ956" s="58"/>
      <c r="BK956" s="58"/>
      <c r="BL956" s="58"/>
      <c r="BM956" s="58"/>
      <c r="BN956" s="58"/>
      <c r="BO956" s="58"/>
      <c r="BP956" s="58"/>
      <c r="BQ956" s="58"/>
      <c r="BR956" s="58"/>
      <c r="BS956" s="58"/>
      <c r="BT956" s="58"/>
      <c r="BU956" s="58"/>
      <c r="BV956" s="58"/>
      <c r="BW956" s="58"/>
      <c r="BX956" s="58"/>
      <c r="BY956" s="58"/>
      <c r="BZ956" s="58"/>
      <c r="CA956" s="58"/>
      <c r="CB956" s="58"/>
      <c r="CC956" s="58"/>
      <c r="CD956" s="58"/>
      <c r="CE956" s="58"/>
      <c r="CF956" s="58"/>
      <c r="CG956" s="58"/>
      <c r="CH956" s="58"/>
      <c r="CI956" s="58"/>
      <c r="CJ956" s="58"/>
      <c r="CK956" s="58"/>
      <c r="CL956" s="58"/>
      <c r="CM956" s="58"/>
      <c r="CN956" s="58"/>
      <c r="CO956" s="58"/>
      <c r="CP956" s="58"/>
      <c r="CQ956" s="58"/>
      <c r="CR956" s="58"/>
      <c r="CS956" s="58"/>
      <c r="CT956" s="58"/>
      <c r="CU956" s="58"/>
      <c r="CV956" s="58"/>
      <c r="CW956" s="58"/>
      <c r="CX956" s="58"/>
      <c r="CY956" s="58"/>
      <c r="CZ956" s="58"/>
      <c r="DA956" s="58"/>
      <c r="DB956" s="58"/>
      <c r="DC956" s="58"/>
      <c r="DD956" s="58"/>
      <c r="DE956" s="58"/>
      <c r="DF956" s="58"/>
      <c r="DG956" s="58"/>
      <c r="DH956" s="58"/>
      <c r="DI956" s="60"/>
    </row>
    <row r="957" spans="1:113" x14ac:dyDescent="0.2">
      <c r="A957" s="36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50"/>
      <c r="AH957" s="50"/>
      <c r="AI957" s="50"/>
      <c r="AJ957" s="50"/>
      <c r="AK957" s="50"/>
      <c r="AL957" s="50"/>
      <c r="AM957" s="57"/>
      <c r="AN957" s="57"/>
      <c r="AO957" s="58"/>
      <c r="AP957" s="58"/>
      <c r="AQ957" s="58"/>
      <c r="AR957" s="51"/>
      <c r="AS957" s="57"/>
      <c r="AT957" s="58"/>
      <c r="AU957" s="58"/>
      <c r="AV957" s="51"/>
      <c r="AW957" s="57"/>
      <c r="AX957" s="58"/>
      <c r="AY957" s="59"/>
      <c r="AZ957" s="35"/>
      <c r="BA957" s="58"/>
      <c r="BB957" s="51"/>
      <c r="BC957" s="57"/>
      <c r="BD957" s="58"/>
      <c r="BE957" s="59"/>
      <c r="BF957" s="58"/>
      <c r="BG957" s="58"/>
      <c r="BH957" s="58"/>
      <c r="BI957" s="58"/>
      <c r="BJ957" s="58"/>
      <c r="BK957" s="58"/>
      <c r="BL957" s="58"/>
      <c r="BM957" s="58"/>
      <c r="BN957" s="58"/>
      <c r="BO957" s="58"/>
      <c r="BP957" s="58"/>
      <c r="BQ957" s="58"/>
      <c r="BR957" s="58"/>
      <c r="BS957" s="58"/>
      <c r="BT957" s="58"/>
      <c r="BU957" s="58"/>
      <c r="BV957" s="58"/>
      <c r="BW957" s="58"/>
      <c r="BX957" s="58"/>
      <c r="BY957" s="58"/>
      <c r="BZ957" s="58"/>
      <c r="CA957" s="58"/>
      <c r="CB957" s="58"/>
      <c r="CC957" s="58"/>
      <c r="CD957" s="58"/>
      <c r="CE957" s="58"/>
      <c r="CF957" s="58"/>
      <c r="CG957" s="58"/>
      <c r="CH957" s="58"/>
      <c r="CI957" s="58"/>
      <c r="CJ957" s="58"/>
      <c r="CK957" s="58"/>
      <c r="CL957" s="58"/>
      <c r="CM957" s="58"/>
      <c r="CN957" s="58"/>
      <c r="CO957" s="58"/>
      <c r="CP957" s="58"/>
      <c r="CQ957" s="58"/>
      <c r="CR957" s="58"/>
      <c r="CS957" s="58"/>
      <c r="CT957" s="58"/>
      <c r="CU957" s="58"/>
      <c r="CV957" s="58"/>
      <c r="CW957" s="58"/>
      <c r="CX957" s="58"/>
      <c r="CY957" s="58"/>
      <c r="CZ957" s="58"/>
      <c r="DA957" s="58"/>
      <c r="DB957" s="58"/>
      <c r="DC957" s="58"/>
      <c r="DD957" s="58"/>
      <c r="DE957" s="58"/>
      <c r="DF957" s="58"/>
      <c r="DG957" s="58"/>
      <c r="DH957" s="58"/>
      <c r="DI957" s="60"/>
    </row>
    <row r="958" spans="1:113" x14ac:dyDescent="0.2">
      <c r="A958" s="36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50"/>
      <c r="AE958" s="50"/>
      <c r="AF958" s="50"/>
      <c r="AG958" s="50"/>
      <c r="AH958" s="50"/>
      <c r="AI958" s="50"/>
      <c r="AJ958" s="50"/>
      <c r="AK958" s="50"/>
      <c r="AL958" s="50"/>
      <c r="AM958" s="57"/>
      <c r="AN958" s="57"/>
      <c r="AO958" s="58"/>
      <c r="AP958" s="58"/>
      <c r="AQ958" s="58"/>
      <c r="AR958" s="51"/>
      <c r="AS958" s="57"/>
      <c r="AT958" s="58"/>
      <c r="AU958" s="58"/>
      <c r="AV958" s="51"/>
      <c r="AW958" s="57"/>
      <c r="AX958" s="58"/>
      <c r="AY958" s="59"/>
      <c r="AZ958" s="35"/>
      <c r="BA958" s="58"/>
      <c r="BB958" s="51"/>
      <c r="BC958" s="57"/>
      <c r="BD958" s="58"/>
      <c r="BE958" s="59"/>
      <c r="BF958" s="58"/>
      <c r="BG958" s="58"/>
      <c r="BH958" s="58"/>
      <c r="BI958" s="58"/>
      <c r="BJ958" s="58"/>
      <c r="BK958" s="58"/>
      <c r="BL958" s="58"/>
      <c r="BM958" s="58"/>
      <c r="BN958" s="58"/>
      <c r="BO958" s="58"/>
      <c r="BP958" s="58"/>
      <c r="BQ958" s="58"/>
      <c r="BR958" s="58"/>
      <c r="BS958" s="58"/>
      <c r="BT958" s="58"/>
      <c r="BU958" s="58"/>
      <c r="BV958" s="58"/>
      <c r="BW958" s="58"/>
      <c r="BX958" s="58"/>
      <c r="BY958" s="58"/>
      <c r="BZ958" s="58"/>
      <c r="CA958" s="58"/>
      <c r="CB958" s="58"/>
      <c r="CC958" s="58"/>
      <c r="CD958" s="58"/>
      <c r="CE958" s="58"/>
      <c r="CF958" s="58"/>
      <c r="CG958" s="58"/>
      <c r="CH958" s="58"/>
      <c r="CI958" s="58"/>
      <c r="CJ958" s="58"/>
      <c r="CK958" s="58"/>
      <c r="CL958" s="58"/>
      <c r="CM958" s="58"/>
      <c r="CN958" s="58"/>
      <c r="CO958" s="58"/>
      <c r="CP958" s="58"/>
      <c r="CQ958" s="58"/>
      <c r="CR958" s="58"/>
      <c r="CS958" s="58"/>
      <c r="CT958" s="58"/>
      <c r="CU958" s="58"/>
      <c r="CV958" s="58"/>
      <c r="CW958" s="58"/>
      <c r="CX958" s="58"/>
      <c r="CY958" s="58"/>
      <c r="CZ958" s="58"/>
      <c r="DA958" s="58"/>
      <c r="DB958" s="58"/>
      <c r="DC958" s="58"/>
      <c r="DD958" s="58"/>
      <c r="DE958" s="58"/>
      <c r="DF958" s="58"/>
      <c r="DG958" s="58"/>
      <c r="DH958" s="58"/>
      <c r="DI958" s="60"/>
    </row>
    <row r="959" spans="1:113" x14ac:dyDescent="0.2">
      <c r="A959" s="36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50"/>
      <c r="AE959" s="50"/>
      <c r="AF959" s="50"/>
      <c r="AG959" s="50"/>
      <c r="AH959" s="50"/>
      <c r="AI959" s="50"/>
      <c r="AJ959" s="50"/>
      <c r="AK959" s="50"/>
      <c r="AL959" s="50"/>
      <c r="AM959" s="57"/>
      <c r="AN959" s="57"/>
      <c r="AO959" s="58"/>
      <c r="AP959" s="58"/>
      <c r="AQ959" s="58"/>
      <c r="AR959" s="51"/>
      <c r="AS959" s="57"/>
      <c r="AT959" s="58"/>
      <c r="AU959" s="58"/>
      <c r="AV959" s="51"/>
      <c r="AW959" s="57"/>
      <c r="AX959" s="58"/>
      <c r="AY959" s="59"/>
      <c r="AZ959" s="35"/>
      <c r="BA959" s="58"/>
      <c r="BB959" s="51"/>
      <c r="BC959" s="57"/>
      <c r="BD959" s="58"/>
      <c r="BE959" s="59"/>
      <c r="BF959" s="58"/>
      <c r="BG959" s="58"/>
      <c r="BH959" s="58"/>
      <c r="BI959" s="58"/>
      <c r="BJ959" s="58"/>
      <c r="BK959" s="58"/>
      <c r="BL959" s="58"/>
      <c r="BM959" s="58"/>
      <c r="BN959" s="58"/>
      <c r="BO959" s="58"/>
      <c r="BP959" s="58"/>
      <c r="BQ959" s="58"/>
      <c r="BR959" s="58"/>
      <c r="BS959" s="58"/>
      <c r="BT959" s="58"/>
      <c r="BU959" s="58"/>
      <c r="BV959" s="58"/>
      <c r="BW959" s="58"/>
      <c r="BX959" s="58"/>
      <c r="BY959" s="58"/>
      <c r="BZ959" s="58"/>
      <c r="CA959" s="58"/>
      <c r="CB959" s="58"/>
      <c r="CC959" s="58"/>
      <c r="CD959" s="58"/>
      <c r="CE959" s="58"/>
      <c r="CF959" s="58"/>
      <c r="CG959" s="58"/>
      <c r="CH959" s="58"/>
      <c r="CI959" s="58"/>
      <c r="CJ959" s="58"/>
      <c r="CK959" s="58"/>
      <c r="CL959" s="58"/>
      <c r="CM959" s="58"/>
      <c r="CN959" s="58"/>
      <c r="CO959" s="58"/>
      <c r="CP959" s="58"/>
      <c r="CQ959" s="58"/>
      <c r="CR959" s="58"/>
      <c r="CS959" s="58"/>
      <c r="CT959" s="58"/>
      <c r="CU959" s="58"/>
      <c r="CV959" s="58"/>
      <c r="CW959" s="58"/>
      <c r="CX959" s="58"/>
      <c r="CY959" s="58"/>
      <c r="CZ959" s="58"/>
      <c r="DA959" s="58"/>
      <c r="DB959" s="58"/>
      <c r="DC959" s="58"/>
      <c r="DD959" s="58"/>
      <c r="DE959" s="58"/>
      <c r="DF959" s="58"/>
      <c r="DG959" s="58"/>
      <c r="DH959" s="58"/>
      <c r="DI959" s="60"/>
    </row>
    <row r="960" spans="1:113" x14ac:dyDescent="0.2">
      <c r="A960" s="36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7"/>
      <c r="AN960" s="57"/>
      <c r="AO960" s="58"/>
      <c r="AP960" s="58"/>
      <c r="AQ960" s="58"/>
      <c r="AR960" s="51"/>
      <c r="AS960" s="57"/>
      <c r="AT960" s="58"/>
      <c r="AU960" s="58"/>
      <c r="AV960" s="51"/>
      <c r="AW960" s="57"/>
      <c r="AX960" s="58"/>
      <c r="AY960" s="59"/>
      <c r="AZ960" s="35"/>
      <c r="BA960" s="58"/>
      <c r="BB960" s="51"/>
      <c r="BC960" s="57"/>
      <c r="BD960" s="58"/>
      <c r="BE960" s="59"/>
      <c r="BF960" s="58"/>
      <c r="BG960" s="58"/>
      <c r="BH960" s="58"/>
      <c r="BI960" s="58"/>
      <c r="BJ960" s="58"/>
      <c r="BK960" s="58"/>
      <c r="BL960" s="58"/>
      <c r="BM960" s="58"/>
      <c r="BN960" s="58"/>
      <c r="BO960" s="58"/>
      <c r="BP960" s="58"/>
      <c r="BQ960" s="58"/>
      <c r="BR960" s="58"/>
      <c r="BS960" s="58"/>
      <c r="BT960" s="58"/>
      <c r="BU960" s="58"/>
      <c r="BV960" s="58"/>
      <c r="BW960" s="58"/>
      <c r="BX960" s="58"/>
      <c r="BY960" s="58"/>
      <c r="BZ960" s="58"/>
      <c r="CA960" s="58"/>
      <c r="CB960" s="58"/>
      <c r="CC960" s="58"/>
      <c r="CD960" s="58"/>
      <c r="CE960" s="58"/>
      <c r="CF960" s="58"/>
      <c r="CG960" s="58"/>
      <c r="CH960" s="58"/>
      <c r="CI960" s="58"/>
      <c r="CJ960" s="58"/>
      <c r="CK960" s="58"/>
      <c r="CL960" s="58"/>
      <c r="CM960" s="58"/>
      <c r="CN960" s="58"/>
      <c r="CO960" s="58"/>
      <c r="CP960" s="58"/>
      <c r="CQ960" s="58"/>
      <c r="CR960" s="58"/>
      <c r="CS960" s="58"/>
      <c r="CT960" s="58"/>
      <c r="CU960" s="58"/>
      <c r="CV960" s="58"/>
      <c r="CW960" s="58"/>
      <c r="CX960" s="58"/>
      <c r="CY960" s="58"/>
      <c r="CZ960" s="58"/>
      <c r="DA960" s="58"/>
      <c r="DB960" s="58"/>
      <c r="DC960" s="58"/>
      <c r="DD960" s="58"/>
      <c r="DE960" s="58"/>
      <c r="DF960" s="58"/>
      <c r="DG960" s="58"/>
      <c r="DH960" s="58"/>
      <c r="DI960" s="60"/>
    </row>
    <row r="961" spans="1:113" x14ac:dyDescent="0.2">
      <c r="A961" s="36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50"/>
      <c r="AE961" s="50"/>
      <c r="AF961" s="50"/>
      <c r="AG961" s="50"/>
      <c r="AH961" s="50"/>
      <c r="AI961" s="50"/>
      <c r="AJ961" s="50"/>
      <c r="AK961" s="50"/>
      <c r="AL961" s="50"/>
      <c r="AM961" s="57"/>
      <c r="AN961" s="57"/>
      <c r="AO961" s="58"/>
      <c r="AP961" s="58"/>
      <c r="AQ961" s="58"/>
      <c r="AR961" s="51"/>
      <c r="AS961" s="57"/>
      <c r="AT961" s="58"/>
      <c r="AU961" s="58"/>
      <c r="AV961" s="51"/>
      <c r="AW961" s="57"/>
      <c r="AX961" s="58"/>
      <c r="AY961" s="59"/>
      <c r="AZ961" s="35"/>
      <c r="BA961" s="58"/>
      <c r="BB961" s="51"/>
      <c r="BC961" s="57"/>
      <c r="BD961" s="58"/>
      <c r="BE961" s="59"/>
      <c r="BF961" s="58"/>
      <c r="BG961" s="58"/>
      <c r="BH961" s="58"/>
      <c r="BI961" s="58"/>
      <c r="BJ961" s="58"/>
      <c r="BK961" s="58"/>
      <c r="BL961" s="58"/>
      <c r="BM961" s="58"/>
      <c r="BN961" s="58"/>
      <c r="BO961" s="58"/>
      <c r="BP961" s="58"/>
      <c r="BQ961" s="58"/>
      <c r="BR961" s="58"/>
      <c r="BS961" s="58"/>
      <c r="BT961" s="58"/>
      <c r="BU961" s="58"/>
      <c r="BV961" s="58"/>
      <c r="BW961" s="58"/>
      <c r="BX961" s="58"/>
      <c r="BY961" s="58"/>
      <c r="BZ961" s="58"/>
      <c r="CA961" s="58"/>
      <c r="CB961" s="58"/>
      <c r="CC961" s="58"/>
      <c r="CD961" s="58"/>
      <c r="CE961" s="58"/>
      <c r="CF961" s="58"/>
      <c r="CG961" s="58"/>
      <c r="CH961" s="58"/>
      <c r="CI961" s="58"/>
      <c r="CJ961" s="58"/>
      <c r="CK961" s="58"/>
      <c r="CL961" s="58"/>
      <c r="CM961" s="58"/>
      <c r="CN961" s="58"/>
      <c r="CO961" s="58"/>
      <c r="CP961" s="58"/>
      <c r="CQ961" s="58"/>
      <c r="CR961" s="58"/>
      <c r="CS961" s="58"/>
      <c r="CT961" s="58"/>
      <c r="CU961" s="58"/>
      <c r="CV961" s="58"/>
      <c r="CW961" s="58"/>
      <c r="CX961" s="58"/>
      <c r="CY961" s="58"/>
      <c r="CZ961" s="58"/>
      <c r="DA961" s="58"/>
      <c r="DB961" s="58"/>
      <c r="DC961" s="58"/>
      <c r="DD961" s="58"/>
      <c r="DE961" s="58"/>
      <c r="DF961" s="58"/>
      <c r="DG961" s="58"/>
      <c r="DH961" s="58"/>
      <c r="DI961" s="60"/>
    </row>
    <row r="962" spans="1:113" x14ac:dyDescent="0.2">
      <c r="A962" s="36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50"/>
      <c r="AE962" s="50"/>
      <c r="AF962" s="50"/>
      <c r="AG962" s="50"/>
      <c r="AH962" s="50"/>
      <c r="AI962" s="50"/>
      <c r="AJ962" s="50"/>
      <c r="AK962" s="50"/>
      <c r="AL962" s="50"/>
      <c r="AM962" s="57"/>
      <c r="AN962" s="57"/>
      <c r="AO962" s="58"/>
      <c r="AP962" s="58"/>
      <c r="AQ962" s="58"/>
      <c r="AR962" s="51"/>
      <c r="AS962" s="57"/>
      <c r="AT962" s="58"/>
      <c r="AU962" s="58"/>
      <c r="AV962" s="51"/>
      <c r="AW962" s="57"/>
      <c r="AX962" s="58"/>
      <c r="AY962" s="59"/>
      <c r="AZ962" s="35"/>
      <c r="BA962" s="58"/>
      <c r="BB962" s="51"/>
      <c r="BC962" s="57"/>
      <c r="BD962" s="58"/>
      <c r="BE962" s="59"/>
      <c r="BF962" s="58"/>
      <c r="BG962" s="58"/>
      <c r="BH962" s="58"/>
      <c r="BI962" s="58"/>
      <c r="BJ962" s="58"/>
      <c r="BK962" s="58"/>
      <c r="BL962" s="58"/>
      <c r="BM962" s="58"/>
      <c r="BN962" s="58"/>
      <c r="BO962" s="58"/>
      <c r="BP962" s="58"/>
      <c r="BQ962" s="58"/>
      <c r="BR962" s="58"/>
      <c r="BS962" s="58"/>
      <c r="BT962" s="58"/>
      <c r="BU962" s="58"/>
      <c r="BV962" s="58"/>
      <c r="BW962" s="58"/>
      <c r="BX962" s="58"/>
      <c r="BY962" s="58"/>
      <c r="BZ962" s="58"/>
      <c r="CA962" s="58"/>
      <c r="CB962" s="58"/>
      <c r="CC962" s="58"/>
      <c r="CD962" s="58"/>
      <c r="CE962" s="58"/>
      <c r="CF962" s="58"/>
      <c r="CG962" s="58"/>
      <c r="CH962" s="58"/>
      <c r="CI962" s="58"/>
      <c r="CJ962" s="58"/>
      <c r="CK962" s="58"/>
      <c r="CL962" s="58"/>
      <c r="CM962" s="58"/>
      <c r="CN962" s="58"/>
      <c r="CO962" s="58"/>
      <c r="CP962" s="58"/>
      <c r="CQ962" s="58"/>
      <c r="CR962" s="58"/>
      <c r="CS962" s="58"/>
      <c r="CT962" s="58"/>
      <c r="CU962" s="58"/>
      <c r="CV962" s="58"/>
      <c r="CW962" s="58"/>
      <c r="CX962" s="58"/>
      <c r="CY962" s="58"/>
      <c r="CZ962" s="58"/>
      <c r="DA962" s="58"/>
      <c r="DB962" s="58"/>
      <c r="DC962" s="58"/>
      <c r="DD962" s="58"/>
      <c r="DE962" s="58"/>
      <c r="DF962" s="58"/>
      <c r="DG962" s="58"/>
      <c r="DH962" s="58"/>
      <c r="DI962" s="60"/>
    </row>
    <row r="963" spans="1:113" x14ac:dyDescent="0.2">
      <c r="A963" s="36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50"/>
      <c r="AE963" s="50"/>
      <c r="AF963" s="50"/>
      <c r="AG963" s="50"/>
      <c r="AH963" s="50"/>
      <c r="AI963" s="50"/>
      <c r="AJ963" s="50"/>
      <c r="AK963" s="50"/>
      <c r="AL963" s="50"/>
      <c r="AM963" s="57"/>
      <c r="AN963" s="57"/>
      <c r="AO963" s="58"/>
      <c r="AP963" s="58"/>
      <c r="AQ963" s="58"/>
      <c r="AR963" s="51"/>
      <c r="AS963" s="57"/>
      <c r="AT963" s="58"/>
      <c r="AU963" s="58"/>
      <c r="AV963" s="51"/>
      <c r="AW963" s="57"/>
      <c r="AX963" s="58"/>
      <c r="AY963" s="59"/>
      <c r="AZ963" s="35"/>
      <c r="BA963" s="58"/>
      <c r="BB963" s="51"/>
      <c r="BC963" s="57"/>
      <c r="BD963" s="58"/>
      <c r="BE963" s="59"/>
      <c r="BF963" s="58"/>
      <c r="BG963" s="58"/>
      <c r="BH963" s="58"/>
      <c r="BI963" s="58"/>
      <c r="BJ963" s="58"/>
      <c r="BK963" s="58"/>
      <c r="BL963" s="58"/>
      <c r="BM963" s="58"/>
      <c r="BN963" s="58"/>
      <c r="BO963" s="58"/>
      <c r="BP963" s="58"/>
      <c r="BQ963" s="58"/>
      <c r="BR963" s="58"/>
      <c r="BS963" s="58"/>
      <c r="BT963" s="58"/>
      <c r="BU963" s="58"/>
      <c r="BV963" s="58"/>
      <c r="BW963" s="58"/>
      <c r="BX963" s="58"/>
      <c r="BY963" s="58"/>
      <c r="BZ963" s="58"/>
      <c r="CA963" s="58"/>
      <c r="CB963" s="58"/>
      <c r="CC963" s="58"/>
      <c r="CD963" s="58"/>
      <c r="CE963" s="58"/>
      <c r="CF963" s="58"/>
      <c r="CG963" s="58"/>
      <c r="CH963" s="58"/>
      <c r="CI963" s="58"/>
      <c r="CJ963" s="58"/>
      <c r="CK963" s="58"/>
      <c r="CL963" s="58"/>
      <c r="CM963" s="58"/>
      <c r="CN963" s="58"/>
      <c r="CO963" s="58"/>
      <c r="CP963" s="58"/>
      <c r="CQ963" s="58"/>
      <c r="CR963" s="58"/>
      <c r="CS963" s="58"/>
      <c r="CT963" s="58"/>
      <c r="CU963" s="58"/>
      <c r="CV963" s="58"/>
      <c r="CW963" s="58"/>
      <c r="CX963" s="58"/>
      <c r="CY963" s="58"/>
      <c r="CZ963" s="58"/>
      <c r="DA963" s="58"/>
      <c r="DB963" s="58"/>
      <c r="DC963" s="58"/>
      <c r="DD963" s="58"/>
      <c r="DE963" s="58"/>
      <c r="DF963" s="58"/>
      <c r="DG963" s="58"/>
      <c r="DH963" s="58"/>
      <c r="DI963" s="60"/>
    </row>
    <row r="964" spans="1:113" x14ac:dyDescent="0.2">
      <c r="A964" s="36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50"/>
      <c r="AE964" s="50"/>
      <c r="AF964" s="50"/>
      <c r="AG964" s="50"/>
      <c r="AH964" s="50"/>
      <c r="AI964" s="50"/>
      <c r="AJ964" s="50"/>
      <c r="AK964" s="50"/>
      <c r="AL964" s="50"/>
      <c r="AM964" s="57"/>
      <c r="AN964" s="57"/>
      <c r="AO964" s="58"/>
      <c r="AP964" s="58"/>
      <c r="AQ964" s="58"/>
      <c r="AR964" s="51"/>
      <c r="AS964" s="57"/>
      <c r="AT964" s="58"/>
      <c r="AU964" s="58"/>
      <c r="AV964" s="51"/>
      <c r="AW964" s="57"/>
      <c r="AX964" s="58"/>
      <c r="AY964" s="59"/>
      <c r="AZ964" s="35"/>
      <c r="BA964" s="58"/>
      <c r="BB964" s="51"/>
      <c r="BC964" s="57"/>
      <c r="BD964" s="58"/>
      <c r="BE964" s="59"/>
      <c r="BF964" s="58"/>
      <c r="BG964" s="58"/>
      <c r="BH964" s="58"/>
      <c r="BI964" s="58"/>
      <c r="BJ964" s="58"/>
      <c r="BK964" s="58"/>
      <c r="BL964" s="58"/>
      <c r="BM964" s="58"/>
      <c r="BN964" s="58"/>
      <c r="BO964" s="58"/>
      <c r="BP964" s="58"/>
      <c r="BQ964" s="58"/>
      <c r="BR964" s="58"/>
      <c r="BS964" s="58"/>
      <c r="BT964" s="58"/>
      <c r="BU964" s="58"/>
      <c r="BV964" s="58"/>
      <c r="BW964" s="58"/>
      <c r="BX964" s="58"/>
      <c r="BY964" s="58"/>
      <c r="BZ964" s="58"/>
      <c r="CA964" s="58"/>
      <c r="CB964" s="58"/>
      <c r="CC964" s="58"/>
      <c r="CD964" s="58"/>
      <c r="CE964" s="58"/>
      <c r="CF964" s="58"/>
      <c r="CG964" s="58"/>
      <c r="CH964" s="58"/>
      <c r="CI964" s="58"/>
      <c r="CJ964" s="58"/>
      <c r="CK964" s="58"/>
      <c r="CL964" s="58"/>
      <c r="CM964" s="58"/>
      <c r="CN964" s="58"/>
      <c r="CO964" s="58"/>
      <c r="CP964" s="58"/>
      <c r="CQ964" s="58"/>
      <c r="CR964" s="58"/>
      <c r="CS964" s="58"/>
      <c r="CT964" s="58"/>
      <c r="CU964" s="58"/>
      <c r="CV964" s="58"/>
      <c r="CW964" s="58"/>
      <c r="CX964" s="58"/>
      <c r="CY964" s="58"/>
      <c r="CZ964" s="58"/>
      <c r="DA964" s="58"/>
      <c r="DB964" s="58"/>
      <c r="DC964" s="58"/>
      <c r="DD964" s="58"/>
      <c r="DE964" s="58"/>
      <c r="DF964" s="58"/>
      <c r="DG964" s="58"/>
      <c r="DH964" s="58"/>
      <c r="DI964" s="60"/>
    </row>
    <row r="965" spans="1:113" x14ac:dyDescent="0.2">
      <c r="A965" s="36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50"/>
      <c r="AE965" s="50"/>
      <c r="AF965" s="50"/>
      <c r="AG965" s="50"/>
      <c r="AH965" s="50"/>
      <c r="AI965" s="50"/>
      <c r="AJ965" s="50"/>
      <c r="AK965" s="50"/>
      <c r="AL965" s="50"/>
      <c r="AM965" s="57"/>
      <c r="AN965" s="57"/>
      <c r="AO965" s="58"/>
      <c r="AP965" s="58"/>
      <c r="AQ965" s="58"/>
      <c r="AR965" s="51"/>
      <c r="AS965" s="57"/>
      <c r="AT965" s="58"/>
      <c r="AU965" s="58"/>
      <c r="AV965" s="51"/>
      <c r="AW965" s="57"/>
      <c r="AX965" s="58"/>
      <c r="AY965" s="59"/>
      <c r="AZ965" s="35"/>
      <c r="BA965" s="58"/>
      <c r="BB965" s="51"/>
      <c r="BC965" s="57"/>
      <c r="BD965" s="58"/>
      <c r="BE965" s="59"/>
      <c r="BF965" s="58"/>
      <c r="BG965" s="58"/>
      <c r="BH965" s="58"/>
      <c r="BI965" s="58"/>
      <c r="BJ965" s="58"/>
      <c r="BK965" s="58"/>
      <c r="BL965" s="58"/>
      <c r="BM965" s="58"/>
      <c r="BN965" s="58"/>
      <c r="BO965" s="58"/>
      <c r="BP965" s="58"/>
      <c r="BQ965" s="58"/>
      <c r="BR965" s="58"/>
      <c r="BS965" s="58"/>
      <c r="BT965" s="58"/>
      <c r="BU965" s="58"/>
      <c r="BV965" s="58"/>
      <c r="BW965" s="58"/>
      <c r="BX965" s="58"/>
      <c r="BY965" s="58"/>
      <c r="BZ965" s="58"/>
      <c r="CA965" s="58"/>
      <c r="CB965" s="58"/>
      <c r="CC965" s="58"/>
      <c r="CD965" s="58"/>
      <c r="CE965" s="58"/>
      <c r="CF965" s="58"/>
      <c r="CG965" s="58"/>
      <c r="CH965" s="58"/>
      <c r="CI965" s="58"/>
      <c r="CJ965" s="58"/>
      <c r="CK965" s="58"/>
      <c r="CL965" s="58"/>
      <c r="CM965" s="58"/>
      <c r="CN965" s="58"/>
      <c r="CO965" s="58"/>
      <c r="CP965" s="58"/>
      <c r="CQ965" s="58"/>
      <c r="CR965" s="58"/>
      <c r="CS965" s="58"/>
      <c r="CT965" s="58"/>
      <c r="CU965" s="58"/>
      <c r="CV965" s="58"/>
      <c r="CW965" s="58"/>
      <c r="CX965" s="58"/>
      <c r="CY965" s="58"/>
      <c r="CZ965" s="58"/>
      <c r="DA965" s="58"/>
      <c r="DB965" s="58"/>
      <c r="DC965" s="58"/>
      <c r="DD965" s="58"/>
      <c r="DE965" s="58"/>
      <c r="DF965" s="58"/>
      <c r="DG965" s="58"/>
      <c r="DH965" s="58"/>
      <c r="DI965" s="60"/>
    </row>
    <row r="966" spans="1:113" x14ac:dyDescent="0.2">
      <c r="A966" s="36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50"/>
      <c r="AE966" s="50"/>
      <c r="AF966" s="50"/>
      <c r="AG966" s="50"/>
      <c r="AH966" s="50"/>
      <c r="AI966" s="50"/>
      <c r="AJ966" s="50"/>
      <c r="AK966" s="50"/>
      <c r="AL966" s="50"/>
      <c r="AM966" s="57"/>
      <c r="AN966" s="57"/>
      <c r="AO966" s="58"/>
      <c r="AP966" s="58"/>
      <c r="AQ966" s="58"/>
      <c r="AR966" s="51"/>
      <c r="AS966" s="57"/>
      <c r="AT966" s="58"/>
      <c r="AU966" s="58"/>
      <c r="AV966" s="51"/>
      <c r="AW966" s="57"/>
      <c r="AX966" s="58"/>
      <c r="AY966" s="59"/>
      <c r="AZ966" s="35"/>
      <c r="BA966" s="58"/>
      <c r="BB966" s="51"/>
      <c r="BC966" s="57"/>
      <c r="BD966" s="58"/>
      <c r="BE966" s="59"/>
      <c r="BF966" s="58"/>
      <c r="BG966" s="58"/>
      <c r="BH966" s="58"/>
      <c r="BI966" s="58"/>
      <c r="BJ966" s="58"/>
      <c r="BK966" s="58"/>
      <c r="BL966" s="58"/>
      <c r="BM966" s="58"/>
      <c r="BN966" s="58"/>
      <c r="BO966" s="58"/>
      <c r="BP966" s="58"/>
      <c r="BQ966" s="58"/>
      <c r="BR966" s="58"/>
      <c r="BS966" s="58"/>
      <c r="BT966" s="58"/>
      <c r="BU966" s="58"/>
      <c r="BV966" s="58"/>
      <c r="BW966" s="58"/>
      <c r="BX966" s="58"/>
      <c r="BY966" s="58"/>
      <c r="BZ966" s="58"/>
      <c r="CA966" s="58"/>
      <c r="CB966" s="58"/>
      <c r="CC966" s="58"/>
      <c r="CD966" s="58"/>
      <c r="CE966" s="58"/>
      <c r="CF966" s="58"/>
      <c r="CG966" s="58"/>
      <c r="CH966" s="58"/>
      <c r="CI966" s="58"/>
      <c r="CJ966" s="58"/>
      <c r="CK966" s="58"/>
      <c r="CL966" s="58"/>
      <c r="CM966" s="58"/>
      <c r="CN966" s="58"/>
      <c r="CO966" s="58"/>
      <c r="CP966" s="58"/>
      <c r="CQ966" s="58"/>
      <c r="CR966" s="58"/>
      <c r="CS966" s="58"/>
      <c r="CT966" s="58"/>
      <c r="CU966" s="58"/>
      <c r="CV966" s="58"/>
      <c r="CW966" s="58"/>
      <c r="CX966" s="58"/>
      <c r="CY966" s="58"/>
      <c r="CZ966" s="58"/>
      <c r="DA966" s="58"/>
      <c r="DB966" s="58"/>
      <c r="DC966" s="58"/>
      <c r="DD966" s="58"/>
      <c r="DE966" s="58"/>
      <c r="DF966" s="58"/>
      <c r="DG966" s="58"/>
      <c r="DH966" s="58"/>
      <c r="DI966" s="60"/>
    </row>
    <row r="967" spans="1:113" x14ac:dyDescent="0.2">
      <c r="A967" s="36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50"/>
      <c r="AE967" s="50"/>
      <c r="AF967" s="50"/>
      <c r="AG967" s="50"/>
      <c r="AH967" s="50"/>
      <c r="AI967" s="50"/>
      <c r="AJ967" s="50"/>
      <c r="AK967" s="50"/>
      <c r="AL967" s="50"/>
      <c r="AM967" s="57"/>
      <c r="AN967" s="57"/>
      <c r="AO967" s="58"/>
      <c r="AP967" s="58"/>
      <c r="AQ967" s="58"/>
      <c r="AR967" s="51"/>
      <c r="AS967" s="57"/>
      <c r="AT967" s="58"/>
      <c r="AU967" s="58"/>
      <c r="AV967" s="51"/>
      <c r="AW967" s="57"/>
      <c r="AX967" s="58"/>
      <c r="AY967" s="59"/>
      <c r="AZ967" s="35"/>
      <c r="BA967" s="58"/>
      <c r="BB967" s="51"/>
      <c r="BC967" s="57"/>
      <c r="BD967" s="58"/>
      <c r="BE967" s="59"/>
      <c r="BF967" s="58"/>
      <c r="BG967" s="58"/>
      <c r="BH967" s="58"/>
      <c r="BI967" s="58"/>
      <c r="BJ967" s="58"/>
      <c r="BK967" s="58"/>
      <c r="BL967" s="58"/>
      <c r="BM967" s="58"/>
      <c r="BN967" s="58"/>
      <c r="BO967" s="58"/>
      <c r="BP967" s="58"/>
      <c r="BQ967" s="58"/>
      <c r="BR967" s="58"/>
      <c r="BS967" s="58"/>
      <c r="BT967" s="58"/>
      <c r="BU967" s="58"/>
      <c r="BV967" s="58"/>
      <c r="BW967" s="58"/>
      <c r="BX967" s="58"/>
      <c r="BY967" s="58"/>
      <c r="BZ967" s="58"/>
      <c r="CA967" s="58"/>
      <c r="CB967" s="58"/>
      <c r="CC967" s="58"/>
      <c r="CD967" s="58"/>
      <c r="CE967" s="58"/>
      <c r="CF967" s="58"/>
      <c r="CG967" s="58"/>
      <c r="CH967" s="58"/>
      <c r="CI967" s="58"/>
      <c r="CJ967" s="58"/>
      <c r="CK967" s="58"/>
      <c r="CL967" s="58"/>
      <c r="CM967" s="58"/>
      <c r="CN967" s="58"/>
      <c r="CO967" s="58"/>
      <c r="CP967" s="58"/>
      <c r="CQ967" s="58"/>
      <c r="CR967" s="58"/>
      <c r="CS967" s="58"/>
      <c r="CT967" s="58"/>
      <c r="CU967" s="58"/>
      <c r="CV967" s="58"/>
      <c r="CW967" s="58"/>
      <c r="CX967" s="58"/>
      <c r="CY967" s="58"/>
      <c r="CZ967" s="58"/>
      <c r="DA967" s="58"/>
      <c r="DB967" s="58"/>
      <c r="DC967" s="58"/>
      <c r="DD967" s="58"/>
      <c r="DE967" s="58"/>
      <c r="DF967" s="58"/>
      <c r="DG967" s="58"/>
      <c r="DH967" s="58"/>
      <c r="DI967" s="60"/>
    </row>
    <row r="968" spans="1:113" x14ac:dyDescent="0.2">
      <c r="A968" s="36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50"/>
      <c r="AE968" s="50"/>
      <c r="AF968" s="50"/>
      <c r="AG968" s="50"/>
      <c r="AH968" s="50"/>
      <c r="AI968" s="50"/>
      <c r="AJ968" s="50"/>
      <c r="AK968" s="50"/>
      <c r="AL968" s="50"/>
      <c r="AM968" s="57"/>
      <c r="AN968" s="57"/>
      <c r="AO968" s="58"/>
      <c r="AP968" s="58"/>
      <c r="AQ968" s="58"/>
      <c r="AR968" s="51"/>
      <c r="AS968" s="57"/>
      <c r="AT968" s="58"/>
      <c r="AU968" s="58"/>
      <c r="AV968" s="51"/>
      <c r="AW968" s="57"/>
      <c r="AX968" s="58"/>
      <c r="AY968" s="59"/>
      <c r="AZ968" s="35"/>
      <c r="BA968" s="58"/>
      <c r="BB968" s="51"/>
      <c r="BC968" s="57"/>
      <c r="BD968" s="58"/>
      <c r="BE968" s="59"/>
      <c r="BF968" s="58"/>
      <c r="BG968" s="58"/>
      <c r="BH968" s="58"/>
      <c r="BI968" s="58"/>
      <c r="BJ968" s="58"/>
      <c r="BK968" s="58"/>
      <c r="BL968" s="58"/>
      <c r="BM968" s="58"/>
      <c r="BN968" s="58"/>
      <c r="BO968" s="58"/>
      <c r="BP968" s="58"/>
      <c r="BQ968" s="58"/>
      <c r="BR968" s="58"/>
      <c r="BS968" s="58"/>
      <c r="BT968" s="58"/>
      <c r="BU968" s="58"/>
      <c r="BV968" s="58"/>
      <c r="BW968" s="58"/>
      <c r="BX968" s="58"/>
      <c r="BY968" s="58"/>
      <c r="BZ968" s="58"/>
      <c r="CA968" s="58"/>
      <c r="CB968" s="58"/>
      <c r="CC968" s="58"/>
      <c r="CD968" s="58"/>
      <c r="CE968" s="58"/>
      <c r="CF968" s="58"/>
      <c r="CG968" s="58"/>
      <c r="CH968" s="58"/>
      <c r="CI968" s="58"/>
      <c r="CJ968" s="58"/>
      <c r="CK968" s="58"/>
      <c r="CL968" s="58"/>
      <c r="CM968" s="58"/>
      <c r="CN968" s="58"/>
      <c r="CO968" s="58"/>
      <c r="CP968" s="58"/>
      <c r="CQ968" s="58"/>
      <c r="CR968" s="58"/>
      <c r="CS968" s="58"/>
      <c r="CT968" s="58"/>
      <c r="CU968" s="58"/>
      <c r="CV968" s="58"/>
      <c r="CW968" s="58"/>
      <c r="CX968" s="58"/>
      <c r="CY968" s="58"/>
      <c r="CZ968" s="58"/>
      <c r="DA968" s="58"/>
      <c r="DB968" s="58"/>
      <c r="DC968" s="58"/>
      <c r="DD968" s="58"/>
      <c r="DE968" s="58"/>
      <c r="DF968" s="58"/>
      <c r="DG968" s="58"/>
      <c r="DH968" s="58"/>
      <c r="DI968" s="60"/>
    </row>
    <row r="969" spans="1:113" x14ac:dyDescent="0.2">
      <c r="A969" s="36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50"/>
      <c r="AE969" s="50"/>
      <c r="AF969" s="50"/>
      <c r="AG969" s="50"/>
      <c r="AH969" s="50"/>
      <c r="AI969" s="50"/>
      <c r="AJ969" s="50"/>
      <c r="AK969" s="50"/>
      <c r="AL969" s="50"/>
      <c r="AM969" s="57"/>
      <c r="AN969" s="57"/>
      <c r="AO969" s="58"/>
      <c r="AP969" s="58"/>
      <c r="AQ969" s="58"/>
      <c r="AR969" s="51"/>
      <c r="AS969" s="57"/>
      <c r="AT969" s="58"/>
      <c r="AU969" s="58"/>
      <c r="AV969" s="51"/>
      <c r="AW969" s="57"/>
      <c r="AX969" s="58"/>
      <c r="AY969" s="59"/>
      <c r="AZ969" s="35"/>
      <c r="BA969" s="58"/>
      <c r="BB969" s="51"/>
      <c r="BC969" s="57"/>
      <c r="BD969" s="58"/>
      <c r="BE969" s="59"/>
      <c r="BF969" s="58"/>
      <c r="BG969" s="58"/>
      <c r="BH969" s="58"/>
      <c r="BI969" s="58"/>
      <c r="BJ969" s="58"/>
      <c r="BK969" s="58"/>
      <c r="BL969" s="58"/>
      <c r="BM969" s="58"/>
      <c r="BN969" s="58"/>
      <c r="BO969" s="58"/>
      <c r="BP969" s="58"/>
      <c r="BQ969" s="58"/>
      <c r="BR969" s="58"/>
      <c r="BS969" s="58"/>
      <c r="BT969" s="58"/>
      <c r="BU969" s="58"/>
      <c r="BV969" s="58"/>
      <c r="BW969" s="58"/>
      <c r="BX969" s="58"/>
      <c r="BY969" s="58"/>
      <c r="BZ969" s="58"/>
      <c r="CA969" s="58"/>
      <c r="CB969" s="58"/>
      <c r="CC969" s="58"/>
      <c r="CD969" s="58"/>
      <c r="CE969" s="58"/>
      <c r="CF969" s="58"/>
      <c r="CG969" s="58"/>
      <c r="CH969" s="58"/>
      <c r="CI969" s="58"/>
      <c r="CJ969" s="58"/>
      <c r="CK969" s="58"/>
      <c r="CL969" s="58"/>
      <c r="CM969" s="58"/>
      <c r="CN969" s="58"/>
      <c r="CO969" s="58"/>
      <c r="CP969" s="58"/>
      <c r="CQ969" s="58"/>
      <c r="CR969" s="58"/>
      <c r="CS969" s="58"/>
      <c r="CT969" s="58"/>
      <c r="CU969" s="58"/>
      <c r="CV969" s="58"/>
      <c r="CW969" s="58"/>
      <c r="CX969" s="58"/>
      <c r="CY969" s="58"/>
      <c r="CZ969" s="58"/>
      <c r="DA969" s="58"/>
      <c r="DB969" s="58"/>
      <c r="DC969" s="58"/>
      <c r="DD969" s="58"/>
      <c r="DE969" s="58"/>
      <c r="DF969" s="58"/>
      <c r="DG969" s="58"/>
      <c r="DH969" s="58"/>
      <c r="DI969" s="60"/>
    </row>
    <row r="970" spans="1:113" x14ac:dyDescent="0.2">
      <c r="A970" s="36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7"/>
      <c r="AN970" s="57"/>
      <c r="AO970" s="58"/>
      <c r="AP970" s="58"/>
      <c r="AQ970" s="58"/>
      <c r="AR970" s="51"/>
      <c r="AS970" s="57"/>
      <c r="AT970" s="58"/>
      <c r="AU970" s="58"/>
      <c r="AV970" s="51"/>
      <c r="AW970" s="57"/>
      <c r="AX970" s="58"/>
      <c r="AY970" s="59"/>
      <c r="AZ970" s="35"/>
      <c r="BA970" s="58"/>
      <c r="BB970" s="51"/>
      <c r="BC970" s="57"/>
      <c r="BD970" s="58"/>
      <c r="BE970" s="59"/>
      <c r="BF970" s="58"/>
      <c r="BG970" s="58"/>
      <c r="BH970" s="58"/>
      <c r="BI970" s="58"/>
      <c r="BJ970" s="58"/>
      <c r="BK970" s="58"/>
      <c r="BL970" s="58"/>
      <c r="BM970" s="58"/>
      <c r="BN970" s="58"/>
      <c r="BO970" s="58"/>
      <c r="BP970" s="58"/>
      <c r="BQ970" s="58"/>
      <c r="BR970" s="58"/>
      <c r="BS970" s="58"/>
      <c r="BT970" s="58"/>
      <c r="BU970" s="58"/>
      <c r="BV970" s="58"/>
      <c r="BW970" s="58"/>
      <c r="BX970" s="58"/>
      <c r="BY970" s="58"/>
      <c r="BZ970" s="58"/>
      <c r="CA970" s="58"/>
      <c r="CB970" s="58"/>
      <c r="CC970" s="58"/>
      <c r="CD970" s="58"/>
      <c r="CE970" s="58"/>
      <c r="CF970" s="58"/>
      <c r="CG970" s="58"/>
      <c r="CH970" s="58"/>
      <c r="CI970" s="58"/>
      <c r="CJ970" s="58"/>
      <c r="CK970" s="58"/>
      <c r="CL970" s="58"/>
      <c r="CM970" s="58"/>
      <c r="CN970" s="58"/>
      <c r="CO970" s="58"/>
      <c r="CP970" s="58"/>
      <c r="CQ970" s="58"/>
      <c r="CR970" s="58"/>
      <c r="CS970" s="58"/>
      <c r="CT970" s="58"/>
      <c r="CU970" s="58"/>
      <c r="CV970" s="58"/>
      <c r="CW970" s="58"/>
      <c r="CX970" s="58"/>
      <c r="CY970" s="58"/>
      <c r="CZ970" s="58"/>
      <c r="DA970" s="58"/>
      <c r="DB970" s="58"/>
      <c r="DC970" s="58"/>
      <c r="DD970" s="58"/>
      <c r="DE970" s="58"/>
      <c r="DF970" s="58"/>
      <c r="DG970" s="58"/>
      <c r="DH970" s="58"/>
      <c r="DI970" s="60"/>
    </row>
    <row r="971" spans="1:113" x14ac:dyDescent="0.2">
      <c r="A971" s="36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50"/>
      <c r="AE971" s="50"/>
      <c r="AF971" s="50"/>
      <c r="AG971" s="50"/>
      <c r="AH971" s="50"/>
      <c r="AI971" s="50"/>
      <c r="AJ971" s="50"/>
      <c r="AK971" s="50"/>
      <c r="AL971" s="50"/>
      <c r="AM971" s="57"/>
      <c r="AN971" s="57"/>
      <c r="AO971" s="58"/>
      <c r="AP971" s="58"/>
      <c r="AQ971" s="58"/>
      <c r="AR971" s="51"/>
      <c r="AS971" s="57"/>
      <c r="AT971" s="58"/>
      <c r="AU971" s="58"/>
      <c r="AV971" s="51"/>
      <c r="AW971" s="57"/>
      <c r="AX971" s="58"/>
      <c r="AY971" s="59"/>
      <c r="AZ971" s="35"/>
      <c r="BA971" s="58"/>
      <c r="BB971" s="51"/>
      <c r="BC971" s="57"/>
      <c r="BD971" s="58"/>
      <c r="BE971" s="59"/>
      <c r="BF971" s="58"/>
      <c r="BG971" s="58"/>
      <c r="BH971" s="58"/>
      <c r="BI971" s="58"/>
      <c r="BJ971" s="58"/>
      <c r="BK971" s="58"/>
      <c r="BL971" s="58"/>
      <c r="BM971" s="58"/>
      <c r="BN971" s="58"/>
      <c r="BO971" s="58"/>
      <c r="BP971" s="58"/>
      <c r="BQ971" s="58"/>
      <c r="BR971" s="58"/>
      <c r="BS971" s="58"/>
      <c r="BT971" s="58"/>
      <c r="BU971" s="58"/>
      <c r="BV971" s="58"/>
      <c r="BW971" s="58"/>
      <c r="BX971" s="58"/>
      <c r="BY971" s="58"/>
      <c r="BZ971" s="58"/>
      <c r="CA971" s="58"/>
      <c r="CB971" s="58"/>
      <c r="CC971" s="58"/>
      <c r="CD971" s="58"/>
      <c r="CE971" s="58"/>
      <c r="CF971" s="58"/>
      <c r="CG971" s="58"/>
      <c r="CH971" s="58"/>
      <c r="CI971" s="58"/>
      <c r="CJ971" s="58"/>
      <c r="CK971" s="58"/>
      <c r="CL971" s="58"/>
      <c r="CM971" s="58"/>
      <c r="CN971" s="58"/>
      <c r="CO971" s="58"/>
      <c r="CP971" s="58"/>
      <c r="CQ971" s="58"/>
      <c r="CR971" s="58"/>
      <c r="CS971" s="58"/>
      <c r="CT971" s="58"/>
      <c r="CU971" s="58"/>
      <c r="CV971" s="58"/>
      <c r="CW971" s="58"/>
      <c r="CX971" s="58"/>
      <c r="CY971" s="58"/>
      <c r="CZ971" s="58"/>
      <c r="DA971" s="58"/>
      <c r="DB971" s="58"/>
      <c r="DC971" s="58"/>
      <c r="DD971" s="58"/>
      <c r="DE971" s="58"/>
      <c r="DF971" s="58"/>
      <c r="DG971" s="58"/>
      <c r="DH971" s="58"/>
      <c r="DI971" s="60"/>
    </row>
    <row r="972" spans="1:113" x14ac:dyDescent="0.2">
      <c r="A972" s="36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50"/>
      <c r="AE972" s="50"/>
      <c r="AF972" s="50"/>
      <c r="AG972" s="50"/>
      <c r="AH972" s="50"/>
      <c r="AI972" s="50"/>
      <c r="AJ972" s="50"/>
      <c r="AK972" s="50"/>
      <c r="AL972" s="50"/>
      <c r="AM972" s="57"/>
      <c r="AN972" s="57"/>
      <c r="AO972" s="58"/>
      <c r="AP972" s="58"/>
      <c r="AQ972" s="58"/>
      <c r="AR972" s="51"/>
      <c r="AS972" s="57"/>
      <c r="AT972" s="58"/>
      <c r="AU972" s="58"/>
      <c r="AV972" s="51"/>
      <c r="AW972" s="57"/>
      <c r="AX972" s="58"/>
      <c r="AY972" s="59"/>
      <c r="AZ972" s="35"/>
      <c r="BA972" s="58"/>
      <c r="BB972" s="51"/>
      <c r="BC972" s="57"/>
      <c r="BD972" s="58"/>
      <c r="BE972" s="59"/>
      <c r="BF972" s="58"/>
      <c r="BG972" s="58"/>
      <c r="BH972" s="58"/>
      <c r="BI972" s="58"/>
      <c r="BJ972" s="58"/>
      <c r="BK972" s="58"/>
      <c r="BL972" s="58"/>
      <c r="BM972" s="58"/>
      <c r="BN972" s="58"/>
      <c r="BO972" s="58"/>
      <c r="BP972" s="58"/>
      <c r="BQ972" s="58"/>
      <c r="BR972" s="58"/>
      <c r="BS972" s="58"/>
      <c r="BT972" s="58"/>
      <c r="BU972" s="58"/>
      <c r="BV972" s="58"/>
      <c r="BW972" s="58"/>
      <c r="BX972" s="58"/>
      <c r="BY972" s="58"/>
      <c r="BZ972" s="58"/>
      <c r="CA972" s="58"/>
      <c r="CB972" s="58"/>
      <c r="CC972" s="58"/>
      <c r="CD972" s="58"/>
      <c r="CE972" s="58"/>
      <c r="CF972" s="58"/>
      <c r="CG972" s="58"/>
      <c r="CH972" s="58"/>
      <c r="CI972" s="58"/>
      <c r="CJ972" s="58"/>
      <c r="CK972" s="58"/>
      <c r="CL972" s="58"/>
      <c r="CM972" s="58"/>
      <c r="CN972" s="58"/>
      <c r="CO972" s="58"/>
      <c r="CP972" s="58"/>
      <c r="CQ972" s="58"/>
      <c r="CR972" s="58"/>
      <c r="CS972" s="58"/>
      <c r="CT972" s="58"/>
      <c r="CU972" s="58"/>
      <c r="CV972" s="58"/>
      <c r="CW972" s="58"/>
      <c r="CX972" s="58"/>
      <c r="CY972" s="58"/>
      <c r="CZ972" s="58"/>
      <c r="DA972" s="58"/>
      <c r="DB972" s="58"/>
      <c r="DC972" s="58"/>
      <c r="DD972" s="58"/>
      <c r="DE972" s="58"/>
      <c r="DF972" s="58"/>
      <c r="DG972" s="58"/>
      <c r="DH972" s="58"/>
      <c r="DI972" s="60"/>
    </row>
    <row r="973" spans="1:113" x14ac:dyDescent="0.2">
      <c r="A973" s="36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50"/>
      <c r="AE973" s="50"/>
      <c r="AF973" s="50"/>
      <c r="AG973" s="50"/>
      <c r="AH973" s="50"/>
      <c r="AI973" s="50"/>
      <c r="AJ973" s="50"/>
      <c r="AK973" s="50"/>
      <c r="AL973" s="50"/>
      <c r="AM973" s="57"/>
      <c r="AN973" s="57"/>
      <c r="AO973" s="58"/>
      <c r="AP973" s="58"/>
      <c r="AQ973" s="58"/>
      <c r="AR973" s="51"/>
      <c r="AS973" s="57"/>
      <c r="AT973" s="58"/>
      <c r="AU973" s="58"/>
      <c r="AV973" s="51"/>
      <c r="AW973" s="57"/>
      <c r="AX973" s="58"/>
      <c r="AY973" s="59"/>
      <c r="AZ973" s="35"/>
      <c r="BA973" s="58"/>
      <c r="BB973" s="51"/>
      <c r="BC973" s="57"/>
      <c r="BD973" s="58"/>
      <c r="BE973" s="59"/>
      <c r="BF973" s="58"/>
      <c r="BG973" s="58"/>
      <c r="BH973" s="58"/>
      <c r="BI973" s="58"/>
      <c r="BJ973" s="58"/>
      <c r="BK973" s="58"/>
      <c r="BL973" s="58"/>
      <c r="BM973" s="58"/>
      <c r="BN973" s="58"/>
      <c r="BO973" s="58"/>
      <c r="BP973" s="58"/>
      <c r="BQ973" s="58"/>
      <c r="BR973" s="58"/>
      <c r="BS973" s="58"/>
      <c r="BT973" s="58"/>
      <c r="BU973" s="58"/>
      <c r="BV973" s="58"/>
      <c r="BW973" s="58"/>
      <c r="BX973" s="58"/>
      <c r="BY973" s="58"/>
      <c r="BZ973" s="58"/>
      <c r="CA973" s="58"/>
      <c r="CB973" s="58"/>
      <c r="CC973" s="58"/>
      <c r="CD973" s="58"/>
      <c r="CE973" s="58"/>
      <c r="CF973" s="58"/>
      <c r="CG973" s="58"/>
      <c r="CH973" s="58"/>
      <c r="CI973" s="58"/>
      <c r="CJ973" s="58"/>
      <c r="CK973" s="58"/>
      <c r="CL973" s="58"/>
      <c r="CM973" s="58"/>
      <c r="CN973" s="58"/>
      <c r="CO973" s="58"/>
      <c r="CP973" s="58"/>
      <c r="CQ973" s="58"/>
      <c r="CR973" s="58"/>
      <c r="CS973" s="58"/>
      <c r="CT973" s="58"/>
      <c r="CU973" s="58"/>
      <c r="CV973" s="58"/>
      <c r="CW973" s="58"/>
      <c r="CX973" s="58"/>
      <c r="CY973" s="58"/>
      <c r="CZ973" s="58"/>
      <c r="DA973" s="58"/>
      <c r="DB973" s="58"/>
      <c r="DC973" s="58"/>
      <c r="DD973" s="58"/>
      <c r="DE973" s="58"/>
      <c r="DF973" s="58"/>
      <c r="DG973" s="58"/>
      <c r="DH973" s="58"/>
      <c r="DI973" s="60"/>
    </row>
    <row r="974" spans="1:113" x14ac:dyDescent="0.2">
      <c r="A974" s="36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50"/>
      <c r="AE974" s="50"/>
      <c r="AF974" s="50"/>
      <c r="AG974" s="50"/>
      <c r="AH974" s="50"/>
      <c r="AI974" s="50"/>
      <c r="AJ974" s="50"/>
      <c r="AK974" s="50"/>
      <c r="AL974" s="50"/>
      <c r="AM974" s="57"/>
      <c r="AN974" s="57"/>
      <c r="AO974" s="58"/>
      <c r="AP974" s="58"/>
      <c r="AQ974" s="58"/>
      <c r="AR974" s="51"/>
      <c r="AS974" s="57"/>
      <c r="AT974" s="58"/>
      <c r="AU974" s="58"/>
      <c r="AV974" s="51"/>
      <c r="AW974" s="57"/>
      <c r="AX974" s="58"/>
      <c r="AY974" s="59"/>
      <c r="AZ974" s="35"/>
      <c r="BA974" s="58"/>
      <c r="BB974" s="51"/>
      <c r="BC974" s="57"/>
      <c r="BD974" s="58"/>
      <c r="BE974" s="59"/>
      <c r="BF974" s="58"/>
      <c r="BG974" s="58"/>
      <c r="BH974" s="58"/>
      <c r="BI974" s="58"/>
      <c r="BJ974" s="58"/>
      <c r="BK974" s="58"/>
      <c r="BL974" s="58"/>
      <c r="BM974" s="58"/>
      <c r="BN974" s="58"/>
      <c r="BO974" s="58"/>
      <c r="BP974" s="58"/>
      <c r="BQ974" s="58"/>
      <c r="BR974" s="58"/>
      <c r="BS974" s="58"/>
      <c r="BT974" s="58"/>
      <c r="BU974" s="58"/>
      <c r="BV974" s="58"/>
      <c r="BW974" s="58"/>
      <c r="BX974" s="58"/>
      <c r="BY974" s="58"/>
      <c r="BZ974" s="58"/>
      <c r="CA974" s="58"/>
      <c r="CB974" s="58"/>
      <c r="CC974" s="58"/>
      <c r="CD974" s="58"/>
      <c r="CE974" s="58"/>
      <c r="CF974" s="58"/>
      <c r="CG974" s="58"/>
      <c r="CH974" s="58"/>
      <c r="CI974" s="58"/>
      <c r="CJ974" s="58"/>
      <c r="CK974" s="58"/>
      <c r="CL974" s="58"/>
      <c r="CM974" s="58"/>
      <c r="CN974" s="58"/>
      <c r="CO974" s="58"/>
      <c r="CP974" s="58"/>
      <c r="CQ974" s="58"/>
      <c r="CR974" s="58"/>
      <c r="CS974" s="58"/>
      <c r="CT974" s="58"/>
      <c r="CU974" s="58"/>
      <c r="CV974" s="58"/>
      <c r="CW974" s="58"/>
      <c r="CX974" s="58"/>
      <c r="CY974" s="58"/>
      <c r="CZ974" s="58"/>
      <c r="DA974" s="58"/>
      <c r="DB974" s="58"/>
      <c r="DC974" s="58"/>
      <c r="DD974" s="58"/>
      <c r="DE974" s="58"/>
      <c r="DF974" s="58"/>
      <c r="DG974" s="58"/>
      <c r="DH974" s="58"/>
      <c r="DI974" s="60"/>
    </row>
    <row r="975" spans="1:113" x14ac:dyDescent="0.2">
      <c r="A975" s="36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50"/>
      <c r="AE975" s="50"/>
      <c r="AF975" s="50"/>
      <c r="AG975" s="50"/>
      <c r="AH975" s="50"/>
      <c r="AI975" s="50"/>
      <c r="AJ975" s="50"/>
      <c r="AK975" s="50"/>
      <c r="AL975" s="50"/>
      <c r="AM975" s="57"/>
      <c r="AN975" s="57"/>
      <c r="AO975" s="58"/>
      <c r="AP975" s="58"/>
      <c r="AQ975" s="58"/>
      <c r="AR975" s="51"/>
      <c r="AS975" s="57"/>
      <c r="AT975" s="58"/>
      <c r="AU975" s="58"/>
      <c r="AV975" s="51"/>
      <c r="AW975" s="57"/>
      <c r="AX975" s="58"/>
      <c r="AY975" s="59"/>
      <c r="AZ975" s="35"/>
      <c r="BA975" s="58"/>
      <c r="BB975" s="51"/>
      <c r="BC975" s="57"/>
      <c r="BD975" s="58"/>
      <c r="BE975" s="59"/>
      <c r="BF975" s="58"/>
      <c r="BG975" s="58"/>
      <c r="BH975" s="58"/>
      <c r="BI975" s="58"/>
      <c r="BJ975" s="58"/>
      <c r="BK975" s="58"/>
      <c r="BL975" s="58"/>
      <c r="BM975" s="58"/>
      <c r="BN975" s="58"/>
      <c r="BO975" s="58"/>
      <c r="BP975" s="58"/>
      <c r="BQ975" s="58"/>
      <c r="BR975" s="58"/>
      <c r="BS975" s="58"/>
      <c r="BT975" s="58"/>
      <c r="BU975" s="58"/>
      <c r="BV975" s="58"/>
      <c r="BW975" s="58"/>
      <c r="BX975" s="58"/>
      <c r="BY975" s="58"/>
      <c r="BZ975" s="58"/>
      <c r="CA975" s="58"/>
      <c r="CB975" s="58"/>
      <c r="CC975" s="58"/>
      <c r="CD975" s="58"/>
      <c r="CE975" s="58"/>
      <c r="CF975" s="58"/>
      <c r="CG975" s="58"/>
      <c r="CH975" s="58"/>
      <c r="CI975" s="58"/>
      <c r="CJ975" s="58"/>
      <c r="CK975" s="58"/>
      <c r="CL975" s="58"/>
      <c r="CM975" s="58"/>
      <c r="CN975" s="58"/>
      <c r="CO975" s="58"/>
      <c r="CP975" s="58"/>
      <c r="CQ975" s="58"/>
      <c r="CR975" s="58"/>
      <c r="CS975" s="58"/>
      <c r="CT975" s="58"/>
      <c r="CU975" s="58"/>
      <c r="CV975" s="58"/>
      <c r="CW975" s="58"/>
      <c r="CX975" s="58"/>
      <c r="CY975" s="58"/>
      <c r="CZ975" s="58"/>
      <c r="DA975" s="58"/>
      <c r="DB975" s="58"/>
      <c r="DC975" s="58"/>
      <c r="DD975" s="58"/>
      <c r="DE975" s="58"/>
      <c r="DF975" s="58"/>
      <c r="DG975" s="58"/>
      <c r="DH975" s="58"/>
      <c r="DI975" s="60"/>
    </row>
    <row r="976" spans="1:113" x14ac:dyDescent="0.2">
      <c r="A976" s="36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50"/>
      <c r="AE976" s="50"/>
      <c r="AF976" s="50"/>
      <c r="AG976" s="50"/>
      <c r="AH976" s="50"/>
      <c r="AI976" s="50"/>
      <c r="AJ976" s="50"/>
      <c r="AK976" s="50"/>
      <c r="AL976" s="50"/>
      <c r="AM976" s="57"/>
      <c r="AN976" s="57"/>
      <c r="AO976" s="58"/>
      <c r="AP976" s="58"/>
      <c r="AQ976" s="58"/>
      <c r="AR976" s="51"/>
      <c r="AS976" s="57"/>
      <c r="AT976" s="58"/>
      <c r="AU976" s="58"/>
      <c r="AV976" s="51"/>
      <c r="AW976" s="57"/>
      <c r="AX976" s="58"/>
      <c r="AY976" s="59"/>
      <c r="AZ976" s="35"/>
      <c r="BA976" s="58"/>
      <c r="BB976" s="51"/>
      <c r="BC976" s="57"/>
      <c r="BD976" s="58"/>
      <c r="BE976" s="59"/>
      <c r="BF976" s="58"/>
      <c r="BG976" s="58"/>
      <c r="BH976" s="58"/>
      <c r="BI976" s="58"/>
      <c r="BJ976" s="58"/>
      <c r="BK976" s="58"/>
      <c r="BL976" s="58"/>
      <c r="BM976" s="58"/>
      <c r="BN976" s="58"/>
      <c r="BO976" s="58"/>
      <c r="BP976" s="58"/>
      <c r="BQ976" s="58"/>
      <c r="BR976" s="58"/>
      <c r="BS976" s="58"/>
      <c r="BT976" s="58"/>
      <c r="BU976" s="58"/>
      <c r="BV976" s="58"/>
      <c r="BW976" s="58"/>
      <c r="BX976" s="58"/>
      <c r="BY976" s="58"/>
      <c r="BZ976" s="58"/>
      <c r="CA976" s="58"/>
      <c r="CB976" s="58"/>
      <c r="CC976" s="58"/>
      <c r="CD976" s="58"/>
      <c r="CE976" s="58"/>
      <c r="CF976" s="58"/>
      <c r="CG976" s="58"/>
      <c r="CH976" s="58"/>
      <c r="CI976" s="58"/>
      <c r="CJ976" s="58"/>
      <c r="CK976" s="58"/>
      <c r="CL976" s="58"/>
      <c r="CM976" s="58"/>
      <c r="CN976" s="58"/>
      <c r="CO976" s="58"/>
      <c r="CP976" s="58"/>
      <c r="CQ976" s="58"/>
      <c r="CR976" s="58"/>
      <c r="CS976" s="58"/>
      <c r="CT976" s="58"/>
      <c r="CU976" s="58"/>
      <c r="CV976" s="58"/>
      <c r="CW976" s="58"/>
      <c r="CX976" s="58"/>
      <c r="CY976" s="58"/>
      <c r="CZ976" s="58"/>
      <c r="DA976" s="58"/>
      <c r="DB976" s="58"/>
      <c r="DC976" s="58"/>
      <c r="DD976" s="58"/>
      <c r="DE976" s="58"/>
      <c r="DF976" s="58"/>
      <c r="DG976" s="58"/>
      <c r="DH976" s="58"/>
      <c r="DI976" s="60"/>
    </row>
    <row r="977" spans="1:113" x14ac:dyDescent="0.2">
      <c r="A977" s="36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50"/>
      <c r="AE977" s="50"/>
      <c r="AF977" s="50"/>
      <c r="AG977" s="50"/>
      <c r="AH977" s="50"/>
      <c r="AI977" s="50"/>
      <c r="AJ977" s="50"/>
      <c r="AK977" s="50"/>
      <c r="AL977" s="50"/>
      <c r="AM977" s="57"/>
      <c r="AN977" s="57"/>
      <c r="AO977" s="58"/>
      <c r="AP977" s="58"/>
      <c r="AQ977" s="58"/>
      <c r="AR977" s="51"/>
      <c r="AS977" s="57"/>
      <c r="AT977" s="58"/>
      <c r="AU977" s="58"/>
      <c r="AV977" s="51"/>
      <c r="AW977" s="57"/>
      <c r="AX977" s="58"/>
      <c r="AY977" s="59"/>
      <c r="AZ977" s="35"/>
      <c r="BA977" s="58"/>
      <c r="BB977" s="51"/>
      <c r="BC977" s="57"/>
      <c r="BD977" s="58"/>
      <c r="BE977" s="59"/>
      <c r="BF977" s="58"/>
      <c r="BG977" s="58"/>
      <c r="BH977" s="58"/>
      <c r="BI977" s="58"/>
      <c r="BJ977" s="58"/>
      <c r="BK977" s="58"/>
      <c r="BL977" s="58"/>
      <c r="BM977" s="58"/>
      <c r="BN977" s="58"/>
      <c r="BO977" s="58"/>
      <c r="BP977" s="58"/>
      <c r="BQ977" s="58"/>
      <c r="BR977" s="58"/>
      <c r="BS977" s="58"/>
      <c r="BT977" s="58"/>
      <c r="BU977" s="58"/>
      <c r="BV977" s="58"/>
      <c r="BW977" s="58"/>
      <c r="BX977" s="58"/>
      <c r="BY977" s="58"/>
      <c r="BZ977" s="58"/>
      <c r="CA977" s="58"/>
      <c r="CB977" s="58"/>
      <c r="CC977" s="58"/>
      <c r="CD977" s="58"/>
      <c r="CE977" s="58"/>
      <c r="CF977" s="58"/>
      <c r="CG977" s="58"/>
      <c r="CH977" s="58"/>
      <c r="CI977" s="58"/>
      <c r="CJ977" s="58"/>
      <c r="CK977" s="58"/>
      <c r="CL977" s="58"/>
      <c r="CM977" s="58"/>
      <c r="CN977" s="58"/>
      <c r="CO977" s="58"/>
      <c r="CP977" s="58"/>
      <c r="CQ977" s="58"/>
      <c r="CR977" s="58"/>
      <c r="CS977" s="58"/>
      <c r="CT977" s="58"/>
      <c r="CU977" s="58"/>
      <c r="CV977" s="58"/>
      <c r="CW977" s="58"/>
      <c r="CX977" s="58"/>
      <c r="CY977" s="58"/>
      <c r="CZ977" s="58"/>
      <c r="DA977" s="58"/>
      <c r="DB977" s="58"/>
      <c r="DC977" s="58"/>
      <c r="DD977" s="58"/>
      <c r="DE977" s="58"/>
      <c r="DF977" s="58"/>
      <c r="DG977" s="58"/>
      <c r="DH977" s="58"/>
      <c r="DI977" s="60"/>
    </row>
    <row r="978" spans="1:113" x14ac:dyDescent="0.2">
      <c r="A978" s="36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50"/>
      <c r="AE978" s="50"/>
      <c r="AF978" s="50"/>
      <c r="AG978" s="50"/>
      <c r="AH978" s="50"/>
      <c r="AI978" s="50"/>
      <c r="AJ978" s="50"/>
      <c r="AK978" s="50"/>
      <c r="AL978" s="50"/>
      <c r="AM978" s="57"/>
      <c r="AN978" s="57"/>
      <c r="AO978" s="58"/>
      <c r="AP978" s="58"/>
      <c r="AQ978" s="58"/>
      <c r="AR978" s="51"/>
      <c r="AS978" s="57"/>
      <c r="AT978" s="58"/>
      <c r="AU978" s="58"/>
      <c r="AV978" s="51"/>
      <c r="AW978" s="57"/>
      <c r="AX978" s="58"/>
      <c r="AY978" s="59"/>
      <c r="AZ978" s="35"/>
      <c r="BA978" s="58"/>
      <c r="BB978" s="51"/>
      <c r="BC978" s="57"/>
      <c r="BD978" s="58"/>
      <c r="BE978" s="59"/>
      <c r="BF978" s="58"/>
      <c r="BG978" s="58"/>
      <c r="BH978" s="58"/>
      <c r="BI978" s="58"/>
      <c r="BJ978" s="58"/>
      <c r="BK978" s="58"/>
      <c r="BL978" s="58"/>
      <c r="BM978" s="58"/>
      <c r="BN978" s="58"/>
      <c r="BO978" s="58"/>
      <c r="BP978" s="58"/>
      <c r="BQ978" s="58"/>
      <c r="BR978" s="58"/>
      <c r="BS978" s="58"/>
      <c r="BT978" s="58"/>
      <c r="BU978" s="58"/>
      <c r="BV978" s="58"/>
      <c r="BW978" s="58"/>
      <c r="BX978" s="58"/>
      <c r="BY978" s="58"/>
      <c r="BZ978" s="58"/>
      <c r="CA978" s="58"/>
      <c r="CB978" s="58"/>
      <c r="CC978" s="58"/>
      <c r="CD978" s="58"/>
      <c r="CE978" s="58"/>
      <c r="CF978" s="58"/>
      <c r="CG978" s="58"/>
      <c r="CH978" s="58"/>
      <c r="CI978" s="58"/>
      <c r="CJ978" s="58"/>
      <c r="CK978" s="58"/>
      <c r="CL978" s="58"/>
      <c r="CM978" s="58"/>
      <c r="CN978" s="58"/>
      <c r="CO978" s="58"/>
      <c r="CP978" s="58"/>
      <c r="CQ978" s="58"/>
      <c r="CR978" s="58"/>
      <c r="CS978" s="58"/>
      <c r="CT978" s="58"/>
      <c r="CU978" s="58"/>
      <c r="CV978" s="58"/>
      <c r="CW978" s="58"/>
      <c r="CX978" s="58"/>
      <c r="CY978" s="58"/>
      <c r="CZ978" s="58"/>
      <c r="DA978" s="58"/>
      <c r="DB978" s="58"/>
      <c r="DC978" s="58"/>
      <c r="DD978" s="58"/>
      <c r="DE978" s="58"/>
      <c r="DF978" s="58"/>
      <c r="DG978" s="58"/>
      <c r="DH978" s="58"/>
      <c r="DI978" s="60"/>
    </row>
    <row r="979" spans="1:113" x14ac:dyDescent="0.2">
      <c r="A979" s="36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50"/>
      <c r="AE979" s="50"/>
      <c r="AF979" s="50"/>
      <c r="AG979" s="50"/>
      <c r="AH979" s="50"/>
      <c r="AI979" s="50"/>
      <c r="AJ979" s="50"/>
      <c r="AK979" s="50"/>
      <c r="AL979" s="50"/>
      <c r="AM979" s="57"/>
      <c r="AN979" s="57"/>
      <c r="AO979" s="58"/>
      <c r="AP979" s="58"/>
      <c r="AQ979" s="58"/>
      <c r="AR979" s="51"/>
      <c r="AS979" s="57"/>
      <c r="AT979" s="58"/>
      <c r="AU979" s="58"/>
      <c r="AV979" s="51"/>
      <c r="AW979" s="57"/>
      <c r="AX979" s="58"/>
      <c r="AY979" s="59"/>
      <c r="AZ979" s="35"/>
      <c r="BA979" s="58"/>
      <c r="BB979" s="51"/>
      <c r="BC979" s="57"/>
      <c r="BD979" s="58"/>
      <c r="BE979" s="59"/>
      <c r="BF979" s="58"/>
      <c r="BG979" s="58"/>
      <c r="BH979" s="58"/>
      <c r="BI979" s="58"/>
      <c r="BJ979" s="58"/>
      <c r="BK979" s="58"/>
      <c r="BL979" s="58"/>
      <c r="BM979" s="58"/>
      <c r="BN979" s="58"/>
      <c r="BO979" s="58"/>
      <c r="BP979" s="58"/>
      <c r="BQ979" s="58"/>
      <c r="BR979" s="58"/>
      <c r="BS979" s="58"/>
      <c r="BT979" s="58"/>
      <c r="BU979" s="58"/>
      <c r="BV979" s="58"/>
      <c r="BW979" s="58"/>
      <c r="BX979" s="58"/>
      <c r="BY979" s="58"/>
      <c r="BZ979" s="58"/>
      <c r="CA979" s="58"/>
      <c r="CB979" s="58"/>
      <c r="CC979" s="58"/>
      <c r="CD979" s="58"/>
      <c r="CE979" s="58"/>
      <c r="CF979" s="58"/>
      <c r="CG979" s="58"/>
      <c r="CH979" s="58"/>
      <c r="CI979" s="58"/>
      <c r="CJ979" s="58"/>
      <c r="CK979" s="58"/>
      <c r="CL979" s="58"/>
      <c r="CM979" s="58"/>
      <c r="CN979" s="58"/>
      <c r="CO979" s="58"/>
      <c r="CP979" s="58"/>
      <c r="CQ979" s="58"/>
      <c r="CR979" s="58"/>
      <c r="CS979" s="58"/>
      <c r="CT979" s="58"/>
      <c r="CU979" s="58"/>
      <c r="CV979" s="58"/>
      <c r="CW979" s="58"/>
      <c r="CX979" s="58"/>
      <c r="CY979" s="58"/>
      <c r="CZ979" s="58"/>
      <c r="DA979" s="58"/>
      <c r="DB979" s="58"/>
      <c r="DC979" s="58"/>
      <c r="DD979" s="58"/>
      <c r="DE979" s="58"/>
      <c r="DF979" s="58"/>
      <c r="DG979" s="58"/>
      <c r="DH979" s="58"/>
      <c r="DI979" s="60"/>
    </row>
    <row r="980" spans="1:113" x14ac:dyDescent="0.2">
      <c r="A980" s="36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7"/>
      <c r="AN980" s="57"/>
      <c r="AO980" s="58"/>
      <c r="AP980" s="58"/>
      <c r="AQ980" s="58"/>
      <c r="AR980" s="51"/>
      <c r="AS980" s="57"/>
      <c r="AT980" s="58"/>
      <c r="AU980" s="58"/>
      <c r="AV980" s="51"/>
      <c r="AW980" s="57"/>
      <c r="AX980" s="58"/>
      <c r="AY980" s="59"/>
      <c r="AZ980" s="35"/>
      <c r="BA980" s="58"/>
      <c r="BB980" s="51"/>
      <c r="BC980" s="57"/>
      <c r="BD980" s="58"/>
      <c r="BE980" s="59"/>
      <c r="BF980" s="58"/>
      <c r="BG980" s="58"/>
      <c r="BH980" s="58"/>
      <c r="BI980" s="58"/>
      <c r="BJ980" s="58"/>
      <c r="BK980" s="58"/>
      <c r="BL980" s="58"/>
      <c r="BM980" s="58"/>
      <c r="BN980" s="58"/>
      <c r="BO980" s="58"/>
      <c r="BP980" s="58"/>
      <c r="BQ980" s="58"/>
      <c r="BR980" s="58"/>
      <c r="BS980" s="58"/>
      <c r="BT980" s="58"/>
      <c r="BU980" s="58"/>
      <c r="BV980" s="58"/>
      <c r="BW980" s="58"/>
      <c r="BX980" s="58"/>
      <c r="BY980" s="58"/>
      <c r="BZ980" s="58"/>
      <c r="CA980" s="58"/>
      <c r="CB980" s="58"/>
      <c r="CC980" s="58"/>
      <c r="CD980" s="58"/>
      <c r="CE980" s="58"/>
      <c r="CF980" s="58"/>
      <c r="CG980" s="58"/>
      <c r="CH980" s="58"/>
      <c r="CI980" s="58"/>
      <c r="CJ980" s="58"/>
      <c r="CK980" s="58"/>
      <c r="CL980" s="58"/>
      <c r="CM980" s="58"/>
      <c r="CN980" s="58"/>
      <c r="CO980" s="58"/>
      <c r="CP980" s="58"/>
      <c r="CQ980" s="58"/>
      <c r="CR980" s="58"/>
      <c r="CS980" s="58"/>
      <c r="CT980" s="58"/>
      <c r="CU980" s="58"/>
      <c r="CV980" s="58"/>
      <c r="CW980" s="58"/>
      <c r="CX980" s="58"/>
      <c r="CY980" s="58"/>
      <c r="CZ980" s="58"/>
      <c r="DA980" s="58"/>
      <c r="DB980" s="58"/>
      <c r="DC980" s="58"/>
      <c r="DD980" s="58"/>
      <c r="DE980" s="58"/>
      <c r="DF980" s="58"/>
      <c r="DG980" s="58"/>
      <c r="DH980" s="58"/>
      <c r="DI980" s="60"/>
    </row>
    <row r="981" spans="1:113" x14ac:dyDescent="0.2">
      <c r="A981" s="36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50"/>
      <c r="AE981" s="50"/>
      <c r="AF981" s="50"/>
      <c r="AG981" s="50"/>
      <c r="AH981" s="50"/>
      <c r="AI981" s="50"/>
      <c r="AJ981" s="50"/>
      <c r="AK981" s="50"/>
      <c r="AL981" s="50"/>
      <c r="AM981" s="57"/>
      <c r="AN981" s="57"/>
      <c r="AO981" s="58"/>
      <c r="AP981" s="58"/>
      <c r="AQ981" s="58"/>
      <c r="AR981" s="51"/>
      <c r="AS981" s="57"/>
      <c r="AT981" s="58"/>
      <c r="AU981" s="58"/>
      <c r="AV981" s="51"/>
      <c r="AW981" s="57"/>
      <c r="AX981" s="58"/>
      <c r="AY981" s="59"/>
      <c r="AZ981" s="35"/>
      <c r="BA981" s="58"/>
      <c r="BB981" s="51"/>
      <c r="BC981" s="57"/>
      <c r="BD981" s="58"/>
      <c r="BE981" s="59"/>
      <c r="BF981" s="58"/>
      <c r="BG981" s="58"/>
      <c r="BH981" s="58"/>
      <c r="BI981" s="58"/>
      <c r="BJ981" s="58"/>
      <c r="BK981" s="58"/>
      <c r="BL981" s="58"/>
      <c r="BM981" s="58"/>
      <c r="BN981" s="58"/>
      <c r="BO981" s="58"/>
      <c r="BP981" s="58"/>
      <c r="BQ981" s="58"/>
      <c r="BR981" s="58"/>
      <c r="BS981" s="58"/>
      <c r="BT981" s="58"/>
      <c r="BU981" s="58"/>
      <c r="BV981" s="58"/>
      <c r="BW981" s="58"/>
      <c r="BX981" s="58"/>
      <c r="BY981" s="58"/>
      <c r="BZ981" s="58"/>
      <c r="CA981" s="58"/>
      <c r="CB981" s="58"/>
      <c r="CC981" s="58"/>
      <c r="CD981" s="58"/>
      <c r="CE981" s="58"/>
      <c r="CF981" s="58"/>
      <c r="CG981" s="58"/>
      <c r="CH981" s="58"/>
      <c r="CI981" s="58"/>
      <c r="CJ981" s="58"/>
      <c r="CK981" s="58"/>
      <c r="CL981" s="58"/>
      <c r="CM981" s="58"/>
      <c r="CN981" s="58"/>
      <c r="CO981" s="58"/>
      <c r="CP981" s="58"/>
      <c r="CQ981" s="58"/>
      <c r="CR981" s="58"/>
      <c r="CS981" s="58"/>
      <c r="CT981" s="58"/>
      <c r="CU981" s="58"/>
      <c r="CV981" s="58"/>
      <c r="CW981" s="58"/>
      <c r="CX981" s="58"/>
      <c r="CY981" s="58"/>
      <c r="CZ981" s="58"/>
      <c r="DA981" s="58"/>
      <c r="DB981" s="58"/>
      <c r="DC981" s="58"/>
      <c r="DD981" s="58"/>
      <c r="DE981" s="58"/>
      <c r="DF981" s="58"/>
      <c r="DG981" s="58"/>
      <c r="DH981" s="58"/>
      <c r="DI981" s="60"/>
    </row>
    <row r="982" spans="1:113" x14ac:dyDescent="0.2">
      <c r="A982" s="36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50"/>
      <c r="AE982" s="50"/>
      <c r="AF982" s="50"/>
      <c r="AG982" s="50"/>
      <c r="AH982" s="50"/>
      <c r="AI982" s="50"/>
      <c r="AJ982" s="50"/>
      <c r="AK982" s="50"/>
      <c r="AL982" s="50"/>
      <c r="AM982" s="57"/>
      <c r="AN982" s="57"/>
      <c r="AO982" s="58"/>
      <c r="AP982" s="58"/>
      <c r="AQ982" s="58"/>
      <c r="AR982" s="51"/>
      <c r="AS982" s="57"/>
      <c r="AT982" s="58"/>
      <c r="AU982" s="58"/>
      <c r="AV982" s="51"/>
      <c r="AW982" s="57"/>
      <c r="AX982" s="58"/>
      <c r="AY982" s="59"/>
      <c r="AZ982" s="35"/>
      <c r="BA982" s="58"/>
      <c r="BB982" s="51"/>
      <c r="BC982" s="57"/>
      <c r="BD982" s="58"/>
      <c r="BE982" s="59"/>
      <c r="BF982" s="58"/>
      <c r="BG982" s="58"/>
      <c r="BH982" s="58"/>
      <c r="BI982" s="58"/>
      <c r="BJ982" s="58"/>
      <c r="BK982" s="58"/>
      <c r="BL982" s="58"/>
      <c r="BM982" s="58"/>
      <c r="BN982" s="58"/>
      <c r="BO982" s="58"/>
      <c r="BP982" s="58"/>
      <c r="BQ982" s="58"/>
      <c r="BR982" s="58"/>
      <c r="BS982" s="58"/>
      <c r="BT982" s="58"/>
      <c r="BU982" s="58"/>
      <c r="BV982" s="58"/>
      <c r="BW982" s="58"/>
      <c r="BX982" s="58"/>
      <c r="BY982" s="58"/>
      <c r="BZ982" s="58"/>
      <c r="CA982" s="58"/>
      <c r="CB982" s="58"/>
      <c r="CC982" s="58"/>
      <c r="CD982" s="58"/>
      <c r="CE982" s="58"/>
      <c r="CF982" s="58"/>
      <c r="CG982" s="58"/>
      <c r="CH982" s="58"/>
      <c r="CI982" s="58"/>
      <c r="CJ982" s="58"/>
      <c r="CK982" s="58"/>
      <c r="CL982" s="58"/>
      <c r="CM982" s="58"/>
      <c r="CN982" s="58"/>
      <c r="CO982" s="58"/>
      <c r="CP982" s="58"/>
      <c r="CQ982" s="58"/>
      <c r="CR982" s="58"/>
      <c r="CS982" s="58"/>
      <c r="CT982" s="58"/>
      <c r="CU982" s="58"/>
      <c r="CV982" s="58"/>
      <c r="CW982" s="58"/>
      <c r="CX982" s="58"/>
      <c r="CY982" s="58"/>
      <c r="CZ982" s="58"/>
      <c r="DA982" s="58"/>
      <c r="DB982" s="58"/>
      <c r="DC982" s="58"/>
      <c r="DD982" s="58"/>
      <c r="DE982" s="58"/>
      <c r="DF982" s="58"/>
      <c r="DG982" s="58"/>
      <c r="DH982" s="58"/>
      <c r="DI982" s="60"/>
    </row>
    <row r="983" spans="1:113" x14ac:dyDescent="0.2">
      <c r="A983" s="36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50"/>
      <c r="AH983" s="50"/>
      <c r="AI983" s="50"/>
      <c r="AJ983" s="50"/>
      <c r="AK983" s="50"/>
      <c r="AL983" s="50"/>
      <c r="AM983" s="57"/>
      <c r="AN983" s="57"/>
      <c r="AO983" s="58"/>
      <c r="AP983" s="58"/>
      <c r="AQ983" s="58"/>
      <c r="AR983" s="51"/>
      <c r="AS983" s="57"/>
      <c r="AT983" s="58"/>
      <c r="AU983" s="58"/>
      <c r="AV983" s="51"/>
      <c r="AW983" s="57"/>
      <c r="AX983" s="58"/>
      <c r="AY983" s="59"/>
      <c r="AZ983" s="35"/>
      <c r="BA983" s="58"/>
      <c r="BB983" s="51"/>
      <c r="BC983" s="57"/>
      <c r="BD983" s="58"/>
      <c r="BE983" s="59"/>
      <c r="BF983" s="58"/>
      <c r="BG983" s="58"/>
      <c r="BH983" s="58"/>
      <c r="BI983" s="58"/>
      <c r="BJ983" s="58"/>
      <c r="BK983" s="58"/>
      <c r="BL983" s="58"/>
      <c r="BM983" s="58"/>
      <c r="BN983" s="58"/>
      <c r="BO983" s="58"/>
      <c r="BP983" s="58"/>
      <c r="BQ983" s="58"/>
      <c r="BR983" s="58"/>
      <c r="BS983" s="58"/>
      <c r="BT983" s="58"/>
      <c r="BU983" s="58"/>
      <c r="BV983" s="58"/>
      <c r="BW983" s="58"/>
      <c r="BX983" s="58"/>
      <c r="BY983" s="58"/>
      <c r="BZ983" s="58"/>
      <c r="CA983" s="58"/>
      <c r="CB983" s="58"/>
      <c r="CC983" s="58"/>
      <c r="CD983" s="58"/>
      <c r="CE983" s="58"/>
      <c r="CF983" s="58"/>
      <c r="CG983" s="58"/>
      <c r="CH983" s="58"/>
      <c r="CI983" s="58"/>
      <c r="CJ983" s="58"/>
      <c r="CK983" s="58"/>
      <c r="CL983" s="58"/>
      <c r="CM983" s="58"/>
      <c r="CN983" s="58"/>
      <c r="CO983" s="58"/>
      <c r="CP983" s="58"/>
      <c r="CQ983" s="58"/>
      <c r="CR983" s="58"/>
      <c r="CS983" s="58"/>
      <c r="CT983" s="58"/>
      <c r="CU983" s="58"/>
      <c r="CV983" s="58"/>
      <c r="CW983" s="58"/>
      <c r="CX983" s="58"/>
      <c r="CY983" s="58"/>
      <c r="CZ983" s="58"/>
      <c r="DA983" s="58"/>
      <c r="DB983" s="58"/>
      <c r="DC983" s="58"/>
      <c r="DD983" s="58"/>
      <c r="DE983" s="58"/>
      <c r="DF983" s="58"/>
      <c r="DG983" s="58"/>
      <c r="DH983" s="58"/>
      <c r="DI983" s="60"/>
    </row>
    <row r="984" spans="1:113" x14ac:dyDescent="0.2">
      <c r="A984" s="36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50"/>
      <c r="AE984" s="50"/>
      <c r="AF984" s="50"/>
      <c r="AG984" s="50"/>
      <c r="AH984" s="50"/>
      <c r="AI984" s="50"/>
      <c r="AJ984" s="50"/>
      <c r="AK984" s="50"/>
      <c r="AL984" s="50"/>
      <c r="AM984" s="57"/>
      <c r="AN984" s="57"/>
      <c r="AO984" s="58"/>
      <c r="AP984" s="58"/>
      <c r="AQ984" s="58"/>
      <c r="AR984" s="51"/>
      <c r="AS984" s="57"/>
      <c r="AT984" s="58"/>
      <c r="AU984" s="58"/>
      <c r="AV984" s="51"/>
      <c r="AW984" s="57"/>
      <c r="AX984" s="58"/>
      <c r="AY984" s="59"/>
      <c r="AZ984" s="35"/>
      <c r="BA984" s="58"/>
      <c r="BB984" s="51"/>
      <c r="BC984" s="57"/>
      <c r="BD984" s="58"/>
      <c r="BE984" s="59"/>
      <c r="BF984" s="58"/>
      <c r="BG984" s="58"/>
      <c r="BH984" s="58"/>
      <c r="BI984" s="58"/>
      <c r="BJ984" s="58"/>
      <c r="BK984" s="58"/>
      <c r="BL984" s="58"/>
      <c r="BM984" s="58"/>
      <c r="BN984" s="58"/>
      <c r="BO984" s="58"/>
      <c r="BP984" s="58"/>
      <c r="BQ984" s="58"/>
      <c r="BR984" s="58"/>
      <c r="BS984" s="58"/>
      <c r="BT984" s="58"/>
      <c r="BU984" s="58"/>
      <c r="BV984" s="58"/>
      <c r="BW984" s="58"/>
      <c r="BX984" s="58"/>
      <c r="BY984" s="58"/>
      <c r="BZ984" s="58"/>
      <c r="CA984" s="58"/>
      <c r="CB984" s="58"/>
      <c r="CC984" s="58"/>
      <c r="CD984" s="58"/>
      <c r="CE984" s="58"/>
      <c r="CF984" s="58"/>
      <c r="CG984" s="58"/>
      <c r="CH984" s="58"/>
      <c r="CI984" s="58"/>
      <c r="CJ984" s="58"/>
      <c r="CK984" s="58"/>
      <c r="CL984" s="58"/>
      <c r="CM984" s="58"/>
      <c r="CN984" s="58"/>
      <c r="CO984" s="58"/>
      <c r="CP984" s="58"/>
      <c r="CQ984" s="58"/>
      <c r="CR984" s="58"/>
      <c r="CS984" s="58"/>
      <c r="CT984" s="58"/>
      <c r="CU984" s="58"/>
      <c r="CV984" s="58"/>
      <c r="CW984" s="58"/>
      <c r="CX984" s="58"/>
      <c r="CY984" s="58"/>
      <c r="CZ984" s="58"/>
      <c r="DA984" s="58"/>
      <c r="DB984" s="58"/>
      <c r="DC984" s="58"/>
      <c r="DD984" s="58"/>
      <c r="DE984" s="58"/>
      <c r="DF984" s="58"/>
      <c r="DG984" s="58"/>
      <c r="DH984" s="58"/>
      <c r="DI984" s="60"/>
    </row>
    <row r="985" spans="1:113" x14ac:dyDescent="0.2">
      <c r="A985" s="36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50"/>
      <c r="AE985" s="50"/>
      <c r="AF985" s="50"/>
      <c r="AG985" s="50"/>
      <c r="AH985" s="50"/>
      <c r="AI985" s="50"/>
      <c r="AJ985" s="50"/>
      <c r="AK985" s="50"/>
      <c r="AL985" s="50"/>
      <c r="AM985" s="57"/>
      <c r="AN985" s="57"/>
      <c r="AO985" s="58"/>
      <c r="AP985" s="58"/>
      <c r="AQ985" s="58"/>
      <c r="AR985" s="51"/>
      <c r="AS985" s="57"/>
      <c r="AT985" s="58"/>
      <c r="AU985" s="58"/>
      <c r="AV985" s="51"/>
      <c r="AW985" s="57"/>
      <c r="AX985" s="58"/>
      <c r="AY985" s="59"/>
      <c r="AZ985" s="35"/>
      <c r="BA985" s="58"/>
      <c r="BB985" s="51"/>
      <c r="BC985" s="57"/>
      <c r="BD985" s="58"/>
      <c r="BE985" s="59"/>
      <c r="BF985" s="58"/>
      <c r="BG985" s="58"/>
      <c r="BH985" s="58"/>
      <c r="BI985" s="58"/>
      <c r="BJ985" s="58"/>
      <c r="BK985" s="58"/>
      <c r="BL985" s="58"/>
      <c r="BM985" s="58"/>
      <c r="BN985" s="58"/>
      <c r="BO985" s="58"/>
      <c r="BP985" s="58"/>
      <c r="BQ985" s="58"/>
      <c r="BR985" s="58"/>
      <c r="BS985" s="58"/>
      <c r="BT985" s="58"/>
      <c r="BU985" s="58"/>
      <c r="BV985" s="58"/>
      <c r="BW985" s="58"/>
      <c r="BX985" s="58"/>
      <c r="BY985" s="58"/>
      <c r="BZ985" s="58"/>
      <c r="CA985" s="58"/>
      <c r="CB985" s="58"/>
      <c r="CC985" s="58"/>
      <c r="CD985" s="58"/>
      <c r="CE985" s="58"/>
      <c r="CF985" s="58"/>
      <c r="CG985" s="58"/>
      <c r="CH985" s="58"/>
      <c r="CI985" s="58"/>
      <c r="CJ985" s="58"/>
      <c r="CK985" s="58"/>
      <c r="CL985" s="58"/>
      <c r="CM985" s="58"/>
      <c r="CN985" s="58"/>
      <c r="CO985" s="58"/>
      <c r="CP985" s="58"/>
      <c r="CQ985" s="58"/>
      <c r="CR985" s="58"/>
      <c r="CS985" s="58"/>
      <c r="CT985" s="58"/>
      <c r="CU985" s="58"/>
      <c r="CV985" s="58"/>
      <c r="CW985" s="58"/>
      <c r="CX985" s="58"/>
      <c r="CY985" s="58"/>
      <c r="CZ985" s="58"/>
      <c r="DA985" s="58"/>
      <c r="DB985" s="58"/>
      <c r="DC985" s="58"/>
      <c r="DD985" s="58"/>
      <c r="DE985" s="58"/>
      <c r="DF985" s="58"/>
      <c r="DG985" s="58"/>
      <c r="DH985" s="58"/>
      <c r="DI985" s="60"/>
    </row>
    <row r="986" spans="1:113" x14ac:dyDescent="0.2">
      <c r="A986" s="36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50"/>
      <c r="AE986" s="50"/>
      <c r="AF986" s="50"/>
      <c r="AG986" s="50"/>
      <c r="AH986" s="50"/>
      <c r="AI986" s="50"/>
      <c r="AJ986" s="50"/>
      <c r="AK986" s="50"/>
      <c r="AL986" s="50"/>
      <c r="AM986" s="57"/>
      <c r="AN986" s="57"/>
      <c r="AO986" s="58"/>
      <c r="AP986" s="58"/>
      <c r="AQ986" s="58"/>
      <c r="AR986" s="51"/>
      <c r="AS986" s="57"/>
      <c r="AT986" s="58"/>
      <c r="AU986" s="58"/>
      <c r="AV986" s="51"/>
      <c r="AW986" s="57"/>
      <c r="AX986" s="58"/>
      <c r="AY986" s="59"/>
      <c r="AZ986" s="35"/>
      <c r="BA986" s="58"/>
      <c r="BB986" s="51"/>
      <c r="BC986" s="57"/>
      <c r="BD986" s="58"/>
      <c r="BE986" s="59"/>
      <c r="BF986" s="58"/>
      <c r="BG986" s="58"/>
      <c r="BH986" s="58"/>
      <c r="BI986" s="58"/>
      <c r="BJ986" s="58"/>
      <c r="BK986" s="58"/>
      <c r="BL986" s="58"/>
      <c r="BM986" s="58"/>
      <c r="BN986" s="58"/>
      <c r="BO986" s="58"/>
      <c r="BP986" s="58"/>
      <c r="BQ986" s="58"/>
      <c r="BR986" s="58"/>
      <c r="BS986" s="58"/>
      <c r="BT986" s="58"/>
      <c r="BU986" s="58"/>
      <c r="BV986" s="58"/>
      <c r="BW986" s="58"/>
      <c r="BX986" s="58"/>
      <c r="BY986" s="58"/>
      <c r="BZ986" s="58"/>
      <c r="CA986" s="58"/>
      <c r="CB986" s="58"/>
      <c r="CC986" s="58"/>
      <c r="CD986" s="58"/>
      <c r="CE986" s="58"/>
      <c r="CF986" s="58"/>
      <c r="CG986" s="58"/>
      <c r="CH986" s="58"/>
      <c r="CI986" s="58"/>
      <c r="CJ986" s="58"/>
      <c r="CK986" s="58"/>
      <c r="CL986" s="58"/>
      <c r="CM986" s="58"/>
      <c r="CN986" s="58"/>
      <c r="CO986" s="58"/>
      <c r="CP986" s="58"/>
      <c r="CQ986" s="58"/>
      <c r="CR986" s="58"/>
      <c r="CS986" s="58"/>
      <c r="CT986" s="58"/>
      <c r="CU986" s="58"/>
      <c r="CV986" s="58"/>
      <c r="CW986" s="58"/>
      <c r="CX986" s="58"/>
      <c r="CY986" s="58"/>
      <c r="CZ986" s="58"/>
      <c r="DA986" s="58"/>
      <c r="DB986" s="58"/>
      <c r="DC986" s="58"/>
      <c r="DD986" s="58"/>
      <c r="DE986" s="58"/>
      <c r="DF986" s="58"/>
      <c r="DG986" s="58"/>
      <c r="DH986" s="58"/>
      <c r="DI986" s="60"/>
    </row>
    <row r="987" spans="1:113" x14ac:dyDescent="0.2">
      <c r="A987" s="36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50"/>
      <c r="AE987" s="50"/>
      <c r="AF987" s="50"/>
      <c r="AG987" s="50"/>
      <c r="AH987" s="50"/>
      <c r="AI987" s="50"/>
      <c r="AJ987" s="50"/>
      <c r="AK987" s="50"/>
      <c r="AL987" s="50"/>
      <c r="AM987" s="57"/>
      <c r="AN987" s="57"/>
      <c r="AO987" s="58"/>
      <c r="AP987" s="58"/>
      <c r="AQ987" s="58"/>
      <c r="AR987" s="51"/>
      <c r="AS987" s="57"/>
      <c r="AT987" s="58"/>
      <c r="AU987" s="58"/>
      <c r="AV987" s="51"/>
      <c r="AW987" s="57"/>
      <c r="AX987" s="58"/>
      <c r="AY987" s="59"/>
      <c r="AZ987" s="35"/>
      <c r="BA987" s="58"/>
      <c r="BB987" s="51"/>
      <c r="BC987" s="57"/>
      <c r="BD987" s="58"/>
      <c r="BE987" s="59"/>
      <c r="BF987" s="58"/>
      <c r="BG987" s="58"/>
      <c r="BH987" s="58"/>
      <c r="BI987" s="58"/>
      <c r="BJ987" s="58"/>
      <c r="BK987" s="58"/>
      <c r="BL987" s="58"/>
      <c r="BM987" s="58"/>
      <c r="BN987" s="58"/>
      <c r="BO987" s="58"/>
      <c r="BP987" s="58"/>
      <c r="BQ987" s="58"/>
      <c r="BR987" s="58"/>
      <c r="BS987" s="58"/>
      <c r="BT987" s="58"/>
      <c r="BU987" s="58"/>
      <c r="BV987" s="58"/>
      <c r="BW987" s="58"/>
      <c r="BX987" s="58"/>
      <c r="BY987" s="58"/>
      <c r="BZ987" s="58"/>
      <c r="CA987" s="58"/>
      <c r="CB987" s="58"/>
      <c r="CC987" s="58"/>
      <c r="CD987" s="58"/>
      <c r="CE987" s="58"/>
      <c r="CF987" s="58"/>
      <c r="CG987" s="58"/>
      <c r="CH987" s="58"/>
      <c r="CI987" s="58"/>
      <c r="CJ987" s="58"/>
      <c r="CK987" s="58"/>
      <c r="CL987" s="58"/>
      <c r="CM987" s="58"/>
      <c r="CN987" s="58"/>
      <c r="CO987" s="58"/>
      <c r="CP987" s="58"/>
      <c r="CQ987" s="58"/>
      <c r="CR987" s="58"/>
      <c r="CS987" s="58"/>
      <c r="CT987" s="58"/>
      <c r="CU987" s="58"/>
      <c r="CV987" s="58"/>
      <c r="CW987" s="58"/>
      <c r="CX987" s="58"/>
      <c r="CY987" s="58"/>
      <c r="CZ987" s="58"/>
      <c r="DA987" s="58"/>
      <c r="DB987" s="58"/>
      <c r="DC987" s="58"/>
      <c r="DD987" s="58"/>
      <c r="DE987" s="58"/>
      <c r="DF987" s="58"/>
      <c r="DG987" s="58"/>
      <c r="DH987" s="58"/>
      <c r="DI987" s="60"/>
    </row>
    <row r="988" spans="1:113" x14ac:dyDescent="0.2">
      <c r="A988" s="36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50"/>
      <c r="AH988" s="50"/>
      <c r="AI988" s="50"/>
      <c r="AJ988" s="50"/>
      <c r="AK988" s="50"/>
      <c r="AL988" s="50"/>
      <c r="AM988" s="57"/>
      <c r="AN988" s="57"/>
      <c r="AO988" s="58"/>
      <c r="AP988" s="58"/>
      <c r="AQ988" s="58"/>
      <c r="AR988" s="51"/>
      <c r="AS988" s="57"/>
      <c r="AT988" s="58"/>
      <c r="AU988" s="58"/>
      <c r="AV988" s="51"/>
      <c r="AW988" s="57"/>
      <c r="AX988" s="58"/>
      <c r="AY988" s="59"/>
      <c r="AZ988" s="35"/>
      <c r="BA988" s="58"/>
      <c r="BB988" s="51"/>
      <c r="BC988" s="57"/>
      <c r="BD988" s="58"/>
      <c r="BE988" s="59"/>
      <c r="BF988" s="58"/>
      <c r="BG988" s="58"/>
      <c r="BH988" s="58"/>
      <c r="BI988" s="58"/>
      <c r="BJ988" s="58"/>
      <c r="BK988" s="58"/>
      <c r="BL988" s="58"/>
      <c r="BM988" s="58"/>
      <c r="BN988" s="58"/>
      <c r="BO988" s="58"/>
      <c r="BP988" s="58"/>
      <c r="BQ988" s="58"/>
      <c r="BR988" s="58"/>
      <c r="BS988" s="58"/>
      <c r="BT988" s="58"/>
      <c r="BU988" s="58"/>
      <c r="BV988" s="58"/>
      <c r="BW988" s="58"/>
      <c r="BX988" s="58"/>
      <c r="BY988" s="58"/>
      <c r="BZ988" s="58"/>
      <c r="CA988" s="58"/>
      <c r="CB988" s="58"/>
      <c r="CC988" s="58"/>
      <c r="CD988" s="58"/>
      <c r="CE988" s="58"/>
      <c r="CF988" s="58"/>
      <c r="CG988" s="58"/>
      <c r="CH988" s="58"/>
      <c r="CI988" s="58"/>
      <c r="CJ988" s="58"/>
      <c r="CK988" s="58"/>
      <c r="CL988" s="58"/>
      <c r="CM988" s="58"/>
      <c r="CN988" s="58"/>
      <c r="CO988" s="58"/>
      <c r="CP988" s="58"/>
      <c r="CQ988" s="58"/>
      <c r="CR988" s="58"/>
      <c r="CS988" s="58"/>
      <c r="CT988" s="58"/>
      <c r="CU988" s="58"/>
      <c r="CV988" s="58"/>
      <c r="CW988" s="58"/>
      <c r="CX988" s="58"/>
      <c r="CY988" s="58"/>
      <c r="CZ988" s="58"/>
      <c r="DA988" s="58"/>
      <c r="DB988" s="58"/>
      <c r="DC988" s="58"/>
      <c r="DD988" s="58"/>
      <c r="DE988" s="58"/>
      <c r="DF988" s="58"/>
      <c r="DG988" s="58"/>
      <c r="DH988" s="58"/>
      <c r="DI988" s="60"/>
    </row>
    <row r="989" spans="1:113" x14ac:dyDescent="0.2">
      <c r="A989" s="36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50"/>
      <c r="AE989" s="50"/>
      <c r="AF989" s="50"/>
      <c r="AG989" s="50"/>
      <c r="AH989" s="50"/>
      <c r="AI989" s="50"/>
      <c r="AJ989" s="50"/>
      <c r="AK989" s="50"/>
      <c r="AL989" s="50"/>
      <c r="AM989" s="57"/>
      <c r="AN989" s="57"/>
      <c r="AO989" s="58"/>
      <c r="AP989" s="58"/>
      <c r="AQ989" s="58"/>
      <c r="AR989" s="51"/>
      <c r="AS989" s="57"/>
      <c r="AT989" s="58"/>
      <c r="AU989" s="58"/>
      <c r="AV989" s="51"/>
      <c r="AW989" s="57"/>
      <c r="AX989" s="58"/>
      <c r="AY989" s="59"/>
      <c r="AZ989" s="35"/>
      <c r="BA989" s="58"/>
      <c r="BB989" s="51"/>
      <c r="BC989" s="57"/>
      <c r="BD989" s="58"/>
      <c r="BE989" s="59"/>
      <c r="BF989" s="58"/>
      <c r="BG989" s="58"/>
      <c r="BH989" s="58"/>
      <c r="BI989" s="58"/>
      <c r="BJ989" s="58"/>
      <c r="BK989" s="58"/>
      <c r="BL989" s="58"/>
      <c r="BM989" s="58"/>
      <c r="BN989" s="58"/>
      <c r="BO989" s="58"/>
      <c r="BP989" s="58"/>
      <c r="BQ989" s="58"/>
      <c r="BR989" s="58"/>
      <c r="BS989" s="58"/>
      <c r="BT989" s="58"/>
      <c r="BU989" s="58"/>
      <c r="BV989" s="58"/>
      <c r="BW989" s="58"/>
      <c r="BX989" s="58"/>
      <c r="BY989" s="58"/>
      <c r="BZ989" s="58"/>
      <c r="CA989" s="58"/>
      <c r="CB989" s="58"/>
      <c r="CC989" s="58"/>
      <c r="CD989" s="58"/>
      <c r="CE989" s="58"/>
      <c r="CF989" s="58"/>
      <c r="CG989" s="58"/>
      <c r="CH989" s="58"/>
      <c r="CI989" s="58"/>
      <c r="CJ989" s="58"/>
      <c r="CK989" s="58"/>
      <c r="CL989" s="58"/>
      <c r="CM989" s="58"/>
      <c r="CN989" s="58"/>
      <c r="CO989" s="58"/>
      <c r="CP989" s="58"/>
      <c r="CQ989" s="58"/>
      <c r="CR989" s="58"/>
      <c r="CS989" s="58"/>
      <c r="CT989" s="58"/>
      <c r="CU989" s="58"/>
      <c r="CV989" s="58"/>
      <c r="CW989" s="58"/>
      <c r="CX989" s="58"/>
      <c r="CY989" s="58"/>
      <c r="CZ989" s="58"/>
      <c r="DA989" s="58"/>
      <c r="DB989" s="58"/>
      <c r="DC989" s="58"/>
      <c r="DD989" s="58"/>
      <c r="DE989" s="58"/>
      <c r="DF989" s="58"/>
      <c r="DG989" s="58"/>
      <c r="DH989" s="58"/>
      <c r="DI989" s="60"/>
    </row>
    <row r="990" spans="1:113" x14ac:dyDescent="0.2">
      <c r="A990" s="36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7"/>
      <c r="AN990" s="57"/>
      <c r="AO990" s="58"/>
      <c r="AP990" s="58"/>
      <c r="AQ990" s="58"/>
      <c r="AR990" s="51"/>
      <c r="AS990" s="57"/>
      <c r="AT990" s="58"/>
      <c r="AU990" s="58"/>
      <c r="AV990" s="51"/>
      <c r="AW990" s="57"/>
      <c r="AX990" s="58"/>
      <c r="AY990" s="59"/>
      <c r="AZ990" s="35"/>
      <c r="BA990" s="58"/>
      <c r="BB990" s="51"/>
      <c r="BC990" s="57"/>
      <c r="BD990" s="58"/>
      <c r="BE990" s="59"/>
      <c r="BF990" s="58"/>
      <c r="BG990" s="58"/>
      <c r="BH990" s="58"/>
      <c r="BI990" s="58"/>
      <c r="BJ990" s="58"/>
      <c r="BK990" s="58"/>
      <c r="BL990" s="58"/>
      <c r="BM990" s="58"/>
      <c r="BN990" s="58"/>
      <c r="BO990" s="58"/>
      <c r="BP990" s="58"/>
      <c r="BQ990" s="58"/>
      <c r="BR990" s="58"/>
      <c r="BS990" s="58"/>
      <c r="BT990" s="58"/>
      <c r="BU990" s="58"/>
      <c r="BV990" s="58"/>
      <c r="BW990" s="58"/>
      <c r="BX990" s="58"/>
      <c r="BY990" s="58"/>
      <c r="BZ990" s="58"/>
      <c r="CA990" s="58"/>
      <c r="CB990" s="58"/>
      <c r="CC990" s="58"/>
      <c r="CD990" s="58"/>
      <c r="CE990" s="58"/>
      <c r="CF990" s="58"/>
      <c r="CG990" s="58"/>
      <c r="CH990" s="58"/>
      <c r="CI990" s="58"/>
      <c r="CJ990" s="58"/>
      <c r="CK990" s="58"/>
      <c r="CL990" s="58"/>
      <c r="CM990" s="58"/>
      <c r="CN990" s="58"/>
      <c r="CO990" s="58"/>
      <c r="CP990" s="58"/>
      <c r="CQ990" s="58"/>
      <c r="CR990" s="58"/>
      <c r="CS990" s="58"/>
      <c r="CT990" s="58"/>
      <c r="CU990" s="58"/>
      <c r="CV990" s="58"/>
      <c r="CW990" s="58"/>
      <c r="CX990" s="58"/>
      <c r="CY990" s="58"/>
      <c r="CZ990" s="58"/>
      <c r="DA990" s="58"/>
      <c r="DB990" s="58"/>
      <c r="DC990" s="58"/>
      <c r="DD990" s="58"/>
      <c r="DE990" s="58"/>
      <c r="DF990" s="58"/>
      <c r="DG990" s="58"/>
      <c r="DH990" s="58"/>
      <c r="DI990" s="60"/>
    </row>
    <row r="991" spans="1:113" x14ac:dyDescent="0.2">
      <c r="A991" s="36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50"/>
      <c r="AE991" s="50"/>
      <c r="AF991" s="50"/>
      <c r="AG991" s="50"/>
      <c r="AH991" s="50"/>
      <c r="AI991" s="50"/>
      <c r="AJ991" s="50"/>
      <c r="AK991" s="50"/>
      <c r="AL991" s="50"/>
      <c r="AM991" s="57"/>
      <c r="AN991" s="57"/>
      <c r="AO991" s="58"/>
      <c r="AP991" s="58"/>
      <c r="AQ991" s="58"/>
      <c r="AR991" s="51"/>
      <c r="AS991" s="57"/>
      <c r="AT991" s="58"/>
      <c r="AU991" s="58"/>
      <c r="AV991" s="51"/>
      <c r="AW991" s="57"/>
      <c r="AX991" s="58"/>
      <c r="AY991" s="59"/>
      <c r="AZ991" s="35"/>
      <c r="BA991" s="58"/>
      <c r="BB991" s="51"/>
      <c r="BC991" s="57"/>
      <c r="BD991" s="58"/>
      <c r="BE991" s="59"/>
      <c r="BF991" s="58"/>
      <c r="BG991" s="58"/>
      <c r="BH991" s="58"/>
      <c r="BI991" s="58"/>
      <c r="BJ991" s="58"/>
      <c r="BK991" s="58"/>
      <c r="BL991" s="58"/>
      <c r="BM991" s="58"/>
      <c r="BN991" s="58"/>
      <c r="BO991" s="58"/>
      <c r="BP991" s="58"/>
      <c r="BQ991" s="58"/>
      <c r="BR991" s="58"/>
      <c r="BS991" s="58"/>
      <c r="BT991" s="58"/>
      <c r="BU991" s="58"/>
      <c r="BV991" s="58"/>
      <c r="BW991" s="58"/>
      <c r="BX991" s="58"/>
      <c r="BY991" s="58"/>
      <c r="BZ991" s="58"/>
      <c r="CA991" s="58"/>
      <c r="CB991" s="58"/>
      <c r="CC991" s="58"/>
      <c r="CD991" s="58"/>
      <c r="CE991" s="58"/>
      <c r="CF991" s="58"/>
      <c r="CG991" s="58"/>
      <c r="CH991" s="58"/>
      <c r="CI991" s="58"/>
      <c r="CJ991" s="58"/>
      <c r="CK991" s="58"/>
      <c r="CL991" s="58"/>
      <c r="CM991" s="58"/>
      <c r="CN991" s="58"/>
      <c r="CO991" s="58"/>
      <c r="CP991" s="58"/>
      <c r="CQ991" s="58"/>
      <c r="CR991" s="58"/>
      <c r="CS991" s="58"/>
      <c r="CT991" s="58"/>
      <c r="CU991" s="58"/>
      <c r="CV991" s="58"/>
      <c r="CW991" s="58"/>
      <c r="CX991" s="58"/>
      <c r="CY991" s="58"/>
      <c r="CZ991" s="58"/>
      <c r="DA991" s="58"/>
      <c r="DB991" s="58"/>
      <c r="DC991" s="58"/>
      <c r="DD991" s="58"/>
      <c r="DE991" s="58"/>
      <c r="DF991" s="58"/>
      <c r="DG991" s="58"/>
      <c r="DH991" s="58"/>
      <c r="DI991" s="60"/>
    </row>
    <row r="992" spans="1:113" x14ac:dyDescent="0.2">
      <c r="A992" s="36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  <c r="AK992" s="50"/>
      <c r="AL992" s="50"/>
      <c r="AM992" s="57"/>
      <c r="AN992" s="57"/>
      <c r="AO992" s="58"/>
      <c r="AP992" s="58"/>
      <c r="AQ992" s="58"/>
      <c r="AR992" s="51"/>
      <c r="AS992" s="57"/>
      <c r="AT992" s="58"/>
      <c r="AU992" s="58"/>
      <c r="AV992" s="51"/>
      <c r="AW992" s="57"/>
      <c r="AX992" s="58"/>
      <c r="AY992" s="59"/>
      <c r="AZ992" s="35"/>
      <c r="BA992" s="58"/>
      <c r="BB992" s="51"/>
      <c r="BC992" s="57"/>
      <c r="BD992" s="58"/>
      <c r="BE992" s="59"/>
      <c r="BF992" s="58"/>
      <c r="BG992" s="58"/>
      <c r="BH992" s="58"/>
      <c r="BI992" s="58"/>
      <c r="BJ992" s="58"/>
      <c r="BK992" s="58"/>
      <c r="BL992" s="58"/>
      <c r="BM992" s="58"/>
      <c r="BN992" s="58"/>
      <c r="BO992" s="58"/>
      <c r="BP992" s="58"/>
      <c r="BQ992" s="58"/>
      <c r="BR992" s="58"/>
      <c r="BS992" s="58"/>
      <c r="BT992" s="58"/>
      <c r="BU992" s="58"/>
      <c r="BV992" s="58"/>
      <c r="BW992" s="58"/>
      <c r="BX992" s="58"/>
      <c r="BY992" s="58"/>
      <c r="BZ992" s="58"/>
      <c r="CA992" s="58"/>
      <c r="CB992" s="58"/>
      <c r="CC992" s="58"/>
      <c r="CD992" s="58"/>
      <c r="CE992" s="58"/>
      <c r="CF992" s="58"/>
      <c r="CG992" s="58"/>
      <c r="CH992" s="58"/>
      <c r="CI992" s="58"/>
      <c r="CJ992" s="58"/>
      <c r="CK992" s="58"/>
      <c r="CL992" s="58"/>
      <c r="CM992" s="58"/>
      <c r="CN992" s="58"/>
      <c r="CO992" s="58"/>
      <c r="CP992" s="58"/>
      <c r="CQ992" s="58"/>
      <c r="CR992" s="58"/>
      <c r="CS992" s="58"/>
      <c r="CT992" s="58"/>
      <c r="CU992" s="58"/>
      <c r="CV992" s="58"/>
      <c r="CW992" s="58"/>
      <c r="CX992" s="58"/>
      <c r="CY992" s="58"/>
      <c r="CZ992" s="58"/>
      <c r="DA992" s="58"/>
      <c r="DB992" s="58"/>
      <c r="DC992" s="58"/>
      <c r="DD992" s="58"/>
      <c r="DE992" s="58"/>
      <c r="DF992" s="58"/>
      <c r="DG992" s="58"/>
      <c r="DH992" s="58"/>
      <c r="DI992" s="60"/>
    </row>
    <row r="993" spans="1:113" x14ac:dyDescent="0.2">
      <c r="A993" s="36"/>
      <c r="B993" s="50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50"/>
      <c r="AE993" s="50"/>
      <c r="AF993" s="50"/>
      <c r="AG993" s="50"/>
      <c r="AH993" s="50"/>
      <c r="AI993" s="50"/>
      <c r="AJ993" s="50"/>
      <c r="AK993" s="50"/>
      <c r="AL993" s="50"/>
      <c r="AM993" s="57"/>
      <c r="AN993" s="57"/>
      <c r="AO993" s="58"/>
      <c r="AP993" s="58"/>
      <c r="AQ993" s="58"/>
      <c r="AR993" s="51"/>
      <c r="AS993" s="57"/>
      <c r="AT993" s="58"/>
      <c r="AU993" s="58"/>
      <c r="AV993" s="51"/>
      <c r="AW993" s="57"/>
      <c r="AX993" s="58"/>
      <c r="AY993" s="59"/>
      <c r="AZ993" s="35"/>
      <c r="BA993" s="58"/>
      <c r="BB993" s="51"/>
      <c r="BC993" s="57"/>
      <c r="BD993" s="58"/>
      <c r="BE993" s="59"/>
      <c r="BF993" s="58"/>
      <c r="BG993" s="58"/>
      <c r="BH993" s="58"/>
      <c r="BI993" s="58"/>
      <c r="BJ993" s="58"/>
      <c r="BK993" s="58"/>
      <c r="BL993" s="58"/>
      <c r="BM993" s="58"/>
      <c r="BN993" s="58"/>
      <c r="BO993" s="58"/>
      <c r="BP993" s="58"/>
      <c r="BQ993" s="58"/>
      <c r="BR993" s="58"/>
      <c r="BS993" s="58"/>
      <c r="BT993" s="58"/>
      <c r="BU993" s="58"/>
      <c r="BV993" s="58"/>
      <c r="BW993" s="58"/>
      <c r="BX993" s="58"/>
      <c r="BY993" s="58"/>
      <c r="BZ993" s="58"/>
      <c r="CA993" s="58"/>
      <c r="CB993" s="58"/>
      <c r="CC993" s="58"/>
      <c r="CD993" s="58"/>
      <c r="CE993" s="58"/>
      <c r="CF993" s="58"/>
      <c r="CG993" s="58"/>
      <c r="CH993" s="58"/>
      <c r="CI993" s="58"/>
      <c r="CJ993" s="58"/>
      <c r="CK993" s="58"/>
      <c r="CL993" s="58"/>
      <c r="CM993" s="58"/>
      <c r="CN993" s="58"/>
      <c r="CO993" s="58"/>
      <c r="CP993" s="58"/>
      <c r="CQ993" s="58"/>
      <c r="CR993" s="58"/>
      <c r="CS993" s="58"/>
      <c r="CT993" s="58"/>
      <c r="CU993" s="58"/>
      <c r="CV993" s="58"/>
      <c r="CW993" s="58"/>
      <c r="CX993" s="58"/>
      <c r="CY993" s="58"/>
      <c r="CZ993" s="58"/>
      <c r="DA993" s="58"/>
      <c r="DB993" s="58"/>
      <c r="DC993" s="58"/>
      <c r="DD993" s="58"/>
      <c r="DE993" s="58"/>
      <c r="DF993" s="58"/>
      <c r="DG993" s="58"/>
      <c r="DH993" s="58"/>
      <c r="DI993" s="60"/>
    </row>
    <row r="994" spans="1:113" x14ac:dyDescent="0.2">
      <c r="A994" s="36"/>
      <c r="B994" s="50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50"/>
      <c r="AE994" s="50"/>
      <c r="AF994" s="50"/>
      <c r="AG994" s="50"/>
      <c r="AH994" s="50"/>
      <c r="AI994" s="50"/>
      <c r="AJ994" s="50"/>
      <c r="AK994" s="50"/>
      <c r="AL994" s="50"/>
      <c r="AM994" s="57"/>
      <c r="AN994" s="57"/>
      <c r="AO994" s="58"/>
      <c r="AP994" s="58"/>
      <c r="AQ994" s="58"/>
      <c r="AR994" s="51"/>
      <c r="AS994" s="57"/>
      <c r="AT994" s="58"/>
      <c r="AU994" s="58"/>
      <c r="AV994" s="51"/>
      <c r="AW994" s="57"/>
      <c r="AX994" s="58"/>
      <c r="AY994" s="59"/>
      <c r="AZ994" s="35"/>
      <c r="BA994" s="58"/>
      <c r="BB994" s="51"/>
      <c r="BC994" s="57"/>
      <c r="BD994" s="58"/>
      <c r="BE994" s="59"/>
      <c r="BF994" s="58"/>
      <c r="BG994" s="58"/>
      <c r="BH994" s="58"/>
      <c r="BI994" s="58"/>
      <c r="BJ994" s="58"/>
      <c r="BK994" s="58"/>
      <c r="BL994" s="58"/>
      <c r="BM994" s="58"/>
      <c r="BN994" s="58"/>
      <c r="BO994" s="58"/>
      <c r="BP994" s="58"/>
      <c r="BQ994" s="58"/>
      <c r="BR994" s="58"/>
      <c r="BS994" s="58"/>
      <c r="BT994" s="58"/>
      <c r="BU994" s="58"/>
      <c r="BV994" s="58"/>
      <c r="BW994" s="58"/>
      <c r="BX994" s="58"/>
      <c r="BY994" s="58"/>
      <c r="BZ994" s="58"/>
      <c r="CA994" s="58"/>
      <c r="CB994" s="58"/>
      <c r="CC994" s="58"/>
      <c r="CD994" s="58"/>
      <c r="CE994" s="58"/>
      <c r="CF994" s="58"/>
      <c r="CG994" s="58"/>
      <c r="CH994" s="58"/>
      <c r="CI994" s="58"/>
      <c r="CJ994" s="58"/>
      <c r="CK994" s="58"/>
      <c r="CL994" s="58"/>
      <c r="CM994" s="58"/>
      <c r="CN994" s="58"/>
      <c r="CO994" s="58"/>
      <c r="CP994" s="58"/>
      <c r="CQ994" s="58"/>
      <c r="CR994" s="58"/>
      <c r="CS994" s="58"/>
      <c r="CT994" s="58"/>
      <c r="CU994" s="58"/>
      <c r="CV994" s="58"/>
      <c r="CW994" s="58"/>
      <c r="CX994" s="58"/>
      <c r="CY994" s="58"/>
      <c r="CZ994" s="58"/>
      <c r="DA994" s="58"/>
      <c r="DB994" s="58"/>
      <c r="DC994" s="58"/>
      <c r="DD994" s="58"/>
      <c r="DE994" s="58"/>
      <c r="DF994" s="58"/>
      <c r="DG994" s="58"/>
      <c r="DH994" s="58"/>
      <c r="DI994" s="60"/>
    </row>
    <row r="995" spans="1:113" x14ac:dyDescent="0.2">
      <c r="A995" s="36"/>
      <c r="B995" s="50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50"/>
      <c r="AE995" s="50"/>
      <c r="AF995" s="50"/>
      <c r="AG995" s="50"/>
      <c r="AH995" s="50"/>
      <c r="AI995" s="50"/>
      <c r="AJ995" s="50"/>
      <c r="AK995" s="50"/>
      <c r="AL995" s="50"/>
      <c r="AM995" s="57"/>
      <c r="AN995" s="57"/>
      <c r="AO995" s="58"/>
      <c r="AP995" s="58"/>
      <c r="AQ995" s="58"/>
      <c r="AR995" s="51"/>
      <c r="AS995" s="57"/>
      <c r="AT995" s="58"/>
      <c r="AU995" s="58"/>
      <c r="AV995" s="51"/>
      <c r="AW995" s="57"/>
      <c r="AX995" s="58"/>
      <c r="AY995" s="59"/>
      <c r="AZ995" s="35"/>
      <c r="BA995" s="58"/>
      <c r="BB995" s="51"/>
      <c r="BC995" s="57"/>
      <c r="BD995" s="58"/>
      <c r="BE995" s="59"/>
      <c r="BF995" s="58"/>
      <c r="BG995" s="58"/>
      <c r="BH995" s="58"/>
      <c r="BI995" s="58"/>
      <c r="BJ995" s="58"/>
      <c r="BK995" s="58"/>
      <c r="BL995" s="58"/>
      <c r="BM995" s="58"/>
      <c r="BN995" s="58"/>
      <c r="BO995" s="58"/>
      <c r="BP995" s="58"/>
      <c r="BQ995" s="58"/>
      <c r="BR995" s="58"/>
      <c r="BS995" s="58"/>
      <c r="BT995" s="58"/>
      <c r="BU995" s="58"/>
      <c r="BV995" s="58"/>
      <c r="BW995" s="58"/>
      <c r="BX995" s="58"/>
      <c r="BY995" s="58"/>
      <c r="BZ995" s="58"/>
      <c r="CA995" s="58"/>
      <c r="CB995" s="58"/>
      <c r="CC995" s="58"/>
      <c r="CD995" s="58"/>
      <c r="CE995" s="58"/>
      <c r="CF995" s="58"/>
      <c r="CG995" s="58"/>
      <c r="CH995" s="58"/>
      <c r="CI995" s="58"/>
      <c r="CJ995" s="58"/>
      <c r="CK995" s="58"/>
      <c r="CL995" s="58"/>
      <c r="CM995" s="58"/>
      <c r="CN995" s="58"/>
      <c r="CO995" s="58"/>
      <c r="CP995" s="58"/>
      <c r="CQ995" s="58"/>
      <c r="CR995" s="58"/>
      <c r="CS995" s="58"/>
      <c r="CT995" s="58"/>
      <c r="CU995" s="58"/>
      <c r="CV995" s="58"/>
      <c r="CW995" s="58"/>
      <c r="CX995" s="58"/>
      <c r="CY995" s="58"/>
      <c r="CZ995" s="58"/>
      <c r="DA995" s="58"/>
      <c r="DB995" s="58"/>
      <c r="DC995" s="58"/>
      <c r="DD995" s="58"/>
      <c r="DE995" s="58"/>
      <c r="DF995" s="58"/>
      <c r="DG995" s="58"/>
      <c r="DH995" s="58"/>
      <c r="DI995" s="60"/>
    </row>
    <row r="996" spans="1:113" x14ac:dyDescent="0.2">
      <c r="A996" s="36"/>
      <c r="B996" s="50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50"/>
      <c r="AE996" s="50"/>
      <c r="AF996" s="50"/>
      <c r="AG996" s="50"/>
      <c r="AH996" s="50"/>
      <c r="AI996" s="50"/>
      <c r="AJ996" s="50"/>
      <c r="AK996" s="50"/>
      <c r="AL996" s="50"/>
      <c r="AM996" s="57"/>
      <c r="AN996" s="57"/>
      <c r="AO996" s="58"/>
      <c r="AP996" s="58"/>
      <c r="AQ996" s="58"/>
      <c r="AR996" s="51"/>
      <c r="AS996" s="57"/>
      <c r="AT996" s="58"/>
      <c r="AU996" s="58"/>
      <c r="AV996" s="51"/>
      <c r="AW996" s="57"/>
      <c r="AX996" s="58"/>
      <c r="AY996" s="59"/>
      <c r="AZ996" s="35"/>
      <c r="BA996" s="58"/>
      <c r="BB996" s="51"/>
      <c r="BC996" s="57"/>
      <c r="BD996" s="58"/>
      <c r="BE996" s="59"/>
      <c r="BF996" s="58"/>
      <c r="BG996" s="58"/>
      <c r="BH996" s="58"/>
      <c r="BI996" s="58"/>
      <c r="BJ996" s="58"/>
      <c r="BK996" s="58"/>
      <c r="BL996" s="58"/>
      <c r="BM996" s="58"/>
      <c r="BN996" s="58"/>
      <c r="BO996" s="58"/>
      <c r="BP996" s="58"/>
      <c r="BQ996" s="58"/>
      <c r="BR996" s="58"/>
      <c r="BS996" s="58"/>
      <c r="BT996" s="58"/>
      <c r="BU996" s="58"/>
      <c r="BV996" s="58"/>
      <c r="BW996" s="58"/>
      <c r="BX996" s="58"/>
      <c r="BY996" s="58"/>
      <c r="BZ996" s="58"/>
      <c r="CA996" s="58"/>
      <c r="CB996" s="58"/>
      <c r="CC996" s="58"/>
      <c r="CD996" s="58"/>
      <c r="CE996" s="58"/>
      <c r="CF996" s="58"/>
      <c r="CG996" s="58"/>
      <c r="CH996" s="58"/>
      <c r="CI996" s="58"/>
      <c r="CJ996" s="58"/>
      <c r="CK996" s="58"/>
      <c r="CL996" s="58"/>
      <c r="CM996" s="58"/>
      <c r="CN996" s="58"/>
      <c r="CO996" s="58"/>
      <c r="CP996" s="58"/>
      <c r="CQ996" s="58"/>
      <c r="CR996" s="58"/>
      <c r="CS996" s="58"/>
      <c r="CT996" s="58"/>
      <c r="CU996" s="58"/>
      <c r="CV996" s="58"/>
      <c r="CW996" s="58"/>
      <c r="CX996" s="58"/>
      <c r="CY996" s="58"/>
      <c r="CZ996" s="58"/>
      <c r="DA996" s="58"/>
      <c r="DB996" s="58"/>
      <c r="DC996" s="58"/>
      <c r="DD996" s="58"/>
      <c r="DE996" s="58"/>
      <c r="DF996" s="58"/>
      <c r="DG996" s="58"/>
      <c r="DH996" s="58"/>
      <c r="DI996" s="60"/>
    </row>
    <row r="997" spans="1:113" x14ac:dyDescent="0.2">
      <c r="A997" s="36"/>
      <c r="B997" s="50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50"/>
      <c r="AE997" s="50"/>
      <c r="AF997" s="50"/>
      <c r="AG997" s="50"/>
      <c r="AH997" s="50"/>
      <c r="AI997" s="50"/>
      <c r="AJ997" s="50"/>
      <c r="AK997" s="50"/>
      <c r="AL997" s="50"/>
      <c r="AM997" s="57"/>
      <c r="AN997" s="57"/>
      <c r="AO997" s="58"/>
      <c r="AP997" s="58"/>
      <c r="AQ997" s="58"/>
      <c r="AR997" s="51"/>
      <c r="AS997" s="57"/>
      <c r="AT997" s="58"/>
      <c r="AU997" s="58"/>
      <c r="AV997" s="51"/>
      <c r="AW997" s="57"/>
      <c r="AX997" s="58"/>
      <c r="AY997" s="59"/>
      <c r="AZ997" s="35"/>
      <c r="BA997" s="58"/>
      <c r="BB997" s="51"/>
      <c r="BC997" s="57"/>
      <c r="BD997" s="58"/>
      <c r="BE997" s="59"/>
      <c r="BF997" s="58"/>
      <c r="BG997" s="58"/>
      <c r="BH997" s="58"/>
      <c r="BI997" s="58"/>
      <c r="BJ997" s="58"/>
      <c r="BK997" s="58"/>
      <c r="BL997" s="58"/>
      <c r="BM997" s="58"/>
      <c r="BN997" s="58"/>
      <c r="BO997" s="58"/>
      <c r="BP997" s="58"/>
      <c r="BQ997" s="58"/>
      <c r="BR997" s="58"/>
      <c r="BS997" s="58"/>
      <c r="BT997" s="58"/>
      <c r="BU997" s="58"/>
      <c r="BV997" s="58"/>
      <c r="BW997" s="58"/>
      <c r="BX997" s="58"/>
      <c r="BY997" s="58"/>
      <c r="BZ997" s="58"/>
      <c r="CA997" s="58"/>
      <c r="CB997" s="58"/>
      <c r="CC997" s="58"/>
      <c r="CD997" s="58"/>
      <c r="CE997" s="58"/>
      <c r="CF997" s="58"/>
      <c r="CG997" s="58"/>
      <c r="CH997" s="58"/>
      <c r="CI997" s="58"/>
      <c r="CJ997" s="58"/>
      <c r="CK997" s="58"/>
      <c r="CL997" s="58"/>
      <c r="CM997" s="58"/>
      <c r="CN997" s="58"/>
      <c r="CO997" s="58"/>
      <c r="CP997" s="58"/>
      <c r="CQ997" s="58"/>
      <c r="CR997" s="58"/>
      <c r="CS997" s="58"/>
      <c r="CT997" s="58"/>
      <c r="CU997" s="58"/>
      <c r="CV997" s="58"/>
      <c r="CW997" s="58"/>
      <c r="CX997" s="58"/>
      <c r="CY997" s="58"/>
      <c r="CZ997" s="58"/>
      <c r="DA997" s="58"/>
      <c r="DB997" s="58"/>
      <c r="DC997" s="58"/>
      <c r="DD997" s="58"/>
      <c r="DE997" s="58"/>
      <c r="DF997" s="58"/>
      <c r="DG997" s="58"/>
      <c r="DH997" s="58"/>
      <c r="DI997" s="60"/>
    </row>
    <row r="998" spans="1:113" x14ac:dyDescent="0.2">
      <c r="A998" s="36"/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50"/>
      <c r="AE998" s="50"/>
      <c r="AF998" s="50"/>
      <c r="AG998" s="50"/>
      <c r="AH998" s="50"/>
      <c r="AI998" s="50"/>
      <c r="AJ998" s="50"/>
      <c r="AK998" s="50"/>
      <c r="AL998" s="50"/>
      <c r="AM998" s="57"/>
      <c r="AN998" s="57"/>
      <c r="AO998" s="58"/>
      <c r="AP998" s="58"/>
      <c r="AQ998" s="58"/>
      <c r="AR998" s="51"/>
      <c r="AS998" s="57"/>
      <c r="AT998" s="58"/>
      <c r="AU998" s="58"/>
      <c r="AV998" s="51"/>
      <c r="AW998" s="57"/>
      <c r="AX998" s="58"/>
      <c r="AY998" s="59"/>
      <c r="AZ998" s="35"/>
      <c r="BA998" s="58"/>
      <c r="BB998" s="51"/>
      <c r="BC998" s="57"/>
      <c r="BD998" s="58"/>
      <c r="BE998" s="59"/>
      <c r="BF998" s="58"/>
      <c r="BG998" s="58"/>
      <c r="BH998" s="58"/>
      <c r="BI998" s="58"/>
      <c r="BJ998" s="58"/>
      <c r="BK998" s="58"/>
      <c r="BL998" s="58"/>
      <c r="BM998" s="58"/>
      <c r="BN998" s="58"/>
      <c r="BO998" s="58"/>
      <c r="BP998" s="58"/>
      <c r="BQ998" s="58"/>
      <c r="BR998" s="58"/>
      <c r="BS998" s="58"/>
      <c r="BT998" s="58"/>
      <c r="BU998" s="58"/>
      <c r="BV998" s="58"/>
      <c r="BW998" s="58"/>
      <c r="BX998" s="58"/>
      <c r="BY998" s="58"/>
      <c r="BZ998" s="58"/>
      <c r="CA998" s="58"/>
      <c r="CB998" s="58"/>
      <c r="CC998" s="58"/>
      <c r="CD998" s="58"/>
      <c r="CE998" s="58"/>
      <c r="CF998" s="58"/>
      <c r="CG998" s="58"/>
      <c r="CH998" s="58"/>
      <c r="CI998" s="58"/>
      <c r="CJ998" s="58"/>
      <c r="CK998" s="58"/>
      <c r="CL998" s="58"/>
      <c r="CM998" s="58"/>
      <c r="CN998" s="58"/>
      <c r="CO998" s="58"/>
      <c r="CP998" s="58"/>
      <c r="CQ998" s="58"/>
      <c r="CR998" s="58"/>
      <c r="CS998" s="58"/>
      <c r="CT998" s="58"/>
      <c r="CU998" s="58"/>
      <c r="CV998" s="58"/>
      <c r="CW998" s="58"/>
      <c r="CX998" s="58"/>
      <c r="CY998" s="58"/>
      <c r="CZ998" s="58"/>
      <c r="DA998" s="58"/>
      <c r="DB998" s="58"/>
      <c r="DC998" s="58"/>
      <c r="DD998" s="58"/>
      <c r="DE998" s="58"/>
      <c r="DF998" s="58"/>
      <c r="DG998" s="58"/>
      <c r="DH998" s="58"/>
      <c r="DI998" s="60"/>
    </row>
    <row r="999" spans="1:113" x14ac:dyDescent="0.2">
      <c r="A999" s="36"/>
      <c r="B999" s="50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50"/>
      <c r="AH999" s="50"/>
      <c r="AI999" s="50"/>
      <c r="AJ999" s="50"/>
      <c r="AK999" s="50"/>
      <c r="AL999" s="50"/>
      <c r="AM999" s="57"/>
      <c r="AN999" s="57"/>
      <c r="AO999" s="58"/>
      <c r="AP999" s="58"/>
      <c r="AQ999" s="58"/>
      <c r="AR999" s="51"/>
      <c r="AS999" s="57"/>
      <c r="AT999" s="58"/>
      <c r="AU999" s="58"/>
      <c r="AV999" s="51"/>
      <c r="AW999" s="57"/>
      <c r="AX999" s="58"/>
      <c r="AY999" s="59"/>
      <c r="AZ999" s="35"/>
      <c r="BA999" s="58"/>
      <c r="BB999" s="51"/>
      <c r="BC999" s="57"/>
      <c r="BD999" s="58"/>
      <c r="BE999" s="59"/>
      <c r="BF999" s="58"/>
      <c r="BG999" s="58"/>
      <c r="BH999" s="58"/>
      <c r="BI999" s="58"/>
      <c r="BJ999" s="58"/>
      <c r="BK999" s="58"/>
      <c r="BL999" s="58"/>
      <c r="BM999" s="58"/>
      <c r="BN999" s="58"/>
      <c r="BO999" s="58"/>
      <c r="BP999" s="58"/>
      <c r="BQ999" s="58"/>
      <c r="BR999" s="58"/>
      <c r="BS999" s="58"/>
      <c r="BT999" s="58"/>
      <c r="BU999" s="58"/>
      <c r="BV999" s="58"/>
      <c r="BW999" s="58"/>
      <c r="BX999" s="58"/>
      <c r="BY999" s="58"/>
      <c r="BZ999" s="58"/>
      <c r="CA999" s="58"/>
      <c r="CB999" s="58"/>
      <c r="CC999" s="58"/>
      <c r="CD999" s="58"/>
      <c r="CE999" s="58"/>
      <c r="CF999" s="58"/>
      <c r="CG999" s="58"/>
      <c r="CH999" s="58"/>
      <c r="CI999" s="58"/>
      <c r="CJ999" s="58"/>
      <c r="CK999" s="58"/>
      <c r="CL999" s="58"/>
      <c r="CM999" s="58"/>
      <c r="CN999" s="58"/>
      <c r="CO999" s="58"/>
      <c r="CP999" s="58"/>
      <c r="CQ999" s="58"/>
      <c r="CR999" s="58"/>
      <c r="CS999" s="58"/>
      <c r="CT999" s="58"/>
      <c r="CU999" s="58"/>
      <c r="CV999" s="58"/>
      <c r="CW999" s="58"/>
      <c r="CX999" s="58"/>
      <c r="CY999" s="58"/>
      <c r="CZ999" s="58"/>
      <c r="DA999" s="58"/>
      <c r="DB999" s="58"/>
      <c r="DC999" s="58"/>
      <c r="DD999" s="58"/>
      <c r="DE999" s="58"/>
      <c r="DF999" s="58"/>
      <c r="DG999" s="58"/>
      <c r="DH999" s="58"/>
      <c r="DI999" s="60"/>
    </row>
    <row r="1000" spans="1:113" x14ac:dyDescent="0.2">
      <c r="A1000" s="36"/>
      <c r="B1000" s="50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7"/>
      <c r="AN1000" s="57"/>
      <c r="AO1000" s="58"/>
      <c r="AP1000" s="58"/>
      <c r="AQ1000" s="58"/>
      <c r="AR1000" s="51"/>
      <c r="AS1000" s="57"/>
      <c r="AT1000" s="58"/>
      <c r="AU1000" s="58"/>
      <c r="AV1000" s="51"/>
      <c r="AW1000" s="57"/>
      <c r="AX1000" s="58"/>
      <c r="AY1000" s="59"/>
      <c r="AZ1000" s="35"/>
      <c r="BA1000" s="58"/>
      <c r="BB1000" s="51"/>
      <c r="BC1000" s="57"/>
      <c r="BD1000" s="58"/>
      <c r="BE1000" s="59"/>
      <c r="BF1000" s="58"/>
      <c r="BG1000" s="58"/>
      <c r="BH1000" s="58"/>
      <c r="BI1000" s="58"/>
      <c r="BJ1000" s="58"/>
      <c r="BK1000" s="58"/>
      <c r="BL1000" s="58"/>
      <c r="BM1000" s="58"/>
      <c r="BN1000" s="58"/>
      <c r="BO1000" s="58"/>
      <c r="BP1000" s="58"/>
      <c r="BQ1000" s="58"/>
      <c r="BR1000" s="58"/>
      <c r="BS1000" s="58"/>
      <c r="BT1000" s="58"/>
      <c r="BU1000" s="58"/>
      <c r="BV1000" s="58"/>
      <c r="BW1000" s="58"/>
      <c r="BX1000" s="58"/>
      <c r="BY1000" s="58"/>
      <c r="BZ1000" s="58"/>
      <c r="CA1000" s="58"/>
      <c r="CB1000" s="58"/>
      <c r="CC1000" s="58"/>
      <c r="CD1000" s="58"/>
      <c r="CE1000" s="58"/>
      <c r="CF1000" s="58"/>
      <c r="CG1000" s="58"/>
      <c r="CH1000" s="58"/>
      <c r="CI1000" s="58"/>
      <c r="CJ1000" s="58"/>
      <c r="CK1000" s="58"/>
      <c r="CL1000" s="58"/>
      <c r="CM1000" s="58"/>
      <c r="CN1000" s="58"/>
      <c r="CO1000" s="58"/>
      <c r="CP1000" s="58"/>
      <c r="CQ1000" s="58"/>
      <c r="CR1000" s="58"/>
      <c r="CS1000" s="58"/>
      <c r="CT1000" s="58"/>
      <c r="CU1000" s="58"/>
      <c r="CV1000" s="58"/>
      <c r="CW1000" s="58"/>
      <c r="CX1000" s="58"/>
      <c r="CY1000" s="58"/>
      <c r="CZ1000" s="58"/>
      <c r="DA1000" s="58"/>
      <c r="DB1000" s="58"/>
      <c r="DC1000" s="58"/>
      <c r="DD1000" s="58"/>
      <c r="DE1000" s="58"/>
      <c r="DF1000" s="58"/>
      <c r="DG1000" s="58"/>
      <c r="DH1000" s="58"/>
      <c r="DI1000" s="60"/>
    </row>
    <row r="1001" spans="1:113" x14ac:dyDescent="0.2">
      <c r="A1001" s="36"/>
      <c r="B1001" s="50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50"/>
      <c r="AE1001" s="50"/>
      <c r="AF1001" s="50"/>
      <c r="AG1001" s="50"/>
      <c r="AH1001" s="50"/>
      <c r="AI1001" s="50"/>
      <c r="AJ1001" s="50"/>
      <c r="AK1001" s="50"/>
      <c r="AL1001" s="50"/>
      <c r="AM1001" s="57"/>
      <c r="AN1001" s="57"/>
      <c r="AO1001" s="58"/>
      <c r="AP1001" s="58"/>
      <c r="AQ1001" s="58"/>
      <c r="AR1001" s="51"/>
      <c r="AS1001" s="57"/>
      <c r="AT1001" s="58"/>
      <c r="AU1001" s="58"/>
      <c r="AV1001" s="51"/>
      <c r="AW1001" s="57"/>
      <c r="AX1001" s="58"/>
      <c r="AY1001" s="59"/>
      <c r="AZ1001" s="35"/>
      <c r="BA1001" s="58"/>
      <c r="BB1001" s="51"/>
      <c r="BC1001" s="57"/>
      <c r="BD1001" s="58"/>
      <c r="BE1001" s="59"/>
      <c r="BF1001" s="58"/>
      <c r="BG1001" s="58"/>
      <c r="BH1001" s="58"/>
      <c r="BI1001" s="58"/>
      <c r="BJ1001" s="58"/>
      <c r="BK1001" s="58"/>
      <c r="BL1001" s="58"/>
      <c r="BM1001" s="58"/>
      <c r="BN1001" s="58"/>
      <c r="BO1001" s="58"/>
      <c r="BP1001" s="58"/>
      <c r="BQ1001" s="58"/>
      <c r="BR1001" s="58"/>
      <c r="BS1001" s="58"/>
      <c r="BT1001" s="58"/>
      <c r="BU1001" s="58"/>
      <c r="BV1001" s="58"/>
      <c r="BW1001" s="58"/>
      <c r="BX1001" s="58"/>
      <c r="BY1001" s="58"/>
      <c r="BZ1001" s="58"/>
      <c r="CA1001" s="58"/>
      <c r="CB1001" s="58"/>
      <c r="CC1001" s="58"/>
      <c r="CD1001" s="58"/>
      <c r="CE1001" s="58"/>
      <c r="CF1001" s="58"/>
      <c r="CG1001" s="58"/>
      <c r="CH1001" s="58"/>
      <c r="CI1001" s="58"/>
      <c r="CJ1001" s="58"/>
      <c r="CK1001" s="58"/>
      <c r="CL1001" s="58"/>
      <c r="CM1001" s="58"/>
      <c r="CN1001" s="58"/>
      <c r="CO1001" s="58"/>
      <c r="CP1001" s="58"/>
      <c r="CQ1001" s="58"/>
      <c r="CR1001" s="58"/>
      <c r="CS1001" s="58"/>
      <c r="CT1001" s="58"/>
      <c r="CU1001" s="58"/>
      <c r="CV1001" s="58"/>
      <c r="CW1001" s="58"/>
      <c r="CX1001" s="58"/>
      <c r="CY1001" s="58"/>
      <c r="CZ1001" s="58"/>
      <c r="DA1001" s="58"/>
      <c r="DB1001" s="58"/>
      <c r="DC1001" s="58"/>
      <c r="DD1001" s="58"/>
      <c r="DE1001" s="58"/>
      <c r="DF1001" s="58"/>
      <c r="DG1001" s="58"/>
      <c r="DH1001" s="58"/>
      <c r="DI1001" s="60"/>
    </row>
    <row r="1002" spans="1:113" x14ac:dyDescent="0.2">
      <c r="A1002" s="36"/>
      <c r="B1002" s="50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50"/>
      <c r="AE1002" s="50"/>
      <c r="AF1002" s="50"/>
      <c r="AG1002" s="50"/>
      <c r="AH1002" s="50"/>
      <c r="AI1002" s="50"/>
      <c r="AJ1002" s="50"/>
      <c r="AK1002" s="50"/>
      <c r="AL1002" s="50"/>
      <c r="AM1002" s="57"/>
      <c r="AN1002" s="57"/>
      <c r="AO1002" s="58"/>
      <c r="AP1002" s="58"/>
      <c r="AQ1002" s="58"/>
      <c r="AR1002" s="51"/>
      <c r="AS1002" s="57"/>
      <c r="AT1002" s="58"/>
      <c r="AU1002" s="58"/>
      <c r="AV1002" s="51"/>
      <c r="AW1002" s="57"/>
      <c r="AX1002" s="58"/>
      <c r="AY1002" s="59"/>
      <c r="AZ1002" s="35"/>
      <c r="BA1002" s="58"/>
      <c r="BB1002" s="51"/>
      <c r="BC1002" s="57"/>
      <c r="BD1002" s="58"/>
      <c r="BE1002" s="59"/>
      <c r="BF1002" s="58"/>
      <c r="BG1002" s="58"/>
      <c r="BH1002" s="58"/>
      <c r="BI1002" s="58"/>
      <c r="BJ1002" s="58"/>
      <c r="BK1002" s="58"/>
      <c r="BL1002" s="58"/>
      <c r="BM1002" s="58"/>
      <c r="BN1002" s="58"/>
      <c r="BO1002" s="58"/>
      <c r="BP1002" s="58"/>
      <c r="BQ1002" s="58"/>
      <c r="BR1002" s="58"/>
      <c r="BS1002" s="58"/>
      <c r="BT1002" s="58"/>
      <c r="BU1002" s="58"/>
      <c r="BV1002" s="58"/>
      <c r="BW1002" s="58"/>
      <c r="BX1002" s="58"/>
      <c r="BY1002" s="58"/>
      <c r="BZ1002" s="58"/>
      <c r="CA1002" s="58"/>
      <c r="CB1002" s="58"/>
      <c r="CC1002" s="58"/>
      <c r="CD1002" s="58"/>
      <c r="CE1002" s="58"/>
      <c r="CF1002" s="58"/>
      <c r="CG1002" s="58"/>
      <c r="CH1002" s="58"/>
      <c r="CI1002" s="58"/>
      <c r="CJ1002" s="58"/>
      <c r="CK1002" s="58"/>
      <c r="CL1002" s="58"/>
      <c r="CM1002" s="58"/>
      <c r="CN1002" s="58"/>
      <c r="CO1002" s="58"/>
      <c r="CP1002" s="58"/>
      <c r="CQ1002" s="58"/>
      <c r="CR1002" s="58"/>
      <c r="CS1002" s="58"/>
      <c r="CT1002" s="58"/>
      <c r="CU1002" s="58"/>
      <c r="CV1002" s="58"/>
      <c r="CW1002" s="58"/>
      <c r="CX1002" s="58"/>
      <c r="CY1002" s="58"/>
      <c r="CZ1002" s="58"/>
      <c r="DA1002" s="58"/>
      <c r="DB1002" s="58"/>
      <c r="DC1002" s="58"/>
      <c r="DD1002" s="58"/>
      <c r="DE1002" s="58"/>
      <c r="DF1002" s="58"/>
      <c r="DG1002" s="58"/>
      <c r="DH1002" s="58"/>
      <c r="DI1002" s="60"/>
    </row>
    <row r="1003" spans="1:113" x14ac:dyDescent="0.2">
      <c r="A1003" s="36"/>
      <c r="B1003" s="50"/>
      <c r="C1003" s="50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  <c r="AA1003" s="50"/>
      <c r="AB1003" s="50"/>
      <c r="AC1003" s="50"/>
      <c r="AD1003" s="50"/>
      <c r="AE1003" s="50"/>
      <c r="AF1003" s="50"/>
      <c r="AG1003" s="50"/>
      <c r="AH1003" s="50"/>
      <c r="AI1003" s="50"/>
      <c r="AJ1003" s="50"/>
      <c r="AK1003" s="50"/>
      <c r="AL1003" s="50"/>
      <c r="AM1003" s="57"/>
      <c r="AN1003" s="57"/>
      <c r="AO1003" s="58"/>
      <c r="AP1003" s="58"/>
      <c r="AQ1003" s="58"/>
      <c r="AR1003" s="51"/>
      <c r="AS1003" s="57"/>
      <c r="AT1003" s="58"/>
      <c r="AU1003" s="58"/>
      <c r="AV1003" s="51"/>
      <c r="AW1003" s="57"/>
      <c r="AX1003" s="58"/>
      <c r="AY1003" s="59"/>
      <c r="AZ1003" s="35"/>
      <c r="BA1003" s="58"/>
      <c r="BB1003" s="51"/>
      <c r="BC1003" s="57"/>
      <c r="BD1003" s="58"/>
      <c r="BE1003" s="59"/>
      <c r="BF1003" s="58"/>
      <c r="BG1003" s="58"/>
      <c r="BH1003" s="58"/>
      <c r="BI1003" s="58"/>
      <c r="BJ1003" s="58"/>
      <c r="BK1003" s="58"/>
      <c r="BL1003" s="58"/>
      <c r="BM1003" s="58"/>
      <c r="BN1003" s="58"/>
      <c r="BO1003" s="58"/>
      <c r="BP1003" s="58"/>
      <c r="BQ1003" s="58"/>
      <c r="BR1003" s="58"/>
      <c r="BS1003" s="58"/>
      <c r="BT1003" s="58"/>
      <c r="BU1003" s="58"/>
      <c r="BV1003" s="58"/>
      <c r="BW1003" s="58"/>
      <c r="BX1003" s="58"/>
      <c r="BY1003" s="58"/>
      <c r="BZ1003" s="58"/>
      <c r="CA1003" s="58"/>
      <c r="CB1003" s="58"/>
      <c r="CC1003" s="58"/>
      <c r="CD1003" s="58"/>
      <c r="CE1003" s="58"/>
      <c r="CF1003" s="58"/>
      <c r="CG1003" s="58"/>
      <c r="CH1003" s="58"/>
      <c r="CI1003" s="58"/>
      <c r="CJ1003" s="58"/>
      <c r="CK1003" s="58"/>
      <c r="CL1003" s="58"/>
      <c r="CM1003" s="58"/>
      <c r="CN1003" s="58"/>
      <c r="CO1003" s="58"/>
      <c r="CP1003" s="58"/>
      <c r="CQ1003" s="58"/>
      <c r="CR1003" s="58"/>
      <c r="CS1003" s="58"/>
      <c r="CT1003" s="58"/>
      <c r="CU1003" s="58"/>
      <c r="CV1003" s="58"/>
      <c r="CW1003" s="58"/>
      <c r="CX1003" s="58"/>
      <c r="CY1003" s="58"/>
      <c r="CZ1003" s="58"/>
      <c r="DA1003" s="58"/>
      <c r="DB1003" s="58"/>
      <c r="DC1003" s="58"/>
      <c r="DD1003" s="58"/>
      <c r="DE1003" s="58"/>
      <c r="DF1003" s="58"/>
      <c r="DG1003" s="58"/>
      <c r="DH1003" s="58"/>
      <c r="DI1003" s="60"/>
    </row>
    <row r="1004" spans="1:113" x14ac:dyDescent="0.2">
      <c r="A1004" s="36"/>
      <c r="B1004" s="50"/>
      <c r="C1004" s="50"/>
      <c r="D1004" s="50"/>
      <c r="E1004" s="50"/>
      <c r="F1004" s="50"/>
      <c r="G1004" s="50"/>
      <c r="H1004" s="50"/>
      <c r="I1004" s="50"/>
      <c r="J1004" s="50"/>
      <c r="K1004" s="50"/>
      <c r="L1004" s="50"/>
      <c r="M1004" s="50"/>
      <c r="N1004" s="50"/>
      <c r="O1004" s="50"/>
      <c r="P1004" s="50"/>
      <c r="Q1004" s="50"/>
      <c r="R1004" s="50"/>
      <c r="S1004" s="50"/>
      <c r="T1004" s="50"/>
      <c r="U1004" s="50"/>
      <c r="V1004" s="50"/>
      <c r="W1004" s="50"/>
      <c r="X1004" s="50"/>
      <c r="Y1004" s="50"/>
      <c r="Z1004" s="50"/>
      <c r="AA1004" s="50"/>
      <c r="AB1004" s="50"/>
      <c r="AC1004" s="50"/>
      <c r="AD1004" s="50"/>
      <c r="AE1004" s="50"/>
      <c r="AF1004" s="50"/>
      <c r="AG1004" s="50"/>
      <c r="AH1004" s="50"/>
      <c r="AI1004" s="50"/>
      <c r="AJ1004" s="50"/>
      <c r="AK1004" s="50"/>
      <c r="AL1004" s="50"/>
      <c r="AM1004" s="57"/>
      <c r="AN1004" s="57"/>
      <c r="AO1004" s="58"/>
      <c r="AP1004" s="58"/>
      <c r="AQ1004" s="58"/>
      <c r="AR1004" s="51"/>
      <c r="AS1004" s="57"/>
      <c r="AT1004" s="58"/>
      <c r="AU1004" s="58"/>
      <c r="AV1004" s="51"/>
      <c r="AW1004" s="57"/>
      <c r="AX1004" s="58"/>
      <c r="AY1004" s="59"/>
      <c r="AZ1004" s="35"/>
      <c r="BA1004" s="58"/>
      <c r="BB1004" s="51"/>
      <c r="BC1004" s="57"/>
      <c r="BD1004" s="58"/>
      <c r="BE1004" s="59"/>
      <c r="BF1004" s="58"/>
      <c r="BG1004" s="58"/>
      <c r="BH1004" s="58"/>
      <c r="BI1004" s="58"/>
      <c r="BJ1004" s="58"/>
      <c r="BK1004" s="58"/>
      <c r="BL1004" s="58"/>
      <c r="BM1004" s="58"/>
      <c r="BN1004" s="58"/>
      <c r="BO1004" s="58"/>
      <c r="BP1004" s="58"/>
      <c r="BQ1004" s="58"/>
      <c r="BR1004" s="58"/>
      <c r="BS1004" s="58"/>
      <c r="BT1004" s="58"/>
      <c r="BU1004" s="58"/>
      <c r="BV1004" s="58"/>
      <c r="BW1004" s="58"/>
      <c r="BX1004" s="58"/>
      <c r="BY1004" s="58"/>
      <c r="BZ1004" s="58"/>
      <c r="CA1004" s="58"/>
      <c r="CB1004" s="58"/>
      <c r="CC1004" s="58"/>
      <c r="CD1004" s="58"/>
      <c r="CE1004" s="58"/>
      <c r="CF1004" s="58"/>
      <c r="CG1004" s="58"/>
      <c r="CH1004" s="58"/>
      <c r="CI1004" s="58"/>
      <c r="CJ1004" s="58"/>
      <c r="CK1004" s="58"/>
      <c r="CL1004" s="58"/>
      <c r="CM1004" s="58"/>
      <c r="CN1004" s="58"/>
      <c r="CO1004" s="58"/>
      <c r="CP1004" s="58"/>
      <c r="CQ1004" s="58"/>
      <c r="CR1004" s="58"/>
      <c r="CS1004" s="58"/>
      <c r="CT1004" s="58"/>
      <c r="CU1004" s="58"/>
      <c r="CV1004" s="58"/>
      <c r="CW1004" s="58"/>
      <c r="CX1004" s="58"/>
      <c r="CY1004" s="58"/>
      <c r="CZ1004" s="58"/>
      <c r="DA1004" s="58"/>
      <c r="DB1004" s="58"/>
      <c r="DC1004" s="58"/>
      <c r="DD1004" s="58"/>
      <c r="DE1004" s="58"/>
      <c r="DF1004" s="58"/>
      <c r="DG1004" s="58"/>
      <c r="DH1004" s="58"/>
      <c r="DI1004" s="60"/>
    </row>
    <row r="1005" spans="1:113" x14ac:dyDescent="0.2">
      <c r="A1005" s="36"/>
      <c r="B1005" s="50"/>
      <c r="C1005" s="50"/>
      <c r="D1005" s="50"/>
      <c r="E1005" s="50"/>
      <c r="F1005" s="50"/>
      <c r="G1005" s="50"/>
      <c r="H1005" s="50"/>
      <c r="I1005" s="50"/>
      <c r="J1005" s="50"/>
      <c r="K1005" s="50"/>
      <c r="L1005" s="50"/>
      <c r="M1005" s="50"/>
      <c r="N1005" s="50"/>
      <c r="O1005" s="50"/>
      <c r="P1005" s="50"/>
      <c r="Q1005" s="50"/>
      <c r="R1005" s="50"/>
      <c r="S1005" s="50"/>
      <c r="T1005" s="50"/>
      <c r="U1005" s="50"/>
      <c r="V1005" s="50"/>
      <c r="W1005" s="50"/>
      <c r="X1005" s="50"/>
      <c r="Y1005" s="50"/>
      <c r="Z1005" s="50"/>
      <c r="AA1005" s="50"/>
      <c r="AB1005" s="50"/>
      <c r="AC1005" s="50"/>
      <c r="AD1005" s="50"/>
      <c r="AE1005" s="50"/>
      <c r="AF1005" s="50"/>
      <c r="AG1005" s="50"/>
      <c r="AH1005" s="50"/>
      <c r="AI1005" s="50"/>
      <c r="AJ1005" s="50"/>
      <c r="AK1005" s="50"/>
      <c r="AL1005" s="50"/>
      <c r="AM1005" s="57"/>
      <c r="AN1005" s="57"/>
      <c r="AO1005" s="58"/>
      <c r="AP1005" s="58"/>
      <c r="AQ1005" s="58"/>
      <c r="AR1005" s="51"/>
      <c r="AS1005" s="57"/>
      <c r="AT1005" s="58"/>
      <c r="AU1005" s="58"/>
      <c r="AV1005" s="51"/>
      <c r="AW1005" s="57"/>
      <c r="AX1005" s="58"/>
      <c r="AY1005" s="59"/>
      <c r="AZ1005" s="35"/>
      <c r="BA1005" s="58"/>
      <c r="BB1005" s="51"/>
      <c r="BC1005" s="57"/>
      <c r="BD1005" s="58"/>
      <c r="BE1005" s="59"/>
      <c r="BF1005" s="58"/>
      <c r="BG1005" s="58"/>
      <c r="BH1005" s="58"/>
      <c r="BI1005" s="58"/>
      <c r="BJ1005" s="58"/>
      <c r="BK1005" s="58"/>
      <c r="BL1005" s="58"/>
      <c r="BM1005" s="58"/>
      <c r="BN1005" s="58"/>
      <c r="BO1005" s="58"/>
      <c r="BP1005" s="58"/>
      <c r="BQ1005" s="58"/>
      <c r="BR1005" s="58"/>
      <c r="BS1005" s="58"/>
      <c r="BT1005" s="58"/>
      <c r="BU1005" s="58"/>
      <c r="BV1005" s="58"/>
      <c r="BW1005" s="58"/>
      <c r="BX1005" s="58"/>
      <c r="BY1005" s="58"/>
      <c r="BZ1005" s="58"/>
      <c r="CA1005" s="58"/>
      <c r="CB1005" s="58"/>
      <c r="CC1005" s="58"/>
      <c r="CD1005" s="58"/>
      <c r="CE1005" s="58"/>
      <c r="CF1005" s="58"/>
      <c r="CG1005" s="58"/>
      <c r="CH1005" s="58"/>
      <c r="CI1005" s="58"/>
      <c r="CJ1005" s="58"/>
      <c r="CK1005" s="58"/>
      <c r="CL1005" s="58"/>
      <c r="CM1005" s="58"/>
      <c r="CN1005" s="58"/>
      <c r="CO1005" s="58"/>
      <c r="CP1005" s="58"/>
      <c r="CQ1005" s="58"/>
      <c r="CR1005" s="58"/>
      <c r="CS1005" s="58"/>
      <c r="CT1005" s="58"/>
      <c r="CU1005" s="58"/>
      <c r="CV1005" s="58"/>
      <c r="CW1005" s="58"/>
      <c r="CX1005" s="58"/>
      <c r="CY1005" s="58"/>
      <c r="CZ1005" s="58"/>
      <c r="DA1005" s="58"/>
      <c r="DB1005" s="58"/>
      <c r="DC1005" s="58"/>
      <c r="DD1005" s="58"/>
      <c r="DE1005" s="58"/>
      <c r="DF1005" s="58"/>
      <c r="DG1005" s="58"/>
      <c r="DH1005" s="58"/>
      <c r="DI1005" s="60"/>
    </row>
    <row r="1006" spans="1:113" x14ac:dyDescent="0.2">
      <c r="A1006" s="36"/>
      <c r="B1006" s="50"/>
      <c r="C1006" s="50"/>
      <c r="D1006" s="50"/>
      <c r="E1006" s="50"/>
      <c r="F1006" s="50"/>
      <c r="G1006" s="50"/>
      <c r="H1006" s="50"/>
      <c r="I1006" s="50"/>
      <c r="J1006" s="50"/>
      <c r="K1006" s="50"/>
      <c r="L1006" s="50"/>
      <c r="M1006" s="50"/>
      <c r="N1006" s="50"/>
      <c r="O1006" s="50"/>
      <c r="P1006" s="50"/>
      <c r="Q1006" s="50"/>
      <c r="R1006" s="50"/>
      <c r="S1006" s="50"/>
      <c r="T1006" s="50"/>
      <c r="U1006" s="50"/>
      <c r="V1006" s="50"/>
      <c r="W1006" s="50"/>
      <c r="X1006" s="50"/>
      <c r="Y1006" s="50"/>
      <c r="Z1006" s="50"/>
      <c r="AA1006" s="50"/>
      <c r="AB1006" s="50"/>
      <c r="AC1006" s="50"/>
      <c r="AD1006" s="50"/>
      <c r="AE1006" s="50"/>
      <c r="AF1006" s="50"/>
      <c r="AG1006" s="50"/>
      <c r="AH1006" s="50"/>
      <c r="AI1006" s="50"/>
      <c r="AJ1006" s="50"/>
      <c r="AK1006" s="50"/>
      <c r="AL1006" s="50"/>
      <c r="AM1006" s="57"/>
      <c r="AN1006" s="57"/>
      <c r="AO1006" s="58"/>
      <c r="AP1006" s="58"/>
      <c r="AQ1006" s="58"/>
      <c r="AR1006" s="51"/>
      <c r="AS1006" s="57"/>
      <c r="AT1006" s="58"/>
      <c r="AU1006" s="58"/>
      <c r="AV1006" s="51"/>
      <c r="AW1006" s="57"/>
      <c r="AX1006" s="58"/>
      <c r="AY1006" s="59"/>
      <c r="AZ1006" s="35"/>
      <c r="BA1006" s="58"/>
      <c r="BB1006" s="51"/>
      <c r="BC1006" s="57"/>
      <c r="BD1006" s="58"/>
      <c r="BE1006" s="59"/>
      <c r="BF1006" s="58"/>
      <c r="BG1006" s="58"/>
      <c r="BH1006" s="58"/>
      <c r="BI1006" s="58"/>
      <c r="BJ1006" s="58"/>
      <c r="BK1006" s="58"/>
      <c r="BL1006" s="58"/>
      <c r="BM1006" s="58"/>
      <c r="BN1006" s="58"/>
      <c r="BO1006" s="58"/>
      <c r="BP1006" s="58"/>
      <c r="BQ1006" s="58"/>
      <c r="BR1006" s="58"/>
      <c r="BS1006" s="58"/>
      <c r="BT1006" s="58"/>
      <c r="BU1006" s="58"/>
      <c r="BV1006" s="58"/>
      <c r="BW1006" s="58"/>
      <c r="BX1006" s="58"/>
      <c r="BY1006" s="58"/>
      <c r="BZ1006" s="58"/>
      <c r="CA1006" s="58"/>
      <c r="CB1006" s="58"/>
      <c r="CC1006" s="58"/>
      <c r="CD1006" s="58"/>
      <c r="CE1006" s="58"/>
      <c r="CF1006" s="58"/>
      <c r="CG1006" s="58"/>
      <c r="CH1006" s="58"/>
      <c r="CI1006" s="58"/>
      <c r="CJ1006" s="58"/>
      <c r="CK1006" s="58"/>
      <c r="CL1006" s="58"/>
      <c r="CM1006" s="58"/>
      <c r="CN1006" s="58"/>
      <c r="CO1006" s="58"/>
      <c r="CP1006" s="58"/>
      <c r="CQ1006" s="58"/>
      <c r="CR1006" s="58"/>
      <c r="CS1006" s="58"/>
      <c r="CT1006" s="58"/>
      <c r="CU1006" s="58"/>
      <c r="CV1006" s="58"/>
      <c r="CW1006" s="58"/>
      <c r="CX1006" s="58"/>
      <c r="CY1006" s="58"/>
      <c r="CZ1006" s="58"/>
      <c r="DA1006" s="58"/>
      <c r="DB1006" s="58"/>
      <c r="DC1006" s="58"/>
      <c r="DD1006" s="58"/>
      <c r="DE1006" s="58"/>
      <c r="DF1006" s="58"/>
      <c r="DG1006" s="58"/>
      <c r="DH1006" s="58"/>
      <c r="DI1006" s="60"/>
    </row>
    <row r="1007" spans="1:113" x14ac:dyDescent="0.2">
      <c r="A1007" s="36"/>
      <c r="AM1007" s="57"/>
      <c r="AN1007" s="57"/>
      <c r="AO1007" s="58"/>
      <c r="AP1007" s="58"/>
      <c r="AQ1007" s="58"/>
      <c r="AR1007" s="51"/>
      <c r="AS1007" s="57"/>
      <c r="AT1007" s="58"/>
      <c r="AU1007" s="58"/>
      <c r="AV1007" s="51"/>
      <c r="AW1007" s="57"/>
      <c r="AX1007" s="58"/>
      <c r="AY1007" s="59"/>
      <c r="AZ1007" s="35"/>
      <c r="BA1007" s="58"/>
      <c r="BB1007" s="51"/>
      <c r="BC1007" s="57"/>
      <c r="BD1007" s="58"/>
      <c r="BE1007" s="59"/>
      <c r="BF1007" s="58"/>
      <c r="BG1007" s="58"/>
      <c r="BH1007" s="58"/>
      <c r="BI1007" s="58"/>
      <c r="BJ1007" s="58"/>
      <c r="BK1007" s="58"/>
      <c r="BL1007" s="58"/>
      <c r="BM1007" s="58"/>
      <c r="BN1007" s="58"/>
      <c r="BO1007" s="58"/>
      <c r="BP1007" s="58"/>
      <c r="BQ1007" s="58"/>
      <c r="BR1007" s="58"/>
      <c r="BS1007" s="58"/>
      <c r="BT1007" s="58"/>
      <c r="BU1007" s="58"/>
      <c r="BV1007" s="58"/>
      <c r="BW1007" s="58"/>
      <c r="BX1007" s="58"/>
      <c r="BY1007" s="58"/>
      <c r="BZ1007" s="58"/>
      <c r="CA1007" s="58"/>
      <c r="CB1007" s="58"/>
      <c r="CC1007" s="58"/>
      <c r="CD1007" s="58"/>
      <c r="CE1007" s="58"/>
      <c r="CF1007" s="58"/>
      <c r="CG1007" s="58"/>
      <c r="CH1007" s="58"/>
      <c r="CI1007" s="58"/>
      <c r="CJ1007" s="58"/>
      <c r="CK1007" s="58"/>
      <c r="CL1007" s="58"/>
      <c r="CM1007" s="58"/>
      <c r="CN1007" s="58"/>
      <c r="CO1007" s="58"/>
      <c r="CP1007" s="58"/>
      <c r="CQ1007" s="58"/>
      <c r="CR1007" s="58"/>
      <c r="CS1007" s="58"/>
      <c r="CT1007" s="58"/>
      <c r="CU1007" s="58"/>
      <c r="CV1007" s="58"/>
      <c r="CW1007" s="58"/>
      <c r="CX1007" s="58"/>
      <c r="CY1007" s="58"/>
      <c r="CZ1007" s="58"/>
      <c r="DA1007" s="58"/>
      <c r="DB1007" s="58"/>
      <c r="DC1007" s="58"/>
      <c r="DD1007" s="58"/>
      <c r="DE1007" s="58"/>
      <c r="DF1007" s="58"/>
      <c r="DG1007" s="58"/>
      <c r="DH1007" s="58"/>
      <c r="DI1007" s="60"/>
    </row>
    <row r="1008" spans="1:113" x14ac:dyDescent="0.2">
      <c r="A1008" s="36"/>
      <c r="AM1008" s="57"/>
      <c r="AN1008" s="57"/>
      <c r="AO1008" s="58"/>
      <c r="AP1008" s="58"/>
      <c r="AQ1008" s="58"/>
      <c r="AS1008" s="57"/>
      <c r="AT1008" s="58"/>
      <c r="AU1008" s="58"/>
      <c r="AW1008" s="57"/>
      <c r="AX1008" s="58"/>
      <c r="AY1008" s="59"/>
      <c r="BA1008" s="58"/>
      <c r="BC1008" s="57"/>
      <c r="BD1008" s="58"/>
      <c r="BE1008" s="59"/>
      <c r="BF1008" s="58"/>
      <c r="BG1008" s="58"/>
      <c r="BH1008" s="58"/>
      <c r="BI1008" s="58"/>
      <c r="BJ1008" s="58"/>
      <c r="BK1008" s="58"/>
      <c r="BL1008" s="58"/>
      <c r="BM1008" s="58"/>
      <c r="BN1008" s="58"/>
      <c r="BO1008" s="58"/>
      <c r="BP1008" s="58"/>
      <c r="BQ1008" s="58"/>
      <c r="BR1008" s="58"/>
      <c r="BS1008" s="58"/>
      <c r="BT1008" s="58"/>
      <c r="BU1008" s="58"/>
      <c r="BV1008" s="58"/>
      <c r="BW1008" s="58"/>
      <c r="BX1008" s="58"/>
      <c r="BY1008" s="58"/>
      <c r="BZ1008" s="58"/>
      <c r="CA1008" s="58"/>
      <c r="CB1008" s="58"/>
      <c r="CC1008" s="58"/>
      <c r="CD1008" s="58"/>
      <c r="CE1008" s="58"/>
      <c r="CF1008" s="58"/>
      <c r="CG1008" s="58"/>
      <c r="CH1008" s="58"/>
      <c r="CI1008" s="58"/>
      <c r="CJ1008" s="58"/>
      <c r="CK1008" s="58"/>
      <c r="CL1008" s="58"/>
      <c r="CM1008" s="58"/>
      <c r="CN1008" s="58"/>
      <c r="CO1008" s="58"/>
      <c r="CP1008" s="58"/>
      <c r="CQ1008" s="58"/>
      <c r="CR1008" s="58"/>
      <c r="CS1008" s="58"/>
      <c r="CT1008" s="58"/>
      <c r="CU1008" s="58"/>
      <c r="CV1008" s="58"/>
      <c r="CW1008" s="58"/>
      <c r="CX1008" s="58"/>
      <c r="CY1008" s="58"/>
      <c r="CZ1008" s="58"/>
      <c r="DA1008" s="58"/>
      <c r="DB1008" s="58"/>
      <c r="DC1008" s="58"/>
      <c r="DD1008" s="58"/>
      <c r="DE1008" s="58"/>
      <c r="DF1008" s="58"/>
      <c r="DG1008" s="58"/>
      <c r="DH1008" s="58"/>
      <c r="DI1008" s="60"/>
    </row>
    <row r="1009" spans="1:113" x14ac:dyDescent="0.2">
      <c r="A1009" s="36"/>
      <c r="AM1009" s="57"/>
      <c r="AN1009" s="57"/>
      <c r="AO1009" s="58"/>
      <c r="AP1009" s="58"/>
      <c r="AQ1009" s="58"/>
      <c r="AS1009" s="57"/>
      <c r="AT1009" s="58"/>
      <c r="AU1009" s="58"/>
      <c r="AW1009" s="57"/>
      <c r="AX1009" s="58"/>
      <c r="AY1009" s="59"/>
      <c r="BA1009" s="58"/>
      <c r="BC1009" s="57"/>
      <c r="BD1009" s="58"/>
      <c r="BE1009" s="59"/>
      <c r="BF1009" s="58"/>
      <c r="BG1009" s="58"/>
      <c r="BH1009" s="58"/>
      <c r="BI1009" s="58"/>
      <c r="BJ1009" s="58"/>
      <c r="BK1009" s="58"/>
      <c r="BL1009" s="58"/>
      <c r="BM1009" s="58"/>
      <c r="BN1009" s="58"/>
      <c r="BO1009" s="58"/>
      <c r="BP1009" s="58"/>
      <c r="BQ1009" s="58"/>
      <c r="BR1009" s="58"/>
      <c r="BS1009" s="58"/>
      <c r="BT1009" s="58"/>
      <c r="BU1009" s="58"/>
      <c r="BV1009" s="58"/>
      <c r="BW1009" s="58"/>
      <c r="BX1009" s="58"/>
      <c r="BY1009" s="58"/>
      <c r="BZ1009" s="58"/>
      <c r="CA1009" s="58"/>
      <c r="CB1009" s="58"/>
      <c r="CC1009" s="58"/>
      <c r="CD1009" s="58"/>
      <c r="CE1009" s="58"/>
      <c r="CF1009" s="58"/>
      <c r="CG1009" s="58"/>
      <c r="CH1009" s="58"/>
      <c r="CI1009" s="58"/>
      <c r="CJ1009" s="58"/>
      <c r="CK1009" s="58"/>
      <c r="CL1009" s="58"/>
      <c r="CM1009" s="58"/>
      <c r="CN1009" s="58"/>
      <c r="CO1009" s="58"/>
      <c r="CP1009" s="58"/>
      <c r="CQ1009" s="58"/>
      <c r="CR1009" s="58"/>
      <c r="CS1009" s="58"/>
      <c r="CT1009" s="58"/>
      <c r="CU1009" s="58"/>
      <c r="CV1009" s="58"/>
      <c r="CW1009" s="58"/>
      <c r="CX1009" s="58"/>
      <c r="CY1009" s="58"/>
      <c r="CZ1009" s="58"/>
      <c r="DA1009" s="58"/>
      <c r="DB1009" s="58"/>
      <c r="DC1009" s="58"/>
      <c r="DD1009" s="58"/>
      <c r="DE1009" s="58"/>
      <c r="DF1009" s="58"/>
      <c r="DG1009" s="58"/>
      <c r="DH1009" s="58"/>
      <c r="DI1009" s="60"/>
    </row>
    <row r="1010" spans="1:113" x14ac:dyDescent="0.2">
      <c r="A1010" s="36"/>
      <c r="AM1010" s="57"/>
      <c r="AN1010" s="57"/>
      <c r="AO1010" s="58"/>
      <c r="AP1010" s="58"/>
      <c r="AQ1010" s="58"/>
      <c r="AS1010" s="57"/>
      <c r="AT1010" s="58"/>
      <c r="AU1010" s="58"/>
      <c r="AW1010" s="57"/>
      <c r="AX1010" s="58"/>
      <c r="AY1010" s="59"/>
      <c r="BA1010" s="58"/>
      <c r="BC1010" s="57"/>
      <c r="BD1010" s="58"/>
      <c r="BE1010" s="59"/>
      <c r="BF1010" s="58"/>
      <c r="BG1010" s="58"/>
      <c r="BH1010" s="58"/>
      <c r="BI1010" s="58"/>
      <c r="BJ1010" s="58"/>
      <c r="BK1010" s="58"/>
      <c r="BL1010" s="58"/>
      <c r="BM1010" s="58"/>
      <c r="BN1010" s="58"/>
      <c r="BO1010" s="58"/>
      <c r="BP1010" s="58"/>
      <c r="BQ1010" s="58"/>
      <c r="BR1010" s="58"/>
      <c r="BS1010" s="58"/>
      <c r="BT1010" s="58"/>
      <c r="BU1010" s="58"/>
      <c r="BV1010" s="58"/>
      <c r="BW1010" s="58"/>
      <c r="BX1010" s="58"/>
      <c r="BY1010" s="58"/>
      <c r="BZ1010" s="58"/>
      <c r="CA1010" s="58"/>
      <c r="CB1010" s="58"/>
      <c r="CC1010" s="58"/>
      <c r="CD1010" s="58"/>
      <c r="CE1010" s="58"/>
      <c r="CF1010" s="58"/>
      <c r="CG1010" s="58"/>
      <c r="CH1010" s="58"/>
      <c r="CI1010" s="58"/>
      <c r="CJ1010" s="58"/>
      <c r="CK1010" s="58"/>
      <c r="CL1010" s="58"/>
      <c r="CM1010" s="58"/>
      <c r="CN1010" s="58"/>
      <c r="CO1010" s="58"/>
      <c r="CP1010" s="58"/>
      <c r="CQ1010" s="58"/>
      <c r="CR1010" s="58"/>
      <c r="CS1010" s="58"/>
      <c r="CT1010" s="58"/>
      <c r="CU1010" s="58"/>
      <c r="CV1010" s="58"/>
      <c r="CW1010" s="58"/>
      <c r="CX1010" s="58"/>
      <c r="CY1010" s="58"/>
      <c r="CZ1010" s="58"/>
      <c r="DA1010" s="58"/>
      <c r="DB1010" s="58"/>
      <c r="DC1010" s="58"/>
      <c r="DD1010" s="58"/>
      <c r="DE1010" s="58"/>
      <c r="DF1010" s="58"/>
      <c r="DG1010" s="58"/>
      <c r="DH1010" s="58"/>
      <c r="DI1010" s="60"/>
    </row>
    <row r="1011" spans="1:113" x14ac:dyDescent="0.2">
      <c r="A1011" s="36"/>
      <c r="AM1011" s="57"/>
      <c r="AN1011" s="57"/>
      <c r="AO1011" s="58"/>
      <c r="AP1011" s="58"/>
      <c r="AQ1011" s="58"/>
      <c r="AS1011" s="57"/>
      <c r="AT1011" s="58"/>
      <c r="AU1011" s="58"/>
      <c r="AW1011" s="57"/>
      <c r="AX1011" s="58"/>
      <c r="AY1011" s="59"/>
      <c r="BA1011" s="58"/>
      <c r="BC1011" s="57"/>
      <c r="BD1011" s="58"/>
      <c r="BE1011" s="59"/>
      <c r="BF1011" s="58"/>
      <c r="BG1011" s="58"/>
      <c r="BH1011" s="58"/>
      <c r="BI1011" s="58"/>
      <c r="BJ1011" s="58"/>
      <c r="BK1011" s="58"/>
      <c r="BL1011" s="58"/>
      <c r="BM1011" s="58"/>
      <c r="BN1011" s="58"/>
      <c r="BO1011" s="58"/>
      <c r="BP1011" s="58"/>
      <c r="BQ1011" s="58"/>
      <c r="BR1011" s="58"/>
      <c r="BS1011" s="58"/>
      <c r="BT1011" s="58"/>
      <c r="BU1011" s="58"/>
      <c r="BV1011" s="58"/>
      <c r="BW1011" s="58"/>
      <c r="BX1011" s="58"/>
      <c r="BY1011" s="58"/>
      <c r="BZ1011" s="58"/>
      <c r="CA1011" s="58"/>
      <c r="CB1011" s="58"/>
      <c r="CC1011" s="58"/>
      <c r="CD1011" s="58"/>
      <c r="CE1011" s="58"/>
      <c r="CF1011" s="58"/>
      <c r="CG1011" s="58"/>
      <c r="CH1011" s="58"/>
      <c r="CI1011" s="58"/>
      <c r="CJ1011" s="58"/>
      <c r="CK1011" s="58"/>
      <c r="CL1011" s="58"/>
      <c r="CM1011" s="58"/>
      <c r="CN1011" s="58"/>
      <c r="CO1011" s="58"/>
      <c r="CP1011" s="58"/>
      <c r="CQ1011" s="58"/>
      <c r="CR1011" s="58"/>
      <c r="CS1011" s="58"/>
      <c r="CT1011" s="58"/>
      <c r="CU1011" s="58"/>
      <c r="CV1011" s="58"/>
      <c r="CW1011" s="58"/>
      <c r="CX1011" s="58"/>
      <c r="CY1011" s="58"/>
      <c r="CZ1011" s="58"/>
      <c r="DA1011" s="58"/>
      <c r="DB1011" s="58"/>
      <c r="DC1011" s="58"/>
      <c r="DD1011" s="58"/>
      <c r="DE1011" s="58"/>
      <c r="DF1011" s="58"/>
      <c r="DG1011" s="58"/>
      <c r="DH1011" s="58"/>
      <c r="DI1011" s="60"/>
    </row>
    <row r="1012" spans="1:113" x14ac:dyDescent="0.2">
      <c r="A1012" s="36"/>
      <c r="AM1012" s="57"/>
      <c r="AN1012" s="57"/>
      <c r="AO1012" s="58"/>
      <c r="AP1012" s="58"/>
      <c r="AQ1012" s="58"/>
      <c r="AS1012" s="57"/>
      <c r="AT1012" s="58"/>
      <c r="AU1012" s="58"/>
      <c r="AW1012" s="57"/>
      <c r="AX1012" s="58"/>
      <c r="AY1012" s="59"/>
      <c r="BA1012" s="58"/>
      <c r="BC1012" s="57"/>
      <c r="BD1012" s="58"/>
      <c r="BE1012" s="59"/>
      <c r="BF1012" s="58"/>
      <c r="BG1012" s="58"/>
      <c r="BH1012" s="58"/>
      <c r="BI1012" s="58"/>
      <c r="BJ1012" s="58"/>
      <c r="BK1012" s="58"/>
      <c r="BL1012" s="58"/>
      <c r="BM1012" s="58"/>
      <c r="BN1012" s="58"/>
      <c r="BO1012" s="58"/>
      <c r="BP1012" s="58"/>
      <c r="BQ1012" s="58"/>
      <c r="BR1012" s="58"/>
      <c r="BS1012" s="58"/>
      <c r="BT1012" s="58"/>
      <c r="BU1012" s="58"/>
      <c r="BV1012" s="58"/>
      <c r="BW1012" s="58"/>
      <c r="BX1012" s="58"/>
      <c r="BY1012" s="58"/>
      <c r="BZ1012" s="58"/>
      <c r="CA1012" s="58"/>
      <c r="CB1012" s="58"/>
      <c r="CC1012" s="58"/>
      <c r="CD1012" s="58"/>
      <c r="CE1012" s="58"/>
      <c r="CF1012" s="58"/>
      <c r="CG1012" s="58"/>
      <c r="CH1012" s="58"/>
      <c r="CI1012" s="58"/>
      <c r="CJ1012" s="58"/>
      <c r="CK1012" s="58"/>
      <c r="CL1012" s="58"/>
      <c r="CM1012" s="58"/>
      <c r="CN1012" s="58"/>
      <c r="CO1012" s="58"/>
      <c r="CP1012" s="58"/>
      <c r="CQ1012" s="58"/>
      <c r="CR1012" s="58"/>
      <c r="CS1012" s="58"/>
      <c r="CT1012" s="58"/>
      <c r="CU1012" s="58"/>
      <c r="CV1012" s="58"/>
      <c r="CW1012" s="58"/>
      <c r="CX1012" s="58"/>
      <c r="CY1012" s="58"/>
      <c r="CZ1012" s="58"/>
      <c r="DA1012" s="58"/>
      <c r="DB1012" s="58"/>
      <c r="DC1012" s="58"/>
      <c r="DD1012" s="58"/>
      <c r="DE1012" s="58"/>
      <c r="DF1012" s="58"/>
      <c r="DG1012" s="58"/>
      <c r="DH1012" s="58"/>
      <c r="DI1012" s="60"/>
    </row>
    <row r="1013" spans="1:113" x14ac:dyDescent="0.2">
      <c r="A1013" s="36"/>
      <c r="AM1013" s="57"/>
      <c r="AN1013" s="57"/>
      <c r="AO1013" s="58"/>
      <c r="AP1013" s="58"/>
      <c r="AQ1013" s="58"/>
      <c r="AS1013" s="57"/>
      <c r="AT1013" s="58"/>
      <c r="AU1013" s="58"/>
      <c r="AW1013" s="57"/>
      <c r="AX1013" s="58"/>
      <c r="AY1013" s="59"/>
      <c r="BA1013" s="58"/>
      <c r="BC1013" s="57"/>
      <c r="BD1013" s="58"/>
      <c r="BE1013" s="59"/>
      <c r="BF1013" s="58"/>
      <c r="BG1013" s="58"/>
      <c r="BH1013" s="58"/>
      <c r="BI1013" s="58"/>
      <c r="BJ1013" s="58"/>
      <c r="BK1013" s="58"/>
      <c r="BL1013" s="58"/>
      <c r="BM1013" s="58"/>
      <c r="BN1013" s="58"/>
      <c r="BO1013" s="58"/>
      <c r="BP1013" s="58"/>
      <c r="BQ1013" s="58"/>
      <c r="BR1013" s="58"/>
      <c r="BS1013" s="58"/>
      <c r="BT1013" s="58"/>
      <c r="BU1013" s="58"/>
      <c r="BV1013" s="58"/>
      <c r="BW1013" s="58"/>
      <c r="BX1013" s="58"/>
      <c r="BY1013" s="58"/>
      <c r="BZ1013" s="58"/>
      <c r="CA1013" s="58"/>
      <c r="CB1013" s="58"/>
      <c r="CC1013" s="58"/>
      <c r="CD1013" s="58"/>
      <c r="CE1013" s="58"/>
      <c r="CF1013" s="58"/>
      <c r="CG1013" s="58"/>
      <c r="CH1013" s="58"/>
      <c r="CI1013" s="58"/>
      <c r="CJ1013" s="58"/>
      <c r="CK1013" s="58"/>
      <c r="CL1013" s="58"/>
      <c r="CM1013" s="58"/>
      <c r="CN1013" s="58"/>
      <c r="CO1013" s="58"/>
      <c r="CP1013" s="58"/>
      <c r="CQ1013" s="58"/>
      <c r="CR1013" s="58"/>
      <c r="CS1013" s="58"/>
      <c r="CT1013" s="58"/>
      <c r="CU1013" s="58"/>
      <c r="CV1013" s="58"/>
      <c r="CW1013" s="58"/>
      <c r="CX1013" s="58"/>
      <c r="CY1013" s="58"/>
      <c r="CZ1013" s="58"/>
      <c r="DA1013" s="58"/>
      <c r="DB1013" s="58"/>
      <c r="DC1013" s="58"/>
      <c r="DD1013" s="58"/>
      <c r="DE1013" s="58"/>
      <c r="DF1013" s="58"/>
      <c r="DG1013" s="58"/>
      <c r="DH1013" s="58"/>
      <c r="DI1013" s="60"/>
    </row>
    <row r="1014" spans="1:113" x14ac:dyDescent="0.2">
      <c r="A1014" s="36"/>
      <c r="AM1014" s="57"/>
      <c r="AN1014" s="57"/>
      <c r="AO1014" s="58"/>
      <c r="AP1014" s="58"/>
      <c r="AQ1014" s="58"/>
      <c r="AS1014" s="57"/>
      <c r="AT1014" s="58"/>
      <c r="AU1014" s="58"/>
      <c r="AW1014" s="57"/>
      <c r="AX1014" s="58"/>
      <c r="AY1014" s="59"/>
      <c r="BA1014" s="58"/>
      <c r="BC1014" s="57"/>
      <c r="BD1014" s="58"/>
      <c r="BE1014" s="59"/>
      <c r="BF1014" s="58"/>
      <c r="BG1014" s="58"/>
      <c r="BH1014" s="58"/>
      <c r="BI1014" s="58"/>
      <c r="BJ1014" s="58"/>
      <c r="BK1014" s="58"/>
      <c r="BL1014" s="58"/>
      <c r="BM1014" s="58"/>
      <c r="BN1014" s="58"/>
      <c r="BO1014" s="58"/>
      <c r="BP1014" s="58"/>
      <c r="BQ1014" s="58"/>
      <c r="BR1014" s="58"/>
      <c r="BS1014" s="58"/>
      <c r="BT1014" s="58"/>
      <c r="BU1014" s="58"/>
      <c r="BV1014" s="58"/>
      <c r="BW1014" s="58"/>
      <c r="BX1014" s="58"/>
      <c r="BY1014" s="58"/>
      <c r="BZ1014" s="58"/>
      <c r="CA1014" s="58"/>
      <c r="CB1014" s="58"/>
      <c r="CC1014" s="58"/>
      <c r="CD1014" s="58"/>
      <c r="CE1014" s="58"/>
      <c r="CF1014" s="58"/>
      <c r="CG1014" s="58"/>
      <c r="CH1014" s="58"/>
      <c r="CI1014" s="58"/>
      <c r="CJ1014" s="58"/>
      <c r="CK1014" s="58"/>
      <c r="CL1014" s="58"/>
      <c r="CM1014" s="58"/>
      <c r="CN1014" s="58"/>
      <c r="CO1014" s="58"/>
      <c r="CP1014" s="58"/>
      <c r="CQ1014" s="58"/>
      <c r="CR1014" s="58"/>
      <c r="CS1014" s="58"/>
      <c r="CT1014" s="58"/>
      <c r="CU1014" s="58"/>
      <c r="CV1014" s="58"/>
      <c r="CW1014" s="58"/>
      <c r="CX1014" s="58"/>
      <c r="CY1014" s="58"/>
      <c r="CZ1014" s="58"/>
      <c r="DA1014" s="58"/>
      <c r="DB1014" s="58"/>
      <c r="DC1014" s="58"/>
      <c r="DD1014" s="58"/>
      <c r="DE1014" s="58"/>
      <c r="DF1014" s="58"/>
      <c r="DG1014" s="58"/>
      <c r="DH1014" s="58"/>
      <c r="DI1014" s="60"/>
    </row>
    <row r="1015" spans="1:113" x14ac:dyDescent="0.2">
      <c r="A1015" s="36"/>
      <c r="AM1015" s="57"/>
      <c r="AN1015" s="57"/>
      <c r="AO1015" s="58"/>
      <c r="AP1015" s="58"/>
      <c r="AQ1015" s="58"/>
      <c r="AS1015" s="57"/>
      <c r="AT1015" s="58"/>
      <c r="AU1015" s="58"/>
      <c r="AW1015" s="57"/>
      <c r="AX1015" s="58"/>
      <c r="AY1015" s="59"/>
      <c r="BA1015" s="58"/>
      <c r="BC1015" s="57"/>
      <c r="BD1015" s="58"/>
      <c r="BE1015" s="59"/>
      <c r="BF1015" s="58"/>
      <c r="BG1015" s="58"/>
      <c r="BH1015" s="58"/>
      <c r="BI1015" s="58"/>
      <c r="BJ1015" s="58"/>
      <c r="BK1015" s="58"/>
      <c r="BL1015" s="58"/>
      <c r="BM1015" s="58"/>
      <c r="BN1015" s="58"/>
      <c r="BO1015" s="58"/>
      <c r="BP1015" s="58"/>
      <c r="BQ1015" s="58"/>
      <c r="BR1015" s="58"/>
      <c r="BS1015" s="58"/>
      <c r="BT1015" s="58"/>
      <c r="BU1015" s="58"/>
      <c r="BV1015" s="58"/>
      <c r="BW1015" s="58"/>
      <c r="BX1015" s="58"/>
      <c r="BY1015" s="58"/>
      <c r="BZ1015" s="58"/>
      <c r="CA1015" s="58"/>
      <c r="CB1015" s="58"/>
      <c r="CC1015" s="58"/>
      <c r="CD1015" s="58"/>
      <c r="CE1015" s="58"/>
      <c r="CF1015" s="58"/>
      <c r="CG1015" s="58"/>
      <c r="CH1015" s="58"/>
      <c r="CI1015" s="58"/>
      <c r="CJ1015" s="58"/>
      <c r="CK1015" s="58"/>
      <c r="CL1015" s="58"/>
      <c r="CM1015" s="58"/>
      <c r="CN1015" s="58"/>
      <c r="CO1015" s="58"/>
      <c r="CP1015" s="58"/>
      <c r="CQ1015" s="58"/>
      <c r="CR1015" s="58"/>
      <c r="CS1015" s="58"/>
      <c r="CT1015" s="58"/>
      <c r="CU1015" s="58"/>
      <c r="CV1015" s="58"/>
      <c r="CW1015" s="58"/>
      <c r="CX1015" s="58"/>
      <c r="CY1015" s="58"/>
      <c r="CZ1015" s="58"/>
      <c r="DA1015" s="58"/>
      <c r="DB1015" s="58"/>
      <c r="DC1015" s="58"/>
      <c r="DD1015" s="58"/>
      <c r="DE1015" s="58"/>
      <c r="DF1015" s="58"/>
      <c r="DG1015" s="58"/>
      <c r="DH1015" s="58"/>
      <c r="DI1015" s="60"/>
    </row>
    <row r="1016" spans="1:113" x14ac:dyDescent="0.2">
      <c r="A1016" s="36"/>
      <c r="AM1016" s="57"/>
      <c r="AN1016" s="57"/>
      <c r="AO1016" s="58"/>
      <c r="AP1016" s="58"/>
      <c r="AQ1016" s="58"/>
      <c r="AS1016" s="57"/>
      <c r="AT1016" s="58"/>
      <c r="AU1016" s="58"/>
      <c r="AW1016" s="57"/>
      <c r="AX1016" s="58"/>
      <c r="AY1016" s="59"/>
      <c r="BA1016" s="58"/>
      <c r="BC1016" s="57"/>
      <c r="BD1016" s="58"/>
      <c r="BE1016" s="59"/>
      <c r="BF1016" s="58"/>
      <c r="BG1016" s="58"/>
      <c r="BH1016" s="58"/>
      <c r="BI1016" s="58"/>
      <c r="BJ1016" s="58"/>
      <c r="BK1016" s="58"/>
      <c r="BL1016" s="58"/>
      <c r="BM1016" s="58"/>
      <c r="BN1016" s="58"/>
      <c r="BO1016" s="58"/>
      <c r="BP1016" s="58"/>
      <c r="BQ1016" s="58"/>
      <c r="BR1016" s="58"/>
      <c r="BS1016" s="58"/>
      <c r="BT1016" s="58"/>
      <c r="BU1016" s="58"/>
      <c r="BV1016" s="58"/>
      <c r="BW1016" s="58"/>
      <c r="BX1016" s="58"/>
      <c r="BY1016" s="58"/>
      <c r="BZ1016" s="58"/>
      <c r="CA1016" s="58"/>
      <c r="CB1016" s="58"/>
      <c r="CC1016" s="58"/>
      <c r="CD1016" s="58"/>
      <c r="CE1016" s="58"/>
      <c r="CF1016" s="58"/>
      <c r="CG1016" s="58"/>
      <c r="CH1016" s="58"/>
      <c r="CI1016" s="58"/>
      <c r="CJ1016" s="58"/>
      <c r="CK1016" s="58"/>
      <c r="CL1016" s="58"/>
      <c r="CM1016" s="58"/>
      <c r="CN1016" s="58"/>
      <c r="CO1016" s="58"/>
      <c r="CP1016" s="58"/>
      <c r="CQ1016" s="58"/>
      <c r="CR1016" s="58"/>
      <c r="CS1016" s="58"/>
      <c r="CT1016" s="58"/>
      <c r="CU1016" s="58"/>
      <c r="CV1016" s="58"/>
      <c r="CW1016" s="58"/>
      <c r="CX1016" s="58"/>
      <c r="CY1016" s="58"/>
      <c r="CZ1016" s="58"/>
      <c r="DA1016" s="58"/>
      <c r="DB1016" s="58"/>
      <c r="DC1016" s="58"/>
      <c r="DD1016" s="58"/>
      <c r="DE1016" s="58"/>
      <c r="DF1016" s="58"/>
      <c r="DG1016" s="58"/>
      <c r="DH1016" s="58"/>
      <c r="DI1016" s="60"/>
    </row>
    <row r="1017" spans="1:113" x14ac:dyDescent="0.2">
      <c r="A1017" s="36"/>
      <c r="AM1017" s="57"/>
      <c r="AN1017" s="57"/>
      <c r="AO1017" s="58"/>
      <c r="AP1017" s="58"/>
      <c r="AQ1017" s="58"/>
      <c r="AS1017" s="57"/>
      <c r="AT1017" s="58"/>
      <c r="AU1017" s="58"/>
      <c r="AW1017" s="57"/>
      <c r="AX1017" s="58"/>
      <c r="AY1017" s="59"/>
      <c r="BA1017" s="58"/>
      <c r="BC1017" s="57"/>
      <c r="BD1017" s="58"/>
      <c r="BE1017" s="59"/>
      <c r="BF1017" s="58"/>
      <c r="BG1017" s="58"/>
      <c r="BH1017" s="58"/>
      <c r="BI1017" s="58"/>
      <c r="BJ1017" s="58"/>
      <c r="BK1017" s="58"/>
      <c r="BL1017" s="58"/>
      <c r="BM1017" s="58"/>
      <c r="BN1017" s="58"/>
      <c r="BO1017" s="58"/>
      <c r="BP1017" s="58"/>
      <c r="BQ1017" s="58"/>
      <c r="BR1017" s="58"/>
      <c r="BS1017" s="58"/>
      <c r="BT1017" s="58"/>
      <c r="BU1017" s="58"/>
      <c r="BV1017" s="58"/>
      <c r="BW1017" s="58"/>
      <c r="BX1017" s="58"/>
      <c r="BY1017" s="58"/>
      <c r="BZ1017" s="58"/>
      <c r="CA1017" s="58"/>
      <c r="CB1017" s="58"/>
      <c r="CC1017" s="58"/>
      <c r="CD1017" s="58"/>
      <c r="CE1017" s="58"/>
      <c r="CF1017" s="58"/>
      <c r="CG1017" s="58"/>
      <c r="CH1017" s="58"/>
      <c r="CI1017" s="58"/>
      <c r="CJ1017" s="58"/>
      <c r="CK1017" s="58"/>
      <c r="CL1017" s="58"/>
      <c r="CM1017" s="58"/>
      <c r="CN1017" s="58"/>
      <c r="CO1017" s="58"/>
      <c r="CP1017" s="58"/>
      <c r="CQ1017" s="58"/>
      <c r="CR1017" s="58"/>
      <c r="CS1017" s="58"/>
      <c r="CT1017" s="58"/>
      <c r="CU1017" s="58"/>
      <c r="CV1017" s="58"/>
      <c r="CW1017" s="58"/>
      <c r="CX1017" s="58"/>
      <c r="CY1017" s="58"/>
      <c r="CZ1017" s="58"/>
      <c r="DA1017" s="58"/>
      <c r="DB1017" s="58"/>
      <c r="DC1017" s="58"/>
      <c r="DD1017" s="58"/>
      <c r="DE1017" s="58"/>
      <c r="DF1017" s="58"/>
      <c r="DG1017" s="58"/>
      <c r="DH1017" s="58"/>
      <c r="DI1017" s="60"/>
    </row>
    <row r="1018" spans="1:113" x14ac:dyDescent="0.2">
      <c r="A1018" s="36"/>
      <c r="AM1018" s="57"/>
      <c r="AN1018" s="57"/>
      <c r="AO1018" s="58"/>
      <c r="AP1018" s="58"/>
      <c r="AQ1018" s="58"/>
      <c r="AS1018" s="57"/>
      <c r="AT1018" s="58"/>
      <c r="AU1018" s="58"/>
      <c r="AW1018" s="57"/>
      <c r="AX1018" s="58"/>
      <c r="AY1018" s="59"/>
      <c r="BA1018" s="58"/>
      <c r="BC1018" s="57"/>
      <c r="BD1018" s="58"/>
      <c r="BE1018" s="59"/>
      <c r="BF1018" s="58"/>
      <c r="BG1018" s="58"/>
      <c r="BH1018" s="58"/>
      <c r="BI1018" s="58"/>
      <c r="BJ1018" s="58"/>
      <c r="BK1018" s="58"/>
      <c r="BL1018" s="58"/>
      <c r="BM1018" s="58"/>
      <c r="BN1018" s="58"/>
      <c r="BO1018" s="58"/>
      <c r="BP1018" s="58"/>
      <c r="BQ1018" s="58"/>
      <c r="BR1018" s="58"/>
      <c r="BS1018" s="58"/>
      <c r="BT1018" s="58"/>
      <c r="BU1018" s="58"/>
      <c r="BV1018" s="58"/>
      <c r="BW1018" s="58"/>
      <c r="BX1018" s="58"/>
      <c r="BY1018" s="58"/>
      <c r="BZ1018" s="58"/>
      <c r="CA1018" s="58"/>
      <c r="CB1018" s="58"/>
      <c r="CC1018" s="58"/>
      <c r="CD1018" s="58"/>
      <c r="CE1018" s="58"/>
      <c r="CF1018" s="58"/>
      <c r="CG1018" s="58"/>
      <c r="CH1018" s="58"/>
      <c r="CI1018" s="58"/>
      <c r="CJ1018" s="58"/>
      <c r="CK1018" s="58"/>
      <c r="CL1018" s="58"/>
      <c r="CM1018" s="58"/>
      <c r="CN1018" s="58"/>
      <c r="CO1018" s="58"/>
      <c r="CP1018" s="58"/>
      <c r="CQ1018" s="58"/>
      <c r="CR1018" s="58"/>
      <c r="CS1018" s="58"/>
      <c r="CT1018" s="58"/>
      <c r="CU1018" s="58"/>
      <c r="CV1018" s="58"/>
      <c r="CW1018" s="58"/>
      <c r="CX1018" s="58"/>
      <c r="CY1018" s="58"/>
      <c r="CZ1018" s="58"/>
      <c r="DA1018" s="58"/>
      <c r="DB1018" s="58"/>
      <c r="DC1018" s="58"/>
      <c r="DD1018" s="58"/>
      <c r="DE1018" s="58"/>
      <c r="DF1018" s="58"/>
      <c r="DG1018" s="58"/>
      <c r="DH1018" s="58"/>
      <c r="DI1018" s="60"/>
    </row>
    <row r="1019" spans="1:113" x14ac:dyDescent="0.2">
      <c r="A1019" s="36"/>
      <c r="AM1019" s="57"/>
      <c r="AN1019" s="57"/>
      <c r="AO1019" s="58"/>
      <c r="AP1019" s="58"/>
      <c r="AQ1019" s="58"/>
      <c r="AS1019" s="57"/>
      <c r="AT1019" s="58"/>
      <c r="AU1019" s="58"/>
      <c r="AW1019" s="57"/>
      <c r="AX1019" s="58"/>
      <c r="AY1019" s="59"/>
      <c r="BA1019" s="58"/>
      <c r="BC1019" s="57"/>
      <c r="BD1019" s="58"/>
      <c r="BE1019" s="59"/>
      <c r="BF1019" s="58"/>
      <c r="BG1019" s="58"/>
      <c r="BH1019" s="58"/>
      <c r="BI1019" s="58"/>
      <c r="BJ1019" s="58"/>
      <c r="BK1019" s="58"/>
      <c r="BL1019" s="58"/>
      <c r="BM1019" s="58"/>
      <c r="BN1019" s="58"/>
      <c r="BO1019" s="58"/>
      <c r="BP1019" s="58"/>
      <c r="BQ1019" s="58"/>
      <c r="BR1019" s="58"/>
      <c r="BS1019" s="58"/>
      <c r="BT1019" s="58"/>
      <c r="BU1019" s="58"/>
      <c r="BV1019" s="58"/>
      <c r="BW1019" s="58"/>
      <c r="BX1019" s="58"/>
      <c r="BY1019" s="58"/>
      <c r="BZ1019" s="58"/>
      <c r="CA1019" s="58"/>
      <c r="CB1019" s="58"/>
      <c r="CC1019" s="58"/>
      <c r="CD1019" s="58"/>
      <c r="CE1019" s="58"/>
      <c r="CF1019" s="58"/>
      <c r="CG1019" s="58"/>
      <c r="CH1019" s="58"/>
      <c r="CI1019" s="58"/>
      <c r="CJ1019" s="58"/>
      <c r="CK1019" s="58"/>
      <c r="CL1019" s="58"/>
      <c r="CM1019" s="58"/>
      <c r="CN1019" s="58"/>
      <c r="CO1019" s="58"/>
      <c r="CP1019" s="58"/>
      <c r="CQ1019" s="58"/>
      <c r="CR1019" s="58"/>
      <c r="CS1019" s="58"/>
      <c r="CT1019" s="58"/>
      <c r="CU1019" s="58"/>
      <c r="CV1019" s="58"/>
      <c r="CW1019" s="58"/>
      <c r="CX1019" s="58"/>
      <c r="CY1019" s="58"/>
      <c r="CZ1019" s="58"/>
      <c r="DA1019" s="58"/>
      <c r="DB1019" s="58"/>
      <c r="DC1019" s="58"/>
      <c r="DD1019" s="58"/>
      <c r="DE1019" s="58"/>
      <c r="DF1019" s="58"/>
      <c r="DG1019" s="58"/>
      <c r="DH1019" s="58"/>
      <c r="DI1019" s="60"/>
    </row>
    <row r="1020" spans="1:113" x14ac:dyDescent="0.2">
      <c r="A1020" s="36"/>
      <c r="AM1020" s="57"/>
      <c r="AN1020" s="57"/>
      <c r="AO1020" s="58"/>
      <c r="AP1020" s="58"/>
      <c r="AQ1020" s="58"/>
      <c r="AS1020" s="57"/>
      <c r="AT1020" s="58"/>
      <c r="AU1020" s="58"/>
      <c r="AW1020" s="57"/>
      <c r="AX1020" s="58"/>
      <c r="AY1020" s="59"/>
      <c r="BA1020" s="58"/>
      <c r="BC1020" s="57"/>
      <c r="BD1020" s="58"/>
      <c r="BE1020" s="59"/>
      <c r="BF1020" s="58"/>
      <c r="BG1020" s="58"/>
      <c r="BH1020" s="58"/>
      <c r="BI1020" s="58"/>
      <c r="BJ1020" s="58"/>
      <c r="BK1020" s="58"/>
      <c r="BL1020" s="58"/>
      <c r="BM1020" s="58"/>
      <c r="BN1020" s="58"/>
      <c r="BO1020" s="58"/>
      <c r="BP1020" s="58"/>
      <c r="BQ1020" s="58"/>
      <c r="BR1020" s="58"/>
      <c r="BS1020" s="58"/>
      <c r="BT1020" s="58"/>
      <c r="BU1020" s="58"/>
      <c r="BV1020" s="58"/>
      <c r="BW1020" s="58"/>
      <c r="BX1020" s="58"/>
      <c r="BY1020" s="58"/>
      <c r="BZ1020" s="58"/>
      <c r="CA1020" s="58"/>
      <c r="CB1020" s="58"/>
      <c r="CC1020" s="58"/>
      <c r="CD1020" s="58"/>
      <c r="CE1020" s="58"/>
      <c r="CF1020" s="58"/>
      <c r="CG1020" s="58"/>
      <c r="CH1020" s="58"/>
      <c r="CI1020" s="58"/>
      <c r="CJ1020" s="58"/>
      <c r="CK1020" s="58"/>
      <c r="CL1020" s="58"/>
      <c r="CM1020" s="58"/>
      <c r="CN1020" s="58"/>
      <c r="CO1020" s="58"/>
      <c r="CP1020" s="58"/>
      <c r="CQ1020" s="58"/>
      <c r="CR1020" s="58"/>
      <c r="CS1020" s="58"/>
      <c r="CT1020" s="58"/>
      <c r="CU1020" s="58"/>
      <c r="CV1020" s="58"/>
      <c r="CW1020" s="58"/>
      <c r="CX1020" s="58"/>
      <c r="CY1020" s="58"/>
      <c r="CZ1020" s="58"/>
      <c r="DA1020" s="58"/>
      <c r="DB1020" s="58"/>
      <c r="DC1020" s="58"/>
      <c r="DD1020" s="58"/>
      <c r="DE1020" s="58"/>
      <c r="DF1020" s="58"/>
      <c r="DG1020" s="58"/>
      <c r="DH1020" s="58"/>
      <c r="DI1020" s="60"/>
    </row>
    <row r="1021" spans="1:113" x14ac:dyDescent="0.2">
      <c r="A1021" s="36"/>
      <c r="AM1021" s="57"/>
      <c r="AN1021" s="57"/>
      <c r="AO1021" s="58"/>
      <c r="AP1021" s="58"/>
      <c r="AQ1021" s="58"/>
      <c r="AS1021" s="57"/>
      <c r="AT1021" s="58"/>
      <c r="AU1021" s="58"/>
      <c r="AW1021" s="57"/>
      <c r="AX1021" s="58"/>
      <c r="AY1021" s="59"/>
      <c r="BA1021" s="58"/>
      <c r="BC1021" s="57"/>
      <c r="BD1021" s="58"/>
      <c r="BE1021" s="59"/>
      <c r="BF1021" s="58"/>
      <c r="BG1021" s="58"/>
      <c r="BH1021" s="58"/>
      <c r="BI1021" s="58"/>
      <c r="BJ1021" s="58"/>
      <c r="BK1021" s="58"/>
      <c r="BL1021" s="58"/>
      <c r="BM1021" s="58"/>
      <c r="BN1021" s="58"/>
      <c r="BO1021" s="58"/>
      <c r="BP1021" s="58"/>
      <c r="BQ1021" s="58"/>
      <c r="BR1021" s="58"/>
      <c r="BS1021" s="58"/>
      <c r="BT1021" s="58"/>
      <c r="BU1021" s="58"/>
      <c r="BV1021" s="58"/>
      <c r="BW1021" s="58"/>
      <c r="BX1021" s="58"/>
      <c r="BY1021" s="58"/>
      <c r="BZ1021" s="58"/>
      <c r="CA1021" s="58"/>
      <c r="CB1021" s="58"/>
      <c r="CC1021" s="58"/>
      <c r="CD1021" s="58"/>
      <c r="CE1021" s="58"/>
      <c r="CF1021" s="58"/>
      <c r="CG1021" s="58"/>
      <c r="CH1021" s="58"/>
      <c r="CI1021" s="58"/>
      <c r="CJ1021" s="58"/>
      <c r="CK1021" s="58"/>
      <c r="CL1021" s="58"/>
      <c r="CM1021" s="58"/>
      <c r="CN1021" s="58"/>
      <c r="CO1021" s="58"/>
      <c r="CP1021" s="58"/>
      <c r="CQ1021" s="58"/>
      <c r="CR1021" s="58"/>
      <c r="CS1021" s="58"/>
      <c r="CT1021" s="58"/>
      <c r="CU1021" s="58"/>
      <c r="CV1021" s="58"/>
      <c r="CW1021" s="58"/>
      <c r="CX1021" s="58"/>
      <c r="CY1021" s="58"/>
      <c r="CZ1021" s="58"/>
      <c r="DA1021" s="58"/>
      <c r="DB1021" s="58"/>
      <c r="DC1021" s="58"/>
      <c r="DD1021" s="58"/>
      <c r="DE1021" s="58"/>
      <c r="DF1021" s="58"/>
      <c r="DG1021" s="58"/>
      <c r="DH1021" s="58"/>
      <c r="DI1021" s="60"/>
    </row>
    <row r="1022" spans="1:113" x14ac:dyDescent="0.2">
      <c r="A1022" s="36"/>
      <c r="AM1022" s="57"/>
      <c r="AN1022" s="57"/>
      <c r="AO1022" s="58"/>
      <c r="AP1022" s="58"/>
      <c r="AQ1022" s="58"/>
      <c r="AS1022" s="57"/>
      <c r="AT1022" s="58"/>
      <c r="AU1022" s="58"/>
      <c r="AW1022" s="57"/>
      <c r="AX1022" s="58"/>
      <c r="AY1022" s="59"/>
      <c r="BA1022" s="58"/>
      <c r="BC1022" s="57"/>
      <c r="BD1022" s="58"/>
      <c r="BE1022" s="59"/>
      <c r="BF1022" s="58"/>
      <c r="BG1022" s="58"/>
      <c r="BH1022" s="58"/>
      <c r="BI1022" s="58"/>
      <c r="BJ1022" s="58"/>
      <c r="BK1022" s="58"/>
      <c r="BL1022" s="58"/>
      <c r="BM1022" s="58"/>
      <c r="BN1022" s="58"/>
      <c r="BO1022" s="58"/>
      <c r="BP1022" s="58"/>
      <c r="BQ1022" s="58"/>
      <c r="BR1022" s="58"/>
      <c r="BS1022" s="58"/>
      <c r="BT1022" s="58"/>
      <c r="BU1022" s="58"/>
      <c r="BV1022" s="58"/>
      <c r="BW1022" s="58"/>
      <c r="BX1022" s="58"/>
      <c r="BY1022" s="58"/>
      <c r="BZ1022" s="58"/>
      <c r="CA1022" s="58"/>
      <c r="CB1022" s="58"/>
      <c r="CC1022" s="58"/>
      <c r="CD1022" s="58"/>
      <c r="CE1022" s="58"/>
      <c r="CF1022" s="58"/>
      <c r="CG1022" s="58"/>
      <c r="CH1022" s="58"/>
      <c r="CI1022" s="58"/>
      <c r="CJ1022" s="58"/>
      <c r="CK1022" s="58"/>
      <c r="CL1022" s="58"/>
      <c r="CM1022" s="58"/>
      <c r="CN1022" s="58"/>
      <c r="CO1022" s="58"/>
      <c r="CP1022" s="58"/>
      <c r="CQ1022" s="58"/>
      <c r="CR1022" s="58"/>
      <c r="CS1022" s="58"/>
      <c r="CT1022" s="58"/>
      <c r="CU1022" s="58"/>
      <c r="CV1022" s="58"/>
      <c r="CW1022" s="58"/>
      <c r="CX1022" s="58"/>
      <c r="CY1022" s="58"/>
      <c r="CZ1022" s="58"/>
      <c r="DA1022" s="58"/>
      <c r="DB1022" s="58"/>
      <c r="DC1022" s="58"/>
      <c r="DD1022" s="58"/>
      <c r="DE1022" s="58"/>
      <c r="DF1022" s="58"/>
      <c r="DG1022" s="58"/>
      <c r="DH1022" s="58"/>
      <c r="DI1022" s="60"/>
    </row>
    <row r="1023" spans="1:113" x14ac:dyDescent="0.2">
      <c r="A1023" s="36"/>
      <c r="AM1023" s="57"/>
      <c r="AN1023" s="57"/>
      <c r="AO1023" s="58"/>
      <c r="AP1023" s="58"/>
      <c r="AQ1023" s="58"/>
      <c r="AS1023" s="57"/>
      <c r="AT1023" s="58"/>
      <c r="AU1023" s="58"/>
      <c r="AW1023" s="57"/>
      <c r="AX1023" s="58"/>
      <c r="AY1023" s="59"/>
      <c r="BA1023" s="58"/>
      <c r="BC1023" s="57"/>
      <c r="BD1023" s="58"/>
      <c r="BE1023" s="59"/>
      <c r="BF1023" s="58"/>
      <c r="BG1023" s="58"/>
      <c r="BH1023" s="58"/>
      <c r="BI1023" s="58"/>
      <c r="BJ1023" s="58"/>
      <c r="BK1023" s="58"/>
      <c r="BL1023" s="58"/>
      <c r="BM1023" s="58"/>
      <c r="BN1023" s="58"/>
      <c r="BO1023" s="58"/>
      <c r="BP1023" s="58"/>
      <c r="BQ1023" s="58"/>
      <c r="BR1023" s="58"/>
      <c r="BS1023" s="58"/>
      <c r="BT1023" s="58"/>
      <c r="BU1023" s="58"/>
      <c r="BV1023" s="58"/>
      <c r="BW1023" s="58"/>
      <c r="BX1023" s="58"/>
      <c r="BY1023" s="58"/>
      <c r="BZ1023" s="58"/>
      <c r="CA1023" s="58"/>
      <c r="CB1023" s="58"/>
      <c r="CC1023" s="58"/>
      <c r="CD1023" s="58"/>
      <c r="CE1023" s="58"/>
      <c r="CF1023" s="58"/>
      <c r="CG1023" s="58"/>
      <c r="CH1023" s="58"/>
      <c r="CI1023" s="58"/>
      <c r="CJ1023" s="58"/>
      <c r="CK1023" s="58"/>
      <c r="CL1023" s="58"/>
      <c r="CM1023" s="58"/>
      <c r="CN1023" s="58"/>
      <c r="CO1023" s="58"/>
      <c r="CP1023" s="58"/>
      <c r="CQ1023" s="58"/>
      <c r="CR1023" s="58"/>
      <c r="CS1023" s="58"/>
      <c r="CT1023" s="58"/>
      <c r="CU1023" s="58"/>
      <c r="CV1023" s="58"/>
      <c r="CW1023" s="58"/>
      <c r="CX1023" s="58"/>
      <c r="CY1023" s="58"/>
      <c r="CZ1023" s="58"/>
      <c r="DA1023" s="58"/>
      <c r="DB1023" s="58"/>
      <c r="DC1023" s="58"/>
      <c r="DD1023" s="58"/>
      <c r="DE1023" s="58"/>
      <c r="DF1023" s="58"/>
      <c r="DG1023" s="58"/>
      <c r="DH1023" s="58"/>
      <c r="DI1023" s="60"/>
    </row>
    <row r="1024" spans="1:113" x14ac:dyDescent="0.2">
      <c r="A1024" s="36"/>
      <c r="AM1024" s="57"/>
      <c r="AN1024" s="57"/>
      <c r="AO1024" s="58"/>
      <c r="AP1024" s="58"/>
      <c r="AQ1024" s="58"/>
      <c r="AS1024" s="57"/>
      <c r="AT1024" s="58"/>
      <c r="AU1024" s="58"/>
      <c r="AW1024" s="57"/>
      <c r="AX1024" s="58"/>
      <c r="AY1024" s="59"/>
      <c r="BA1024" s="58"/>
      <c r="BC1024" s="57"/>
      <c r="BD1024" s="58"/>
      <c r="BE1024" s="59"/>
      <c r="BF1024" s="58"/>
      <c r="BG1024" s="58"/>
      <c r="BH1024" s="58"/>
      <c r="BI1024" s="58"/>
      <c r="BJ1024" s="58"/>
      <c r="BK1024" s="58"/>
      <c r="BL1024" s="58"/>
      <c r="BM1024" s="58"/>
      <c r="BN1024" s="58"/>
      <c r="BO1024" s="58"/>
      <c r="BP1024" s="58"/>
      <c r="BQ1024" s="58"/>
      <c r="BR1024" s="58"/>
      <c r="BS1024" s="58"/>
      <c r="BT1024" s="58"/>
      <c r="BU1024" s="58"/>
      <c r="BV1024" s="58"/>
      <c r="BW1024" s="58"/>
      <c r="BX1024" s="58"/>
      <c r="BY1024" s="58"/>
      <c r="BZ1024" s="58"/>
      <c r="CA1024" s="58"/>
      <c r="CB1024" s="58"/>
      <c r="CC1024" s="58"/>
      <c r="CD1024" s="58"/>
      <c r="CE1024" s="58"/>
      <c r="CF1024" s="58"/>
      <c r="CG1024" s="58"/>
      <c r="CH1024" s="58"/>
      <c r="CI1024" s="58"/>
      <c r="CJ1024" s="58"/>
      <c r="CK1024" s="58"/>
      <c r="CL1024" s="58"/>
      <c r="CM1024" s="58"/>
      <c r="CN1024" s="58"/>
      <c r="CO1024" s="58"/>
      <c r="CP1024" s="58"/>
      <c r="CQ1024" s="58"/>
      <c r="CR1024" s="58"/>
      <c r="CS1024" s="58"/>
      <c r="CT1024" s="58"/>
      <c r="CU1024" s="58"/>
      <c r="CV1024" s="58"/>
      <c r="CW1024" s="58"/>
      <c r="CX1024" s="58"/>
      <c r="CY1024" s="58"/>
      <c r="CZ1024" s="58"/>
      <c r="DA1024" s="58"/>
      <c r="DB1024" s="58"/>
      <c r="DC1024" s="58"/>
      <c r="DD1024" s="58"/>
      <c r="DE1024" s="58"/>
      <c r="DF1024" s="58"/>
      <c r="DG1024" s="58"/>
      <c r="DH1024" s="58"/>
      <c r="DI1024" s="60"/>
    </row>
    <row r="1025" spans="1:113" x14ac:dyDescent="0.2">
      <c r="A1025" s="36"/>
      <c r="AM1025" s="57"/>
      <c r="AN1025" s="57"/>
      <c r="AO1025" s="58"/>
      <c r="AP1025" s="58"/>
      <c r="AQ1025" s="58"/>
      <c r="AS1025" s="57"/>
      <c r="AT1025" s="58"/>
      <c r="AU1025" s="58"/>
      <c r="AW1025" s="57"/>
      <c r="AX1025" s="58"/>
      <c r="AY1025" s="59"/>
      <c r="BA1025" s="58"/>
      <c r="BC1025" s="57"/>
      <c r="BD1025" s="58"/>
      <c r="BE1025" s="59"/>
      <c r="BF1025" s="58"/>
      <c r="BG1025" s="58"/>
      <c r="BH1025" s="58"/>
      <c r="BI1025" s="58"/>
      <c r="BJ1025" s="58"/>
      <c r="BK1025" s="58"/>
      <c r="BL1025" s="58"/>
      <c r="BM1025" s="58"/>
      <c r="BN1025" s="58"/>
      <c r="BO1025" s="58"/>
      <c r="BP1025" s="58"/>
      <c r="BQ1025" s="58"/>
      <c r="BR1025" s="58"/>
      <c r="BS1025" s="58"/>
      <c r="BT1025" s="58"/>
      <c r="BU1025" s="58"/>
      <c r="BV1025" s="58"/>
      <c r="BW1025" s="58"/>
      <c r="BX1025" s="58"/>
      <c r="BY1025" s="58"/>
      <c r="BZ1025" s="58"/>
      <c r="CA1025" s="58"/>
      <c r="CB1025" s="58"/>
      <c r="CC1025" s="58"/>
      <c r="CD1025" s="58"/>
      <c r="CE1025" s="58"/>
      <c r="CF1025" s="58"/>
      <c r="CG1025" s="58"/>
      <c r="CH1025" s="58"/>
      <c r="CI1025" s="58"/>
      <c r="CJ1025" s="58"/>
      <c r="CK1025" s="58"/>
      <c r="CL1025" s="58"/>
      <c r="CM1025" s="58"/>
      <c r="CN1025" s="58"/>
      <c r="CO1025" s="58"/>
      <c r="CP1025" s="58"/>
      <c r="CQ1025" s="58"/>
      <c r="CR1025" s="58"/>
      <c r="CS1025" s="58"/>
      <c r="CT1025" s="58"/>
      <c r="CU1025" s="58"/>
      <c r="CV1025" s="58"/>
      <c r="CW1025" s="58"/>
      <c r="CX1025" s="58"/>
      <c r="CY1025" s="58"/>
      <c r="CZ1025" s="58"/>
      <c r="DA1025" s="58"/>
      <c r="DB1025" s="58"/>
      <c r="DC1025" s="58"/>
      <c r="DD1025" s="58"/>
      <c r="DE1025" s="58"/>
      <c r="DF1025" s="58"/>
      <c r="DG1025" s="58"/>
      <c r="DH1025" s="58"/>
      <c r="DI1025" s="60"/>
    </row>
    <row r="1026" spans="1:113" x14ac:dyDescent="0.2">
      <c r="A1026" s="36"/>
      <c r="AM1026" s="57"/>
      <c r="AN1026" s="57"/>
      <c r="AO1026" s="58"/>
      <c r="AP1026" s="58"/>
      <c r="AQ1026" s="58"/>
      <c r="AS1026" s="57"/>
      <c r="AT1026" s="58"/>
      <c r="AU1026" s="58"/>
      <c r="AW1026" s="57"/>
      <c r="AX1026" s="58"/>
      <c r="AY1026" s="59"/>
      <c r="BA1026" s="58"/>
      <c r="BC1026" s="57"/>
      <c r="BD1026" s="58"/>
      <c r="BE1026" s="59"/>
      <c r="BF1026" s="58"/>
      <c r="BG1026" s="58"/>
      <c r="BH1026" s="58"/>
      <c r="BI1026" s="58"/>
      <c r="BJ1026" s="58"/>
      <c r="BK1026" s="58"/>
      <c r="BL1026" s="58"/>
      <c r="BM1026" s="58"/>
      <c r="BN1026" s="58"/>
      <c r="BO1026" s="58"/>
      <c r="BP1026" s="58"/>
      <c r="BQ1026" s="58"/>
      <c r="BR1026" s="58"/>
      <c r="BS1026" s="58"/>
      <c r="BT1026" s="58"/>
      <c r="BU1026" s="58"/>
      <c r="BV1026" s="58"/>
      <c r="BW1026" s="58"/>
      <c r="BX1026" s="58"/>
      <c r="BY1026" s="58"/>
      <c r="BZ1026" s="58"/>
      <c r="CA1026" s="58"/>
      <c r="CB1026" s="58"/>
      <c r="CC1026" s="58"/>
      <c r="CD1026" s="58"/>
      <c r="CE1026" s="58"/>
      <c r="CF1026" s="58"/>
      <c r="CG1026" s="58"/>
      <c r="CH1026" s="58"/>
      <c r="CI1026" s="58"/>
      <c r="CJ1026" s="58"/>
      <c r="CK1026" s="58"/>
      <c r="CL1026" s="58"/>
      <c r="CM1026" s="58"/>
      <c r="CN1026" s="58"/>
      <c r="CO1026" s="58"/>
      <c r="CP1026" s="58"/>
      <c r="CQ1026" s="58"/>
      <c r="CR1026" s="58"/>
      <c r="CS1026" s="58"/>
      <c r="CT1026" s="58"/>
      <c r="CU1026" s="58"/>
      <c r="CV1026" s="58"/>
      <c r="CW1026" s="58"/>
      <c r="CX1026" s="58"/>
      <c r="CY1026" s="58"/>
      <c r="CZ1026" s="58"/>
      <c r="DA1026" s="58"/>
      <c r="DB1026" s="58"/>
      <c r="DC1026" s="58"/>
      <c r="DD1026" s="58"/>
      <c r="DE1026" s="58"/>
      <c r="DF1026" s="58"/>
      <c r="DG1026" s="58"/>
      <c r="DH1026" s="58"/>
      <c r="DI1026" s="60"/>
    </row>
    <row r="1027" spans="1:113" x14ac:dyDescent="0.2">
      <c r="A1027" s="36"/>
      <c r="AM1027" s="57"/>
      <c r="AN1027" s="57"/>
      <c r="AO1027" s="58"/>
      <c r="AP1027" s="58"/>
      <c r="AQ1027" s="58"/>
      <c r="AS1027" s="57"/>
      <c r="AT1027" s="58"/>
      <c r="AU1027" s="58"/>
      <c r="AW1027" s="57"/>
      <c r="AX1027" s="58"/>
      <c r="AY1027" s="59"/>
      <c r="BA1027" s="58"/>
      <c r="BC1027" s="57"/>
      <c r="BD1027" s="58"/>
      <c r="BE1027" s="59"/>
      <c r="BF1027" s="58"/>
      <c r="BG1027" s="58"/>
      <c r="BH1027" s="58"/>
      <c r="BI1027" s="58"/>
      <c r="BJ1027" s="58"/>
      <c r="BK1027" s="58"/>
      <c r="BL1027" s="58"/>
      <c r="BM1027" s="58"/>
      <c r="BN1027" s="58"/>
      <c r="BO1027" s="58"/>
      <c r="BP1027" s="58"/>
      <c r="BQ1027" s="58"/>
      <c r="BR1027" s="58"/>
      <c r="BS1027" s="58"/>
      <c r="BT1027" s="58"/>
      <c r="BU1027" s="58"/>
      <c r="BV1027" s="58"/>
      <c r="BW1027" s="58"/>
      <c r="BX1027" s="58"/>
      <c r="BY1027" s="58"/>
      <c r="BZ1027" s="58"/>
      <c r="CA1027" s="58"/>
      <c r="CB1027" s="58"/>
      <c r="CC1027" s="58"/>
      <c r="CD1027" s="58"/>
      <c r="CE1027" s="58"/>
      <c r="CF1027" s="58"/>
      <c r="CG1027" s="58"/>
      <c r="CH1027" s="58"/>
      <c r="CI1027" s="58"/>
      <c r="CJ1027" s="58"/>
      <c r="CK1027" s="58"/>
      <c r="CL1027" s="58"/>
      <c r="CM1027" s="58"/>
      <c r="CN1027" s="58"/>
      <c r="CO1027" s="58"/>
      <c r="CP1027" s="58"/>
      <c r="CQ1027" s="58"/>
      <c r="CR1027" s="58"/>
      <c r="CS1027" s="58"/>
      <c r="CT1027" s="58"/>
      <c r="CU1027" s="58"/>
      <c r="CV1027" s="58"/>
      <c r="CW1027" s="58"/>
      <c r="CX1027" s="58"/>
      <c r="CY1027" s="58"/>
      <c r="CZ1027" s="58"/>
      <c r="DA1027" s="58"/>
      <c r="DB1027" s="58"/>
      <c r="DC1027" s="58"/>
      <c r="DD1027" s="58"/>
      <c r="DE1027" s="58"/>
      <c r="DF1027" s="58"/>
      <c r="DG1027" s="58"/>
      <c r="DH1027" s="58"/>
      <c r="DI1027" s="60"/>
    </row>
    <row r="1028" spans="1:113" x14ac:dyDescent="0.2">
      <c r="A1028" s="36"/>
      <c r="AM1028" s="57"/>
      <c r="AN1028" s="57"/>
      <c r="AO1028" s="58"/>
      <c r="AP1028" s="58"/>
      <c r="AQ1028" s="58"/>
      <c r="AS1028" s="57"/>
      <c r="AT1028" s="58"/>
      <c r="AU1028" s="58"/>
      <c r="AW1028" s="57"/>
      <c r="AX1028" s="58"/>
      <c r="AY1028" s="59"/>
      <c r="BA1028" s="58"/>
      <c r="BC1028" s="57"/>
      <c r="BD1028" s="58"/>
      <c r="BE1028" s="59"/>
      <c r="BF1028" s="58"/>
      <c r="BG1028" s="58"/>
      <c r="BH1028" s="58"/>
      <c r="BI1028" s="58"/>
      <c r="BJ1028" s="58"/>
      <c r="BK1028" s="58"/>
      <c r="BL1028" s="58"/>
      <c r="BM1028" s="58"/>
      <c r="BN1028" s="58"/>
      <c r="BO1028" s="58"/>
      <c r="BP1028" s="58"/>
      <c r="BQ1028" s="58"/>
      <c r="BR1028" s="58"/>
      <c r="BS1028" s="58"/>
      <c r="BT1028" s="58"/>
      <c r="BU1028" s="58"/>
      <c r="BV1028" s="58"/>
      <c r="BW1028" s="58"/>
      <c r="BX1028" s="58"/>
      <c r="BY1028" s="58"/>
      <c r="BZ1028" s="58"/>
      <c r="CA1028" s="58"/>
      <c r="CB1028" s="58"/>
      <c r="CC1028" s="58"/>
      <c r="CD1028" s="58"/>
      <c r="CE1028" s="58"/>
      <c r="CF1028" s="58"/>
      <c r="CG1028" s="58"/>
      <c r="CH1028" s="58"/>
      <c r="CI1028" s="58"/>
      <c r="CJ1028" s="58"/>
      <c r="CK1028" s="58"/>
      <c r="CL1028" s="58"/>
      <c r="CM1028" s="58"/>
      <c r="CN1028" s="58"/>
      <c r="CO1028" s="58"/>
      <c r="CP1028" s="58"/>
      <c r="CQ1028" s="58"/>
      <c r="CR1028" s="58"/>
      <c r="CS1028" s="58"/>
      <c r="CT1028" s="58"/>
      <c r="CU1028" s="58"/>
      <c r="CV1028" s="58"/>
      <c r="CW1028" s="58"/>
      <c r="CX1028" s="58"/>
      <c r="CY1028" s="58"/>
      <c r="CZ1028" s="58"/>
      <c r="DA1028" s="58"/>
      <c r="DB1028" s="58"/>
      <c r="DC1028" s="58"/>
      <c r="DD1028" s="58"/>
      <c r="DE1028" s="58"/>
      <c r="DF1028" s="58"/>
      <c r="DG1028" s="58"/>
      <c r="DH1028" s="58"/>
      <c r="DI1028" s="60"/>
    </row>
    <row r="1029" spans="1:113" x14ac:dyDescent="0.2">
      <c r="A1029" s="36"/>
      <c r="AM1029" s="57"/>
      <c r="AN1029" s="57"/>
      <c r="AO1029" s="58"/>
      <c r="AP1029" s="58"/>
      <c r="AQ1029" s="58"/>
      <c r="AS1029" s="57"/>
      <c r="AT1029" s="58"/>
      <c r="AU1029" s="58"/>
      <c r="AW1029" s="57"/>
      <c r="AX1029" s="58"/>
      <c r="AY1029" s="59"/>
      <c r="BA1029" s="58"/>
      <c r="BC1029" s="57"/>
      <c r="BD1029" s="58"/>
      <c r="BE1029" s="59"/>
      <c r="BF1029" s="58"/>
      <c r="BG1029" s="58"/>
      <c r="BH1029" s="58"/>
      <c r="BI1029" s="58"/>
      <c r="BJ1029" s="58"/>
      <c r="BK1029" s="58"/>
      <c r="BL1029" s="58"/>
      <c r="BM1029" s="58"/>
      <c r="BN1029" s="58"/>
      <c r="BO1029" s="58"/>
      <c r="BP1029" s="58"/>
      <c r="BQ1029" s="58"/>
      <c r="BR1029" s="58"/>
      <c r="BS1029" s="58"/>
      <c r="BT1029" s="58"/>
      <c r="BU1029" s="58"/>
      <c r="BV1029" s="58"/>
      <c r="BW1029" s="58"/>
      <c r="BX1029" s="58"/>
      <c r="BY1029" s="58"/>
      <c r="BZ1029" s="58"/>
      <c r="CA1029" s="58"/>
      <c r="CB1029" s="58"/>
      <c r="CC1029" s="58"/>
      <c r="CD1029" s="58"/>
      <c r="CE1029" s="58"/>
      <c r="CF1029" s="58"/>
      <c r="CG1029" s="58"/>
      <c r="CH1029" s="58"/>
      <c r="CI1029" s="58"/>
      <c r="CJ1029" s="58"/>
      <c r="CK1029" s="58"/>
      <c r="CL1029" s="58"/>
      <c r="CM1029" s="58"/>
      <c r="CN1029" s="58"/>
      <c r="CO1029" s="58"/>
      <c r="CP1029" s="58"/>
      <c r="CQ1029" s="58"/>
      <c r="CR1029" s="58"/>
      <c r="CS1029" s="58"/>
      <c r="CT1029" s="58"/>
      <c r="CU1029" s="58"/>
      <c r="CV1029" s="58"/>
      <c r="CW1029" s="58"/>
      <c r="CX1029" s="58"/>
      <c r="CY1029" s="58"/>
      <c r="CZ1029" s="58"/>
      <c r="DA1029" s="58"/>
      <c r="DB1029" s="58"/>
      <c r="DC1029" s="58"/>
      <c r="DD1029" s="58"/>
      <c r="DE1029" s="58"/>
      <c r="DF1029" s="58"/>
      <c r="DG1029" s="58"/>
      <c r="DH1029" s="58"/>
      <c r="DI1029" s="60"/>
    </row>
    <row r="1030" spans="1:113" x14ac:dyDescent="0.2">
      <c r="A1030" s="36"/>
      <c r="AM1030" s="57"/>
      <c r="AN1030" s="57"/>
      <c r="AO1030" s="58"/>
      <c r="AP1030" s="58"/>
      <c r="AQ1030" s="58"/>
      <c r="AS1030" s="57"/>
      <c r="AT1030" s="58"/>
      <c r="AU1030" s="58"/>
      <c r="AW1030" s="57"/>
      <c r="AX1030" s="58"/>
      <c r="AY1030" s="59"/>
      <c r="BA1030" s="58"/>
      <c r="BC1030" s="57"/>
      <c r="BD1030" s="58"/>
      <c r="BE1030" s="59"/>
      <c r="BF1030" s="58"/>
      <c r="BG1030" s="58"/>
      <c r="BH1030" s="58"/>
      <c r="BI1030" s="58"/>
      <c r="BJ1030" s="58"/>
      <c r="BK1030" s="58"/>
      <c r="BL1030" s="58"/>
      <c r="BM1030" s="58"/>
      <c r="BN1030" s="58"/>
      <c r="BO1030" s="58"/>
      <c r="BP1030" s="58"/>
      <c r="BQ1030" s="58"/>
      <c r="BR1030" s="58"/>
      <c r="BS1030" s="58"/>
      <c r="BT1030" s="58"/>
      <c r="BU1030" s="58"/>
      <c r="BV1030" s="58"/>
      <c r="BW1030" s="58"/>
      <c r="BX1030" s="58"/>
      <c r="BY1030" s="58"/>
      <c r="BZ1030" s="58"/>
      <c r="CA1030" s="58"/>
      <c r="CB1030" s="58"/>
      <c r="CC1030" s="58"/>
      <c r="CD1030" s="58"/>
      <c r="CE1030" s="58"/>
      <c r="CF1030" s="58"/>
      <c r="CG1030" s="58"/>
      <c r="CH1030" s="58"/>
      <c r="CI1030" s="58"/>
      <c r="CJ1030" s="58"/>
      <c r="CK1030" s="58"/>
      <c r="CL1030" s="58"/>
      <c r="CM1030" s="58"/>
      <c r="CN1030" s="58"/>
      <c r="CO1030" s="58"/>
      <c r="CP1030" s="58"/>
      <c r="CQ1030" s="58"/>
      <c r="CR1030" s="58"/>
      <c r="CS1030" s="58"/>
      <c r="CT1030" s="58"/>
      <c r="CU1030" s="58"/>
      <c r="CV1030" s="58"/>
      <c r="CW1030" s="58"/>
      <c r="CX1030" s="58"/>
      <c r="CY1030" s="58"/>
      <c r="CZ1030" s="58"/>
      <c r="DA1030" s="58"/>
      <c r="DB1030" s="58"/>
      <c r="DC1030" s="58"/>
      <c r="DD1030" s="58"/>
      <c r="DE1030" s="58"/>
      <c r="DF1030" s="58"/>
      <c r="DG1030" s="58"/>
      <c r="DH1030" s="58"/>
      <c r="DI1030" s="60"/>
    </row>
    <row r="1031" spans="1:113" x14ac:dyDescent="0.2">
      <c r="A1031" s="36"/>
      <c r="AM1031" s="57"/>
      <c r="AN1031" s="57"/>
      <c r="AO1031" s="58"/>
      <c r="AP1031" s="58"/>
      <c r="AQ1031" s="58"/>
      <c r="AS1031" s="57"/>
      <c r="AT1031" s="58"/>
      <c r="AU1031" s="58"/>
      <c r="AW1031" s="57"/>
      <c r="AX1031" s="58"/>
      <c r="AY1031" s="59"/>
      <c r="BA1031" s="58"/>
      <c r="BC1031" s="57"/>
      <c r="BD1031" s="58"/>
      <c r="BE1031" s="59"/>
      <c r="BF1031" s="58"/>
      <c r="BG1031" s="58"/>
      <c r="BH1031" s="58"/>
      <c r="BI1031" s="58"/>
      <c r="BJ1031" s="58"/>
      <c r="BK1031" s="58"/>
      <c r="BL1031" s="58"/>
      <c r="BM1031" s="58"/>
      <c r="BN1031" s="58"/>
      <c r="BO1031" s="58"/>
      <c r="BP1031" s="58"/>
      <c r="BQ1031" s="58"/>
      <c r="BR1031" s="58"/>
      <c r="BS1031" s="58"/>
      <c r="BT1031" s="58"/>
      <c r="BU1031" s="58"/>
      <c r="BV1031" s="58"/>
      <c r="BW1031" s="58"/>
      <c r="BX1031" s="58"/>
      <c r="BY1031" s="58"/>
      <c r="BZ1031" s="58"/>
      <c r="CA1031" s="58"/>
      <c r="CB1031" s="58"/>
      <c r="CC1031" s="58"/>
      <c r="CD1031" s="58"/>
      <c r="CE1031" s="58"/>
      <c r="CF1031" s="58"/>
      <c r="CG1031" s="58"/>
      <c r="CH1031" s="58"/>
      <c r="CI1031" s="58"/>
      <c r="CJ1031" s="58"/>
      <c r="CK1031" s="58"/>
      <c r="CL1031" s="58"/>
      <c r="CM1031" s="58"/>
      <c r="CN1031" s="58"/>
      <c r="CO1031" s="58"/>
      <c r="CP1031" s="58"/>
      <c r="CQ1031" s="58"/>
      <c r="CR1031" s="58"/>
      <c r="CS1031" s="58"/>
      <c r="CT1031" s="58"/>
      <c r="CU1031" s="58"/>
      <c r="CV1031" s="58"/>
      <c r="CW1031" s="58"/>
      <c r="CX1031" s="58"/>
      <c r="CY1031" s="58"/>
      <c r="CZ1031" s="58"/>
      <c r="DA1031" s="58"/>
      <c r="DB1031" s="58"/>
      <c r="DC1031" s="58"/>
      <c r="DD1031" s="58"/>
      <c r="DE1031" s="58"/>
      <c r="DF1031" s="58"/>
      <c r="DG1031" s="58"/>
      <c r="DH1031" s="58"/>
      <c r="DI1031" s="60"/>
    </row>
    <row r="1032" spans="1:113" x14ac:dyDescent="0.2">
      <c r="A1032" s="36"/>
      <c r="AM1032" s="57"/>
      <c r="AN1032" s="57"/>
      <c r="AO1032" s="58"/>
      <c r="AP1032" s="58"/>
      <c r="AQ1032" s="58"/>
      <c r="AS1032" s="57"/>
      <c r="AT1032" s="58"/>
      <c r="AU1032" s="58"/>
      <c r="AW1032" s="57"/>
      <c r="AX1032" s="58"/>
      <c r="AY1032" s="59"/>
      <c r="BA1032" s="58"/>
      <c r="BC1032" s="57"/>
      <c r="BD1032" s="58"/>
      <c r="BE1032" s="59"/>
      <c r="BF1032" s="58"/>
      <c r="BG1032" s="58"/>
      <c r="BH1032" s="58"/>
      <c r="BI1032" s="58"/>
      <c r="BJ1032" s="58"/>
      <c r="BK1032" s="58"/>
      <c r="BL1032" s="58"/>
      <c r="BM1032" s="58"/>
      <c r="BN1032" s="58"/>
      <c r="BO1032" s="58"/>
      <c r="BP1032" s="58"/>
      <c r="BQ1032" s="58"/>
      <c r="BR1032" s="58"/>
      <c r="BS1032" s="58"/>
      <c r="BT1032" s="58"/>
      <c r="BU1032" s="58"/>
      <c r="BV1032" s="58"/>
      <c r="BW1032" s="58"/>
      <c r="BX1032" s="58"/>
      <c r="BY1032" s="58"/>
      <c r="BZ1032" s="58"/>
      <c r="CA1032" s="58"/>
      <c r="CB1032" s="58"/>
      <c r="CC1032" s="58"/>
      <c r="CD1032" s="58"/>
      <c r="CE1032" s="58"/>
      <c r="CF1032" s="58"/>
      <c r="CG1032" s="58"/>
      <c r="CH1032" s="58"/>
      <c r="CI1032" s="58"/>
      <c r="CJ1032" s="58"/>
      <c r="CK1032" s="58"/>
      <c r="CL1032" s="58"/>
      <c r="CM1032" s="58"/>
      <c r="CN1032" s="58"/>
      <c r="CO1032" s="58"/>
      <c r="CP1032" s="58"/>
      <c r="CQ1032" s="58"/>
      <c r="CR1032" s="58"/>
      <c r="CS1032" s="58"/>
      <c r="CT1032" s="58"/>
      <c r="CU1032" s="58"/>
      <c r="CV1032" s="58"/>
      <c r="CW1032" s="58"/>
      <c r="CX1032" s="58"/>
      <c r="CY1032" s="58"/>
      <c r="CZ1032" s="58"/>
      <c r="DA1032" s="58"/>
      <c r="DB1032" s="58"/>
      <c r="DC1032" s="58"/>
      <c r="DD1032" s="58"/>
      <c r="DE1032" s="58"/>
      <c r="DF1032" s="58"/>
      <c r="DG1032" s="58"/>
      <c r="DH1032" s="58"/>
      <c r="DI1032" s="60"/>
    </row>
    <row r="1033" spans="1:113" x14ac:dyDescent="0.2">
      <c r="A1033" s="36"/>
      <c r="AM1033" s="57"/>
      <c r="AN1033" s="57"/>
      <c r="AO1033" s="58"/>
      <c r="AP1033" s="58"/>
      <c r="AQ1033" s="58"/>
      <c r="AS1033" s="57"/>
      <c r="AT1033" s="58"/>
      <c r="AU1033" s="58"/>
      <c r="AW1033" s="57"/>
      <c r="AX1033" s="58"/>
      <c r="AY1033" s="59"/>
      <c r="BA1033" s="58"/>
      <c r="BC1033" s="57"/>
      <c r="BD1033" s="58"/>
      <c r="BE1033" s="59"/>
      <c r="BF1033" s="58"/>
      <c r="BG1033" s="58"/>
      <c r="BH1033" s="58"/>
      <c r="BI1033" s="58"/>
      <c r="BJ1033" s="58"/>
      <c r="BK1033" s="58"/>
      <c r="BL1033" s="58"/>
      <c r="BM1033" s="58"/>
      <c r="BN1033" s="58"/>
      <c r="BO1033" s="58"/>
      <c r="BP1033" s="58"/>
      <c r="BQ1033" s="58"/>
      <c r="BR1033" s="58"/>
      <c r="BS1033" s="58"/>
      <c r="BT1033" s="58"/>
      <c r="BU1033" s="58"/>
      <c r="BV1033" s="58"/>
      <c r="BW1033" s="58"/>
      <c r="BX1033" s="58"/>
      <c r="BY1033" s="58"/>
      <c r="BZ1033" s="58"/>
      <c r="CA1033" s="58"/>
      <c r="CB1033" s="58"/>
      <c r="CC1033" s="58"/>
      <c r="CD1033" s="58"/>
      <c r="CE1033" s="58"/>
      <c r="CF1033" s="58"/>
      <c r="CG1033" s="58"/>
      <c r="CH1033" s="58"/>
      <c r="CI1033" s="58"/>
      <c r="CJ1033" s="58"/>
      <c r="CK1033" s="58"/>
      <c r="CL1033" s="58"/>
      <c r="CM1033" s="58"/>
      <c r="CN1033" s="58"/>
      <c r="CO1033" s="58"/>
      <c r="CP1033" s="58"/>
      <c r="CQ1033" s="58"/>
      <c r="CR1033" s="58"/>
      <c r="CS1033" s="58"/>
      <c r="CT1033" s="58"/>
      <c r="CU1033" s="58"/>
      <c r="CV1033" s="58"/>
      <c r="CW1033" s="58"/>
      <c r="CX1033" s="58"/>
      <c r="CY1033" s="58"/>
      <c r="CZ1033" s="58"/>
      <c r="DA1033" s="58"/>
      <c r="DB1033" s="58"/>
      <c r="DC1033" s="58"/>
      <c r="DD1033" s="58"/>
      <c r="DE1033" s="58"/>
      <c r="DF1033" s="58"/>
      <c r="DG1033" s="58"/>
      <c r="DH1033" s="58"/>
      <c r="DI1033" s="60"/>
    </row>
    <row r="1034" spans="1:113" x14ac:dyDescent="0.2">
      <c r="A1034" s="36"/>
      <c r="AM1034" s="57"/>
      <c r="AN1034" s="57"/>
      <c r="AO1034" s="58"/>
      <c r="AP1034" s="58"/>
      <c r="AQ1034" s="58"/>
      <c r="AS1034" s="57"/>
      <c r="AT1034" s="58"/>
      <c r="AU1034" s="58"/>
      <c r="AW1034" s="57"/>
      <c r="AX1034" s="58"/>
      <c r="AY1034" s="59"/>
      <c r="BA1034" s="58"/>
      <c r="BC1034" s="57"/>
      <c r="BD1034" s="58"/>
      <c r="BE1034" s="59"/>
      <c r="BF1034" s="58"/>
      <c r="BG1034" s="58"/>
      <c r="BH1034" s="58"/>
      <c r="BI1034" s="58"/>
      <c r="BJ1034" s="58"/>
      <c r="BK1034" s="58"/>
      <c r="BL1034" s="58"/>
      <c r="BM1034" s="58"/>
      <c r="BN1034" s="58"/>
      <c r="BO1034" s="58"/>
      <c r="BP1034" s="58"/>
      <c r="BQ1034" s="58"/>
      <c r="BR1034" s="58"/>
      <c r="BS1034" s="58"/>
      <c r="BT1034" s="58"/>
      <c r="BU1034" s="58"/>
      <c r="BV1034" s="58"/>
      <c r="BW1034" s="58"/>
      <c r="BX1034" s="58"/>
      <c r="BY1034" s="58"/>
      <c r="BZ1034" s="58"/>
      <c r="CA1034" s="58"/>
      <c r="CB1034" s="58"/>
      <c r="CC1034" s="58"/>
      <c r="CD1034" s="58"/>
      <c r="CE1034" s="58"/>
      <c r="CF1034" s="58"/>
      <c r="CG1034" s="58"/>
      <c r="CH1034" s="58"/>
      <c r="CI1034" s="58"/>
      <c r="CJ1034" s="58"/>
      <c r="CK1034" s="58"/>
      <c r="CL1034" s="58"/>
      <c r="CM1034" s="58"/>
      <c r="CN1034" s="58"/>
      <c r="CO1034" s="58"/>
      <c r="CP1034" s="58"/>
      <c r="CQ1034" s="58"/>
      <c r="CR1034" s="58"/>
      <c r="CS1034" s="58"/>
      <c r="CT1034" s="58"/>
      <c r="CU1034" s="58"/>
      <c r="CV1034" s="58"/>
      <c r="CW1034" s="58"/>
      <c r="CX1034" s="58"/>
      <c r="CY1034" s="58"/>
      <c r="CZ1034" s="58"/>
      <c r="DA1034" s="58"/>
      <c r="DB1034" s="58"/>
      <c r="DC1034" s="58"/>
      <c r="DD1034" s="58"/>
      <c r="DE1034" s="58"/>
      <c r="DF1034" s="58"/>
      <c r="DG1034" s="58"/>
      <c r="DH1034" s="58"/>
      <c r="DI1034" s="60"/>
    </row>
    <row r="1035" spans="1:113" x14ac:dyDescent="0.2">
      <c r="A1035" s="36"/>
      <c r="AM1035" s="57"/>
      <c r="AN1035" s="57"/>
      <c r="AO1035" s="58"/>
      <c r="AP1035" s="58"/>
      <c r="AQ1035" s="58"/>
      <c r="AS1035" s="57"/>
      <c r="AT1035" s="58"/>
      <c r="AU1035" s="58"/>
      <c r="AW1035" s="57"/>
      <c r="AX1035" s="58"/>
      <c r="AY1035" s="59"/>
      <c r="BA1035" s="58"/>
      <c r="BC1035" s="57"/>
      <c r="BD1035" s="58"/>
      <c r="BE1035" s="59"/>
      <c r="BF1035" s="58"/>
      <c r="BG1035" s="58"/>
      <c r="BH1035" s="58"/>
      <c r="BI1035" s="58"/>
      <c r="BJ1035" s="58"/>
      <c r="BK1035" s="58"/>
      <c r="BL1035" s="58"/>
      <c r="BM1035" s="58"/>
      <c r="BN1035" s="58"/>
      <c r="BO1035" s="58"/>
      <c r="BP1035" s="58"/>
      <c r="BQ1035" s="58"/>
      <c r="BR1035" s="58"/>
      <c r="BS1035" s="58"/>
      <c r="BT1035" s="58"/>
      <c r="BU1035" s="58"/>
      <c r="BV1035" s="58"/>
      <c r="BW1035" s="58"/>
      <c r="BX1035" s="58"/>
      <c r="BY1035" s="58"/>
      <c r="BZ1035" s="58"/>
      <c r="CA1035" s="58"/>
      <c r="CB1035" s="58"/>
      <c r="CC1035" s="58"/>
      <c r="CD1035" s="58"/>
      <c r="CE1035" s="58"/>
      <c r="CF1035" s="58"/>
      <c r="CG1035" s="58"/>
      <c r="CH1035" s="58"/>
      <c r="CI1035" s="58"/>
      <c r="CJ1035" s="58"/>
      <c r="CK1035" s="58"/>
      <c r="CL1035" s="58"/>
      <c r="CM1035" s="58"/>
      <c r="CN1035" s="58"/>
      <c r="CO1035" s="58"/>
      <c r="CP1035" s="58"/>
      <c r="CQ1035" s="58"/>
      <c r="CR1035" s="58"/>
      <c r="CS1035" s="58"/>
      <c r="CT1035" s="58"/>
      <c r="CU1035" s="58"/>
      <c r="CV1035" s="58"/>
      <c r="CW1035" s="58"/>
      <c r="CX1035" s="58"/>
      <c r="CY1035" s="58"/>
      <c r="CZ1035" s="58"/>
      <c r="DA1035" s="58"/>
      <c r="DB1035" s="58"/>
      <c r="DC1035" s="58"/>
      <c r="DD1035" s="58"/>
      <c r="DE1035" s="58"/>
      <c r="DF1035" s="58"/>
      <c r="DG1035" s="58"/>
      <c r="DH1035" s="58"/>
      <c r="DI1035" s="60"/>
    </row>
    <row r="1036" spans="1:113" x14ac:dyDescent="0.2">
      <c r="A1036" s="36"/>
      <c r="AM1036" s="57"/>
      <c r="AN1036" s="57"/>
      <c r="AO1036" s="58"/>
      <c r="AP1036" s="58"/>
      <c r="AQ1036" s="58"/>
      <c r="AS1036" s="57"/>
      <c r="AT1036" s="58"/>
      <c r="AU1036" s="58"/>
      <c r="AW1036" s="57"/>
      <c r="AX1036" s="58"/>
      <c r="AY1036" s="59"/>
      <c r="BA1036" s="58"/>
      <c r="BC1036" s="57"/>
      <c r="BD1036" s="58"/>
      <c r="BE1036" s="59"/>
      <c r="BF1036" s="58"/>
      <c r="BG1036" s="58"/>
      <c r="BH1036" s="58"/>
      <c r="BI1036" s="58"/>
      <c r="BJ1036" s="58"/>
      <c r="BK1036" s="58"/>
      <c r="BL1036" s="58"/>
      <c r="BM1036" s="58"/>
      <c r="BN1036" s="58"/>
      <c r="BO1036" s="58"/>
      <c r="BP1036" s="58"/>
      <c r="BQ1036" s="58"/>
      <c r="BR1036" s="58"/>
      <c r="BS1036" s="58"/>
      <c r="BT1036" s="58"/>
      <c r="BU1036" s="58"/>
      <c r="BV1036" s="58"/>
      <c r="BW1036" s="58"/>
      <c r="BX1036" s="58"/>
      <c r="BY1036" s="58"/>
      <c r="BZ1036" s="58"/>
      <c r="CA1036" s="58"/>
      <c r="CB1036" s="58"/>
      <c r="CC1036" s="58"/>
      <c r="CD1036" s="58"/>
      <c r="CE1036" s="58"/>
      <c r="CF1036" s="58"/>
      <c r="CG1036" s="58"/>
      <c r="CH1036" s="58"/>
      <c r="CI1036" s="58"/>
      <c r="CJ1036" s="58"/>
      <c r="CK1036" s="58"/>
      <c r="CL1036" s="58"/>
      <c r="CM1036" s="58"/>
      <c r="CN1036" s="58"/>
      <c r="CO1036" s="58"/>
      <c r="CP1036" s="58"/>
      <c r="CQ1036" s="58"/>
      <c r="CR1036" s="58"/>
      <c r="CS1036" s="58"/>
      <c r="CT1036" s="58"/>
      <c r="CU1036" s="58"/>
      <c r="CV1036" s="58"/>
      <c r="CW1036" s="58"/>
      <c r="CX1036" s="58"/>
      <c r="CY1036" s="58"/>
      <c r="CZ1036" s="58"/>
      <c r="DA1036" s="58"/>
      <c r="DB1036" s="58"/>
      <c r="DC1036" s="58"/>
      <c r="DD1036" s="58"/>
      <c r="DE1036" s="58"/>
      <c r="DF1036" s="58"/>
      <c r="DG1036" s="58"/>
      <c r="DH1036" s="58"/>
      <c r="DI1036" s="60"/>
    </row>
    <row r="1037" spans="1:113" x14ac:dyDescent="0.2">
      <c r="A1037" s="36"/>
      <c r="AM1037" s="57"/>
      <c r="AN1037" s="57"/>
      <c r="AO1037" s="58"/>
      <c r="AP1037" s="58"/>
      <c r="AQ1037" s="58"/>
      <c r="AS1037" s="57"/>
      <c r="AT1037" s="58"/>
      <c r="AU1037" s="58"/>
      <c r="AW1037" s="57"/>
      <c r="AX1037" s="58"/>
      <c r="AY1037" s="59"/>
      <c r="BA1037" s="58"/>
      <c r="BC1037" s="57"/>
      <c r="BD1037" s="58"/>
      <c r="BE1037" s="59"/>
      <c r="BF1037" s="58"/>
      <c r="BG1037" s="58"/>
      <c r="BH1037" s="58"/>
      <c r="BI1037" s="58"/>
      <c r="BJ1037" s="58"/>
      <c r="BK1037" s="58"/>
      <c r="BL1037" s="58"/>
      <c r="BM1037" s="58"/>
      <c r="BN1037" s="58"/>
      <c r="BO1037" s="58"/>
      <c r="BP1037" s="58"/>
      <c r="BQ1037" s="58"/>
      <c r="BR1037" s="58"/>
      <c r="BS1037" s="58"/>
      <c r="BT1037" s="58"/>
      <c r="BU1037" s="58"/>
      <c r="BV1037" s="58"/>
      <c r="BW1037" s="58"/>
      <c r="BX1037" s="58"/>
      <c r="BY1037" s="58"/>
      <c r="BZ1037" s="58"/>
      <c r="CA1037" s="58"/>
      <c r="CB1037" s="58"/>
      <c r="CC1037" s="58"/>
      <c r="CD1037" s="58"/>
      <c r="CE1037" s="58"/>
      <c r="CF1037" s="58"/>
      <c r="CG1037" s="58"/>
      <c r="CH1037" s="58"/>
      <c r="CI1037" s="58"/>
      <c r="CJ1037" s="58"/>
      <c r="CK1037" s="58"/>
      <c r="CL1037" s="58"/>
      <c r="CM1037" s="58"/>
      <c r="CN1037" s="58"/>
      <c r="CO1037" s="58"/>
      <c r="CP1037" s="58"/>
      <c r="CQ1037" s="58"/>
      <c r="CR1037" s="58"/>
      <c r="CS1037" s="58"/>
      <c r="CT1037" s="58"/>
      <c r="CU1037" s="58"/>
      <c r="CV1037" s="58"/>
      <c r="CW1037" s="58"/>
      <c r="CX1037" s="58"/>
      <c r="CY1037" s="58"/>
      <c r="CZ1037" s="58"/>
      <c r="DA1037" s="58"/>
      <c r="DB1037" s="58"/>
      <c r="DC1037" s="58"/>
      <c r="DD1037" s="58"/>
      <c r="DE1037" s="58"/>
      <c r="DF1037" s="58"/>
      <c r="DG1037" s="58"/>
      <c r="DH1037" s="58"/>
      <c r="DI1037" s="60"/>
    </row>
    <row r="1038" spans="1:113" x14ac:dyDescent="0.2">
      <c r="A1038" s="36"/>
      <c r="AM1038" s="57"/>
      <c r="AN1038" s="57"/>
      <c r="AO1038" s="58"/>
      <c r="AP1038" s="58"/>
      <c r="AQ1038" s="58"/>
      <c r="AS1038" s="57"/>
      <c r="AT1038" s="58"/>
      <c r="AU1038" s="58"/>
      <c r="AW1038" s="57"/>
      <c r="AX1038" s="58"/>
      <c r="AY1038" s="59"/>
      <c r="BA1038" s="58"/>
      <c r="BC1038" s="57"/>
      <c r="BD1038" s="58"/>
      <c r="BE1038" s="59"/>
      <c r="BF1038" s="58"/>
      <c r="BG1038" s="58"/>
      <c r="BH1038" s="58"/>
      <c r="BI1038" s="58"/>
      <c r="BJ1038" s="58"/>
      <c r="BK1038" s="58"/>
      <c r="BL1038" s="58"/>
      <c r="BM1038" s="58"/>
      <c r="BN1038" s="58"/>
      <c r="BO1038" s="58"/>
      <c r="BP1038" s="58"/>
      <c r="BQ1038" s="58"/>
      <c r="BR1038" s="58"/>
      <c r="BS1038" s="58"/>
      <c r="BT1038" s="58"/>
      <c r="BU1038" s="58"/>
      <c r="BV1038" s="58"/>
      <c r="BW1038" s="58"/>
      <c r="BX1038" s="58"/>
      <c r="BY1038" s="58"/>
      <c r="BZ1038" s="58"/>
      <c r="CA1038" s="58"/>
      <c r="CB1038" s="58"/>
      <c r="CC1038" s="58"/>
      <c r="CD1038" s="58"/>
      <c r="CE1038" s="58"/>
      <c r="CF1038" s="58"/>
      <c r="CG1038" s="58"/>
      <c r="CH1038" s="58"/>
      <c r="CI1038" s="58"/>
      <c r="CJ1038" s="58"/>
      <c r="CK1038" s="58"/>
      <c r="CL1038" s="58"/>
      <c r="CM1038" s="58"/>
      <c r="CN1038" s="58"/>
      <c r="CO1038" s="58"/>
      <c r="CP1038" s="58"/>
      <c r="CQ1038" s="58"/>
      <c r="CR1038" s="58"/>
      <c r="CS1038" s="58"/>
      <c r="CT1038" s="58"/>
      <c r="CU1038" s="58"/>
      <c r="CV1038" s="58"/>
      <c r="CW1038" s="58"/>
      <c r="CX1038" s="58"/>
      <c r="CY1038" s="58"/>
      <c r="CZ1038" s="58"/>
      <c r="DA1038" s="58"/>
      <c r="DB1038" s="58"/>
      <c r="DC1038" s="58"/>
      <c r="DD1038" s="58"/>
      <c r="DE1038" s="58"/>
      <c r="DF1038" s="58"/>
      <c r="DG1038" s="58"/>
      <c r="DH1038" s="58"/>
      <c r="DI1038" s="60"/>
    </row>
    <row r="1039" spans="1:113" x14ac:dyDescent="0.2">
      <c r="A1039" s="36"/>
      <c r="AM1039" s="57"/>
      <c r="AN1039" s="57"/>
      <c r="AO1039" s="58"/>
      <c r="AP1039" s="58"/>
      <c r="AQ1039" s="58"/>
      <c r="AS1039" s="57"/>
      <c r="AT1039" s="58"/>
      <c r="AU1039" s="58"/>
      <c r="AW1039" s="57"/>
      <c r="AX1039" s="58"/>
      <c r="AY1039" s="59"/>
      <c r="BA1039" s="58"/>
      <c r="BC1039" s="57"/>
      <c r="BD1039" s="58"/>
      <c r="BE1039" s="59"/>
      <c r="BF1039" s="58"/>
      <c r="BG1039" s="58"/>
      <c r="BH1039" s="58"/>
      <c r="BI1039" s="58"/>
      <c r="BJ1039" s="58"/>
      <c r="BK1039" s="58"/>
      <c r="BL1039" s="58"/>
      <c r="BM1039" s="58"/>
      <c r="BN1039" s="58"/>
      <c r="BO1039" s="58"/>
      <c r="BP1039" s="58"/>
      <c r="BQ1039" s="58"/>
      <c r="BR1039" s="58"/>
      <c r="BS1039" s="58"/>
      <c r="BT1039" s="58"/>
      <c r="BU1039" s="58"/>
      <c r="BV1039" s="58"/>
      <c r="BW1039" s="58"/>
      <c r="BX1039" s="58"/>
      <c r="BY1039" s="58"/>
      <c r="BZ1039" s="58"/>
      <c r="CA1039" s="58"/>
      <c r="CB1039" s="58"/>
      <c r="CC1039" s="58"/>
      <c r="CD1039" s="58"/>
      <c r="CE1039" s="58"/>
      <c r="CF1039" s="58"/>
      <c r="CG1039" s="58"/>
      <c r="CH1039" s="58"/>
      <c r="CI1039" s="58"/>
      <c r="CJ1039" s="58"/>
      <c r="CK1039" s="58"/>
      <c r="CL1039" s="58"/>
      <c r="CM1039" s="58"/>
      <c r="CN1039" s="58"/>
      <c r="CO1039" s="58"/>
      <c r="CP1039" s="58"/>
      <c r="CQ1039" s="58"/>
      <c r="CR1039" s="58"/>
      <c r="CS1039" s="58"/>
      <c r="CT1039" s="58"/>
      <c r="CU1039" s="58"/>
      <c r="CV1039" s="58"/>
      <c r="CW1039" s="58"/>
      <c r="CX1039" s="58"/>
      <c r="CY1039" s="58"/>
      <c r="CZ1039" s="58"/>
      <c r="DA1039" s="58"/>
      <c r="DB1039" s="58"/>
      <c r="DC1039" s="58"/>
      <c r="DD1039" s="58"/>
      <c r="DE1039" s="58"/>
      <c r="DF1039" s="58"/>
      <c r="DG1039" s="58"/>
      <c r="DH1039" s="58"/>
      <c r="DI1039" s="60"/>
    </row>
    <row r="1040" spans="1:113" x14ac:dyDescent="0.2">
      <c r="A1040" s="36"/>
      <c r="AM1040" s="57"/>
      <c r="AN1040" s="57"/>
      <c r="AO1040" s="58"/>
      <c r="AP1040" s="58"/>
      <c r="AQ1040" s="58"/>
      <c r="AS1040" s="57"/>
      <c r="AT1040" s="58"/>
      <c r="AU1040" s="58"/>
      <c r="AW1040" s="57"/>
      <c r="AX1040" s="58"/>
      <c r="AY1040" s="59"/>
      <c r="BA1040" s="58"/>
      <c r="BC1040" s="57"/>
      <c r="BD1040" s="58"/>
      <c r="BE1040" s="59"/>
      <c r="BF1040" s="58"/>
      <c r="BG1040" s="58"/>
      <c r="BH1040" s="58"/>
      <c r="BI1040" s="58"/>
      <c r="BJ1040" s="58"/>
      <c r="BK1040" s="58"/>
      <c r="BL1040" s="58"/>
      <c r="BM1040" s="58"/>
      <c r="BN1040" s="58"/>
      <c r="BO1040" s="58"/>
      <c r="BP1040" s="58"/>
      <c r="BQ1040" s="58"/>
      <c r="BR1040" s="58"/>
      <c r="BS1040" s="58"/>
      <c r="BT1040" s="58"/>
      <c r="BU1040" s="58"/>
      <c r="BV1040" s="58"/>
      <c r="BW1040" s="58"/>
      <c r="BX1040" s="58"/>
      <c r="BY1040" s="58"/>
      <c r="BZ1040" s="58"/>
      <c r="CA1040" s="58"/>
      <c r="CB1040" s="58"/>
      <c r="CC1040" s="58"/>
      <c r="CD1040" s="58"/>
      <c r="CE1040" s="58"/>
      <c r="CF1040" s="58"/>
      <c r="CG1040" s="58"/>
      <c r="CH1040" s="58"/>
      <c r="CI1040" s="58"/>
      <c r="CJ1040" s="58"/>
      <c r="CK1040" s="58"/>
      <c r="CL1040" s="58"/>
      <c r="CM1040" s="58"/>
      <c r="CN1040" s="58"/>
      <c r="CO1040" s="58"/>
      <c r="CP1040" s="58"/>
      <c r="CQ1040" s="58"/>
      <c r="CR1040" s="58"/>
      <c r="CS1040" s="58"/>
      <c r="CT1040" s="58"/>
      <c r="CU1040" s="58"/>
      <c r="CV1040" s="58"/>
      <c r="CW1040" s="58"/>
      <c r="CX1040" s="58"/>
      <c r="CY1040" s="58"/>
      <c r="CZ1040" s="58"/>
      <c r="DA1040" s="58"/>
      <c r="DB1040" s="58"/>
      <c r="DC1040" s="58"/>
      <c r="DD1040" s="58"/>
      <c r="DE1040" s="58"/>
      <c r="DF1040" s="58"/>
      <c r="DG1040" s="58"/>
      <c r="DH1040" s="58"/>
      <c r="DI1040" s="60"/>
    </row>
    <row r="1041" spans="1:113" x14ac:dyDescent="0.2">
      <c r="A1041" s="36"/>
      <c r="AM1041" s="57"/>
      <c r="AN1041" s="57"/>
      <c r="AO1041" s="58"/>
      <c r="AP1041" s="58"/>
      <c r="AQ1041" s="58"/>
      <c r="AS1041" s="57"/>
      <c r="AT1041" s="58"/>
      <c r="AU1041" s="58"/>
      <c r="AW1041" s="57"/>
      <c r="AX1041" s="58"/>
      <c r="AY1041" s="59"/>
      <c r="BA1041" s="58"/>
      <c r="BC1041" s="57"/>
      <c r="BD1041" s="58"/>
      <c r="BE1041" s="59"/>
      <c r="BF1041" s="58"/>
      <c r="BG1041" s="58"/>
      <c r="BH1041" s="58"/>
      <c r="BI1041" s="58"/>
      <c r="BJ1041" s="58"/>
      <c r="BK1041" s="58"/>
      <c r="BL1041" s="58"/>
      <c r="BM1041" s="58"/>
      <c r="BN1041" s="58"/>
      <c r="BO1041" s="58"/>
      <c r="BP1041" s="58"/>
      <c r="BQ1041" s="58"/>
      <c r="BR1041" s="58"/>
      <c r="BS1041" s="58"/>
      <c r="BT1041" s="58"/>
      <c r="BU1041" s="58"/>
      <c r="BV1041" s="58"/>
      <c r="BW1041" s="58"/>
      <c r="BX1041" s="58"/>
      <c r="BY1041" s="58"/>
      <c r="BZ1041" s="58"/>
      <c r="CA1041" s="58"/>
      <c r="CB1041" s="58"/>
      <c r="CC1041" s="58"/>
      <c r="CD1041" s="58"/>
      <c r="CE1041" s="58"/>
      <c r="CF1041" s="58"/>
      <c r="CG1041" s="58"/>
      <c r="CH1041" s="58"/>
      <c r="CI1041" s="58"/>
      <c r="CJ1041" s="58"/>
      <c r="CK1041" s="58"/>
      <c r="CL1041" s="58"/>
      <c r="CM1041" s="58"/>
      <c r="CN1041" s="58"/>
      <c r="CO1041" s="58"/>
      <c r="CP1041" s="58"/>
      <c r="CQ1041" s="58"/>
      <c r="CR1041" s="58"/>
      <c r="CS1041" s="58"/>
      <c r="CT1041" s="58"/>
      <c r="CU1041" s="58"/>
      <c r="CV1041" s="58"/>
      <c r="CW1041" s="58"/>
      <c r="CX1041" s="58"/>
      <c r="CY1041" s="58"/>
      <c r="CZ1041" s="58"/>
      <c r="DA1041" s="58"/>
      <c r="DB1041" s="58"/>
      <c r="DC1041" s="58"/>
      <c r="DD1041" s="58"/>
      <c r="DE1041" s="58"/>
      <c r="DF1041" s="58"/>
      <c r="DG1041" s="58"/>
      <c r="DH1041" s="58"/>
      <c r="DI1041" s="60"/>
    </row>
    <row r="1042" spans="1:113" x14ac:dyDescent="0.2">
      <c r="A1042" s="36"/>
      <c r="AM1042" s="57"/>
      <c r="AN1042" s="57"/>
      <c r="AO1042" s="58"/>
      <c r="AP1042" s="58"/>
      <c r="AQ1042" s="58"/>
      <c r="AS1042" s="57"/>
      <c r="AT1042" s="58"/>
      <c r="AU1042" s="58"/>
      <c r="AW1042" s="57"/>
      <c r="AX1042" s="58"/>
      <c r="AY1042" s="59"/>
      <c r="BA1042" s="58"/>
      <c r="BC1042" s="57"/>
      <c r="BD1042" s="58"/>
      <c r="BE1042" s="59"/>
      <c r="BF1042" s="58"/>
      <c r="BG1042" s="58"/>
      <c r="BH1042" s="58"/>
      <c r="BI1042" s="58"/>
      <c r="BJ1042" s="58"/>
      <c r="BK1042" s="58"/>
      <c r="BL1042" s="58"/>
      <c r="BM1042" s="58"/>
      <c r="BN1042" s="58"/>
      <c r="BO1042" s="58"/>
      <c r="BP1042" s="58"/>
      <c r="BQ1042" s="58"/>
      <c r="BR1042" s="58"/>
      <c r="BS1042" s="58"/>
      <c r="BT1042" s="58"/>
      <c r="BU1042" s="58"/>
      <c r="BV1042" s="58"/>
      <c r="BW1042" s="58"/>
      <c r="BX1042" s="58"/>
      <c r="BY1042" s="58"/>
      <c r="BZ1042" s="58"/>
      <c r="CA1042" s="58"/>
      <c r="CB1042" s="58"/>
      <c r="CC1042" s="58"/>
      <c r="CD1042" s="58"/>
      <c r="CE1042" s="58"/>
      <c r="CF1042" s="58"/>
      <c r="CG1042" s="58"/>
      <c r="CH1042" s="58"/>
      <c r="CI1042" s="58"/>
      <c r="CJ1042" s="58"/>
      <c r="CK1042" s="58"/>
      <c r="CL1042" s="58"/>
      <c r="CM1042" s="58"/>
      <c r="CN1042" s="58"/>
      <c r="CO1042" s="58"/>
      <c r="CP1042" s="58"/>
      <c r="CQ1042" s="58"/>
      <c r="CR1042" s="58"/>
      <c r="CS1042" s="58"/>
      <c r="CT1042" s="58"/>
      <c r="CU1042" s="58"/>
      <c r="CV1042" s="58"/>
      <c r="CW1042" s="58"/>
      <c r="CX1042" s="58"/>
      <c r="CY1042" s="58"/>
      <c r="CZ1042" s="58"/>
      <c r="DA1042" s="58"/>
      <c r="DB1042" s="58"/>
      <c r="DC1042" s="58"/>
      <c r="DD1042" s="58"/>
      <c r="DE1042" s="58"/>
      <c r="DF1042" s="58"/>
      <c r="DG1042" s="58"/>
      <c r="DH1042" s="58"/>
      <c r="DI1042" s="60"/>
    </row>
    <row r="1043" spans="1:113" x14ac:dyDescent="0.2">
      <c r="A1043" s="36"/>
      <c r="AM1043" s="57"/>
      <c r="AN1043" s="57"/>
      <c r="AO1043" s="58"/>
      <c r="AP1043" s="58"/>
      <c r="AQ1043" s="58"/>
      <c r="AS1043" s="57"/>
      <c r="AT1043" s="58"/>
      <c r="AU1043" s="58"/>
      <c r="AW1043" s="57"/>
      <c r="AX1043" s="58"/>
      <c r="AY1043" s="59"/>
      <c r="BA1043" s="58"/>
      <c r="BC1043" s="57"/>
      <c r="BD1043" s="58"/>
      <c r="BE1043" s="59"/>
      <c r="BF1043" s="58"/>
      <c r="BG1043" s="58"/>
      <c r="BH1043" s="58"/>
      <c r="BI1043" s="58"/>
      <c r="BJ1043" s="58"/>
      <c r="BK1043" s="58"/>
      <c r="BL1043" s="58"/>
      <c r="BM1043" s="58"/>
      <c r="BN1043" s="58"/>
      <c r="BO1043" s="58"/>
      <c r="BP1043" s="58"/>
      <c r="BQ1043" s="58"/>
      <c r="BR1043" s="58"/>
      <c r="BS1043" s="58"/>
      <c r="BT1043" s="58"/>
      <c r="BU1043" s="58"/>
      <c r="BV1043" s="58"/>
      <c r="BW1043" s="58"/>
      <c r="BX1043" s="58"/>
      <c r="BY1043" s="58"/>
      <c r="BZ1043" s="58"/>
      <c r="CA1043" s="58"/>
      <c r="CB1043" s="58"/>
      <c r="CC1043" s="58"/>
      <c r="CD1043" s="58"/>
      <c r="CE1043" s="58"/>
      <c r="CF1043" s="58"/>
      <c r="CG1043" s="58"/>
      <c r="CH1043" s="58"/>
      <c r="CI1043" s="58"/>
      <c r="CJ1043" s="58"/>
      <c r="CK1043" s="58"/>
      <c r="CL1043" s="58"/>
      <c r="CM1043" s="58"/>
      <c r="CN1043" s="58"/>
      <c r="CO1043" s="58"/>
      <c r="CP1043" s="58"/>
      <c r="CQ1043" s="58"/>
      <c r="CR1043" s="58"/>
      <c r="CS1043" s="58"/>
      <c r="CT1043" s="58"/>
      <c r="CU1043" s="58"/>
      <c r="CV1043" s="58"/>
      <c r="CW1043" s="58"/>
      <c r="CX1043" s="58"/>
      <c r="CY1043" s="58"/>
      <c r="CZ1043" s="58"/>
      <c r="DA1043" s="58"/>
      <c r="DB1043" s="58"/>
      <c r="DC1043" s="58"/>
      <c r="DD1043" s="58"/>
      <c r="DE1043" s="58"/>
      <c r="DF1043" s="58"/>
      <c r="DG1043" s="58"/>
      <c r="DH1043" s="58"/>
      <c r="DI1043" s="60"/>
    </row>
    <row r="1044" spans="1:113" x14ac:dyDescent="0.2">
      <c r="A1044" s="36"/>
      <c r="AM1044" s="57"/>
      <c r="AN1044" s="57"/>
      <c r="AO1044" s="58"/>
      <c r="AP1044" s="58"/>
      <c r="AQ1044" s="58"/>
      <c r="AS1044" s="57"/>
      <c r="AT1044" s="58"/>
      <c r="AU1044" s="58"/>
      <c r="AW1044" s="57"/>
      <c r="AX1044" s="58"/>
      <c r="AY1044" s="59"/>
      <c r="BA1044" s="58"/>
      <c r="BC1044" s="57"/>
      <c r="BD1044" s="58"/>
      <c r="BE1044" s="59"/>
      <c r="BF1044" s="58"/>
      <c r="BG1044" s="58"/>
      <c r="BH1044" s="58"/>
      <c r="BI1044" s="58"/>
      <c r="BJ1044" s="58"/>
      <c r="BK1044" s="58"/>
      <c r="BL1044" s="58"/>
      <c r="BM1044" s="58"/>
      <c r="BN1044" s="58"/>
      <c r="BO1044" s="58"/>
      <c r="BP1044" s="58"/>
      <c r="BQ1044" s="58"/>
      <c r="BR1044" s="58"/>
      <c r="BS1044" s="58"/>
      <c r="BT1044" s="58"/>
      <c r="BU1044" s="58"/>
      <c r="BV1044" s="58"/>
      <c r="BW1044" s="58"/>
      <c r="BX1044" s="58"/>
      <c r="BY1044" s="58"/>
      <c r="BZ1044" s="58"/>
      <c r="CA1044" s="58"/>
      <c r="CB1044" s="58"/>
      <c r="CC1044" s="58"/>
      <c r="CD1044" s="58"/>
      <c r="CE1044" s="58"/>
      <c r="CF1044" s="58"/>
      <c r="CG1044" s="58"/>
      <c r="CH1044" s="58"/>
      <c r="CI1044" s="58"/>
      <c r="CJ1044" s="58"/>
      <c r="CK1044" s="58"/>
      <c r="CL1044" s="58"/>
      <c r="CM1044" s="58"/>
      <c r="CN1044" s="58"/>
      <c r="CO1044" s="58"/>
      <c r="CP1044" s="58"/>
      <c r="CQ1044" s="58"/>
      <c r="CR1044" s="58"/>
      <c r="CS1044" s="58"/>
      <c r="CT1044" s="58"/>
      <c r="CU1044" s="58"/>
      <c r="CV1044" s="58"/>
      <c r="CW1044" s="58"/>
      <c r="CX1044" s="58"/>
      <c r="CY1044" s="58"/>
      <c r="CZ1044" s="58"/>
      <c r="DA1044" s="58"/>
      <c r="DB1044" s="58"/>
      <c r="DC1044" s="58"/>
      <c r="DD1044" s="58"/>
      <c r="DE1044" s="58"/>
      <c r="DF1044" s="58"/>
      <c r="DG1044" s="58"/>
      <c r="DH1044" s="58"/>
      <c r="DI1044" s="60"/>
    </row>
    <row r="1045" spans="1:113" x14ac:dyDescent="0.2">
      <c r="A1045" s="36"/>
      <c r="AM1045" s="57"/>
      <c r="AN1045" s="57"/>
      <c r="AO1045" s="58"/>
      <c r="AP1045" s="58"/>
      <c r="AQ1045" s="58"/>
      <c r="AS1045" s="57"/>
      <c r="AT1045" s="58"/>
      <c r="AU1045" s="58"/>
      <c r="AW1045" s="57"/>
      <c r="AX1045" s="58"/>
      <c r="AY1045" s="59"/>
      <c r="BA1045" s="58"/>
      <c r="BC1045" s="57"/>
      <c r="BD1045" s="58"/>
      <c r="BE1045" s="59"/>
      <c r="BF1045" s="58"/>
      <c r="BG1045" s="58"/>
      <c r="BH1045" s="58"/>
      <c r="BI1045" s="58"/>
      <c r="BJ1045" s="58"/>
      <c r="BK1045" s="58"/>
      <c r="BL1045" s="58"/>
      <c r="BM1045" s="58"/>
      <c r="BN1045" s="58"/>
      <c r="BO1045" s="58"/>
      <c r="BP1045" s="58"/>
      <c r="BQ1045" s="58"/>
      <c r="BR1045" s="58"/>
      <c r="BS1045" s="58"/>
      <c r="BT1045" s="58"/>
      <c r="BU1045" s="58"/>
      <c r="BV1045" s="58"/>
      <c r="BW1045" s="58"/>
      <c r="BX1045" s="58"/>
      <c r="BY1045" s="58"/>
      <c r="BZ1045" s="58"/>
      <c r="CA1045" s="58"/>
      <c r="CB1045" s="58"/>
      <c r="CC1045" s="58"/>
      <c r="CD1045" s="58"/>
      <c r="CE1045" s="58"/>
      <c r="CF1045" s="58"/>
      <c r="CG1045" s="58"/>
      <c r="CH1045" s="58"/>
      <c r="CI1045" s="58"/>
      <c r="CJ1045" s="58"/>
      <c r="CK1045" s="58"/>
      <c r="CL1045" s="58"/>
      <c r="CM1045" s="58"/>
      <c r="CN1045" s="58"/>
      <c r="CO1045" s="58"/>
      <c r="CP1045" s="58"/>
      <c r="CQ1045" s="58"/>
      <c r="CR1045" s="58"/>
      <c r="CS1045" s="58"/>
      <c r="CT1045" s="58"/>
      <c r="CU1045" s="58"/>
      <c r="CV1045" s="58"/>
      <c r="CW1045" s="58"/>
      <c r="CX1045" s="58"/>
      <c r="CY1045" s="58"/>
      <c r="CZ1045" s="58"/>
      <c r="DA1045" s="58"/>
      <c r="DB1045" s="58"/>
      <c r="DC1045" s="58"/>
      <c r="DD1045" s="58"/>
      <c r="DE1045" s="58"/>
      <c r="DF1045" s="58"/>
      <c r="DG1045" s="58"/>
      <c r="DH1045" s="58"/>
      <c r="DI1045" s="60"/>
    </row>
    <row r="1046" spans="1:113" x14ac:dyDescent="0.2">
      <c r="A1046" s="36"/>
      <c r="AM1046" s="57"/>
      <c r="AN1046" s="57"/>
      <c r="AO1046" s="58"/>
      <c r="AP1046" s="58"/>
      <c r="AQ1046" s="58"/>
      <c r="AS1046" s="57"/>
      <c r="AT1046" s="58"/>
      <c r="AU1046" s="58"/>
      <c r="AW1046" s="57"/>
      <c r="AX1046" s="58"/>
      <c r="AY1046" s="59"/>
      <c r="BA1046" s="58"/>
      <c r="BC1046" s="57"/>
      <c r="BD1046" s="58"/>
      <c r="BE1046" s="59"/>
      <c r="BF1046" s="58"/>
      <c r="BG1046" s="58"/>
      <c r="BH1046" s="58"/>
      <c r="BI1046" s="58"/>
      <c r="BJ1046" s="58"/>
      <c r="BK1046" s="58"/>
      <c r="BL1046" s="58"/>
      <c r="BM1046" s="58"/>
      <c r="BN1046" s="58"/>
      <c r="BO1046" s="58"/>
      <c r="BP1046" s="58"/>
      <c r="BQ1046" s="58"/>
      <c r="BR1046" s="58"/>
      <c r="BS1046" s="58"/>
      <c r="BT1046" s="58"/>
      <c r="BU1046" s="58"/>
      <c r="BV1046" s="58"/>
      <c r="BW1046" s="58"/>
      <c r="BX1046" s="58"/>
      <c r="BY1046" s="58"/>
      <c r="BZ1046" s="58"/>
      <c r="CA1046" s="58"/>
      <c r="CB1046" s="58"/>
      <c r="CC1046" s="58"/>
      <c r="CD1046" s="58"/>
      <c r="CE1046" s="58"/>
      <c r="CF1046" s="58"/>
      <c r="CG1046" s="58"/>
      <c r="CH1046" s="58"/>
      <c r="CI1046" s="58"/>
      <c r="CJ1046" s="58"/>
      <c r="CK1046" s="58"/>
      <c r="CL1046" s="58"/>
      <c r="CM1046" s="58"/>
      <c r="CN1046" s="58"/>
      <c r="CO1046" s="58"/>
      <c r="CP1046" s="58"/>
      <c r="CQ1046" s="58"/>
      <c r="CR1046" s="58"/>
      <c r="CS1046" s="58"/>
      <c r="CT1046" s="58"/>
      <c r="CU1046" s="58"/>
      <c r="CV1046" s="58"/>
      <c r="CW1046" s="58"/>
      <c r="CX1046" s="58"/>
      <c r="CY1046" s="58"/>
      <c r="CZ1046" s="58"/>
      <c r="DA1046" s="58"/>
      <c r="DB1046" s="58"/>
      <c r="DC1046" s="58"/>
      <c r="DD1046" s="58"/>
      <c r="DE1046" s="58"/>
      <c r="DF1046" s="58"/>
      <c r="DG1046" s="58"/>
      <c r="DH1046" s="58"/>
      <c r="DI1046" s="60"/>
    </row>
    <row r="1047" spans="1:113" x14ac:dyDescent="0.2">
      <c r="A1047" s="36"/>
      <c r="AM1047" s="57"/>
      <c r="AN1047" s="57"/>
      <c r="AO1047" s="58"/>
      <c r="AP1047" s="58"/>
      <c r="AQ1047" s="58"/>
      <c r="AS1047" s="57"/>
      <c r="AT1047" s="58"/>
      <c r="AU1047" s="58"/>
      <c r="AW1047" s="57"/>
      <c r="AX1047" s="58"/>
      <c r="AY1047" s="59"/>
      <c r="BA1047" s="58"/>
      <c r="BC1047" s="57"/>
      <c r="BD1047" s="58"/>
      <c r="BE1047" s="59"/>
      <c r="BF1047" s="58"/>
      <c r="BG1047" s="58"/>
      <c r="BH1047" s="58"/>
      <c r="BI1047" s="58"/>
      <c r="BJ1047" s="58"/>
      <c r="BK1047" s="58"/>
      <c r="BL1047" s="58"/>
      <c r="BM1047" s="58"/>
      <c r="BN1047" s="58"/>
      <c r="BO1047" s="58"/>
      <c r="BP1047" s="58"/>
      <c r="BQ1047" s="58"/>
      <c r="BR1047" s="58"/>
      <c r="BS1047" s="58"/>
      <c r="BT1047" s="58"/>
      <c r="BU1047" s="58"/>
      <c r="BV1047" s="58"/>
      <c r="BW1047" s="58"/>
      <c r="BX1047" s="58"/>
      <c r="BY1047" s="58"/>
      <c r="BZ1047" s="58"/>
      <c r="CA1047" s="58"/>
      <c r="CB1047" s="58"/>
      <c r="CC1047" s="58"/>
      <c r="CD1047" s="58"/>
      <c r="CE1047" s="58"/>
      <c r="CF1047" s="58"/>
      <c r="CG1047" s="58"/>
      <c r="CH1047" s="58"/>
      <c r="CI1047" s="58"/>
      <c r="CJ1047" s="58"/>
      <c r="CK1047" s="58"/>
      <c r="CL1047" s="58"/>
      <c r="CM1047" s="58"/>
      <c r="CN1047" s="58"/>
      <c r="CO1047" s="58"/>
      <c r="CP1047" s="58"/>
      <c r="CQ1047" s="58"/>
      <c r="CR1047" s="58"/>
      <c r="CS1047" s="58"/>
      <c r="CT1047" s="58"/>
      <c r="CU1047" s="58"/>
      <c r="CV1047" s="58"/>
      <c r="CW1047" s="58"/>
      <c r="CX1047" s="58"/>
      <c r="CY1047" s="58"/>
      <c r="CZ1047" s="58"/>
      <c r="DA1047" s="58"/>
      <c r="DB1047" s="58"/>
      <c r="DC1047" s="58"/>
      <c r="DD1047" s="58"/>
      <c r="DE1047" s="58"/>
      <c r="DF1047" s="58"/>
      <c r="DG1047" s="58"/>
      <c r="DH1047" s="58"/>
      <c r="DI1047" s="60"/>
    </row>
    <row r="1048" spans="1:113" x14ac:dyDescent="0.2">
      <c r="A1048" s="36"/>
      <c r="AM1048" s="57"/>
      <c r="AN1048" s="57"/>
      <c r="AO1048" s="58"/>
      <c r="AP1048" s="58"/>
      <c r="AQ1048" s="58"/>
      <c r="AS1048" s="57"/>
      <c r="AT1048" s="58"/>
      <c r="AU1048" s="58"/>
      <c r="AW1048" s="57"/>
      <c r="AX1048" s="58"/>
      <c r="AY1048" s="59"/>
      <c r="BA1048" s="58"/>
      <c r="BC1048" s="57"/>
      <c r="BD1048" s="58"/>
      <c r="BE1048" s="59"/>
      <c r="BF1048" s="58"/>
      <c r="BG1048" s="58"/>
      <c r="BH1048" s="58"/>
      <c r="BI1048" s="58"/>
      <c r="BJ1048" s="58"/>
      <c r="BK1048" s="58"/>
      <c r="BL1048" s="58"/>
      <c r="BM1048" s="58"/>
      <c r="BN1048" s="58"/>
      <c r="BO1048" s="58"/>
      <c r="BP1048" s="58"/>
      <c r="BQ1048" s="58"/>
      <c r="BR1048" s="58"/>
      <c r="BS1048" s="58"/>
      <c r="BT1048" s="58"/>
      <c r="BU1048" s="58"/>
      <c r="BV1048" s="58"/>
      <c r="BW1048" s="58"/>
      <c r="BX1048" s="58"/>
      <c r="BY1048" s="58"/>
      <c r="BZ1048" s="58"/>
      <c r="CA1048" s="58"/>
      <c r="CB1048" s="58"/>
      <c r="CC1048" s="58"/>
      <c r="CD1048" s="58"/>
      <c r="CE1048" s="58"/>
      <c r="CF1048" s="58"/>
      <c r="CG1048" s="58"/>
      <c r="CH1048" s="58"/>
      <c r="CI1048" s="58"/>
      <c r="CJ1048" s="58"/>
      <c r="CK1048" s="58"/>
      <c r="CL1048" s="58"/>
      <c r="CM1048" s="58"/>
      <c r="CN1048" s="58"/>
      <c r="CO1048" s="58"/>
      <c r="CP1048" s="58"/>
      <c r="CQ1048" s="58"/>
      <c r="CR1048" s="58"/>
      <c r="CS1048" s="58"/>
      <c r="CT1048" s="58"/>
      <c r="CU1048" s="58"/>
      <c r="CV1048" s="58"/>
      <c r="CW1048" s="58"/>
      <c r="CX1048" s="58"/>
      <c r="CY1048" s="58"/>
      <c r="CZ1048" s="58"/>
      <c r="DA1048" s="58"/>
      <c r="DB1048" s="58"/>
      <c r="DC1048" s="58"/>
      <c r="DD1048" s="58"/>
      <c r="DE1048" s="58"/>
      <c r="DF1048" s="58"/>
      <c r="DG1048" s="58"/>
      <c r="DH1048" s="58"/>
      <c r="DI1048" s="60"/>
    </row>
    <row r="1049" spans="1:113" x14ac:dyDescent="0.2">
      <c r="A1049" s="36"/>
      <c r="AM1049" s="57"/>
      <c r="AN1049" s="57"/>
      <c r="AO1049" s="58"/>
      <c r="AP1049" s="58"/>
      <c r="AQ1049" s="58"/>
      <c r="AS1049" s="57"/>
      <c r="AT1049" s="58"/>
      <c r="AU1049" s="58"/>
      <c r="AW1049" s="57"/>
      <c r="AX1049" s="58"/>
      <c r="AY1049" s="59"/>
      <c r="BA1049" s="58"/>
      <c r="BC1049" s="57"/>
      <c r="BD1049" s="58"/>
      <c r="BE1049" s="59"/>
      <c r="BF1049" s="58"/>
      <c r="BG1049" s="58"/>
      <c r="BH1049" s="58"/>
      <c r="BI1049" s="58"/>
      <c r="BJ1049" s="58"/>
      <c r="BK1049" s="58"/>
      <c r="BL1049" s="58"/>
      <c r="BM1049" s="58"/>
      <c r="BN1049" s="58"/>
      <c r="BO1049" s="58"/>
      <c r="BP1049" s="58"/>
      <c r="BQ1049" s="58"/>
      <c r="BR1049" s="58"/>
      <c r="BS1049" s="58"/>
      <c r="BT1049" s="58"/>
      <c r="BU1049" s="58"/>
      <c r="BV1049" s="58"/>
      <c r="BW1049" s="58"/>
      <c r="BX1049" s="58"/>
      <c r="BY1049" s="58"/>
      <c r="BZ1049" s="58"/>
      <c r="CA1049" s="58"/>
      <c r="CB1049" s="58"/>
      <c r="CC1049" s="58"/>
      <c r="CD1049" s="58"/>
      <c r="CE1049" s="58"/>
      <c r="CF1049" s="58"/>
      <c r="CG1049" s="58"/>
      <c r="CH1049" s="58"/>
      <c r="CI1049" s="58"/>
      <c r="CJ1049" s="58"/>
      <c r="CK1049" s="58"/>
      <c r="CL1049" s="58"/>
      <c r="CM1049" s="58"/>
      <c r="CN1049" s="58"/>
      <c r="CO1049" s="58"/>
      <c r="CP1049" s="58"/>
      <c r="CQ1049" s="58"/>
      <c r="CR1049" s="58"/>
      <c r="CS1049" s="58"/>
      <c r="CT1049" s="58"/>
      <c r="CU1049" s="58"/>
      <c r="CV1049" s="58"/>
      <c r="CW1049" s="58"/>
      <c r="CX1049" s="58"/>
      <c r="CY1049" s="58"/>
      <c r="CZ1049" s="58"/>
      <c r="DA1049" s="58"/>
      <c r="DB1049" s="58"/>
      <c r="DC1049" s="58"/>
      <c r="DD1049" s="58"/>
      <c r="DE1049" s="58"/>
      <c r="DF1049" s="58"/>
      <c r="DG1049" s="58"/>
      <c r="DH1049" s="58"/>
      <c r="DI1049" s="60"/>
    </row>
    <row r="1050" spans="1:113" x14ac:dyDescent="0.2">
      <c r="A1050" s="36"/>
      <c r="AM1050" s="57"/>
      <c r="AN1050" s="57"/>
      <c r="AO1050" s="58"/>
      <c r="AP1050" s="58"/>
      <c r="AQ1050" s="58"/>
      <c r="AS1050" s="57"/>
      <c r="AT1050" s="58"/>
      <c r="AU1050" s="58"/>
      <c r="AW1050" s="57"/>
      <c r="AX1050" s="58"/>
      <c r="AY1050" s="59"/>
      <c r="BA1050" s="58"/>
      <c r="BC1050" s="57"/>
      <c r="BD1050" s="58"/>
      <c r="BE1050" s="59"/>
      <c r="BF1050" s="58"/>
      <c r="BG1050" s="58"/>
      <c r="BH1050" s="58"/>
      <c r="BI1050" s="58"/>
      <c r="BJ1050" s="58"/>
      <c r="BK1050" s="58"/>
      <c r="BL1050" s="58"/>
      <c r="BM1050" s="58"/>
      <c r="BN1050" s="58"/>
      <c r="BO1050" s="58"/>
      <c r="BP1050" s="58"/>
      <c r="BQ1050" s="58"/>
      <c r="BR1050" s="58"/>
      <c r="BS1050" s="58"/>
      <c r="BT1050" s="58"/>
      <c r="BU1050" s="58"/>
      <c r="BV1050" s="58"/>
      <c r="BW1050" s="58"/>
      <c r="BX1050" s="58"/>
      <c r="BY1050" s="58"/>
      <c r="BZ1050" s="58"/>
      <c r="CA1050" s="58"/>
      <c r="CB1050" s="58"/>
      <c r="CC1050" s="58"/>
      <c r="CD1050" s="58"/>
      <c r="CE1050" s="58"/>
      <c r="CF1050" s="58"/>
      <c r="CG1050" s="58"/>
      <c r="CH1050" s="58"/>
      <c r="CI1050" s="58"/>
      <c r="CJ1050" s="58"/>
      <c r="CK1050" s="58"/>
      <c r="CL1050" s="58"/>
      <c r="CM1050" s="58"/>
      <c r="CN1050" s="58"/>
      <c r="CO1050" s="58"/>
      <c r="CP1050" s="58"/>
      <c r="CQ1050" s="58"/>
      <c r="CR1050" s="58"/>
      <c r="CS1050" s="58"/>
      <c r="CT1050" s="58"/>
      <c r="CU1050" s="58"/>
      <c r="CV1050" s="58"/>
      <c r="CW1050" s="58"/>
      <c r="CX1050" s="58"/>
      <c r="CY1050" s="58"/>
      <c r="CZ1050" s="58"/>
      <c r="DA1050" s="58"/>
      <c r="DB1050" s="58"/>
      <c r="DC1050" s="58"/>
      <c r="DD1050" s="58"/>
      <c r="DE1050" s="58"/>
      <c r="DF1050" s="58"/>
      <c r="DG1050" s="58"/>
      <c r="DH1050" s="58"/>
      <c r="DI1050" s="60"/>
    </row>
    <row r="1051" spans="1:113" x14ac:dyDescent="0.2">
      <c r="A1051" s="36"/>
      <c r="AM1051" s="57"/>
      <c r="AN1051" s="57"/>
      <c r="AO1051" s="58"/>
      <c r="AP1051" s="58"/>
      <c r="AQ1051" s="58"/>
      <c r="AS1051" s="57"/>
      <c r="AT1051" s="58"/>
      <c r="AU1051" s="58"/>
      <c r="AW1051" s="57"/>
      <c r="AX1051" s="58"/>
      <c r="AY1051" s="59"/>
      <c r="BA1051" s="58"/>
      <c r="BC1051" s="57"/>
      <c r="BD1051" s="58"/>
      <c r="BE1051" s="59"/>
      <c r="BF1051" s="58"/>
      <c r="BG1051" s="58"/>
      <c r="BH1051" s="58"/>
      <c r="BI1051" s="58"/>
      <c r="BJ1051" s="58"/>
      <c r="BK1051" s="58"/>
      <c r="BL1051" s="58"/>
      <c r="BM1051" s="58"/>
      <c r="BN1051" s="58"/>
      <c r="BO1051" s="58"/>
      <c r="BP1051" s="58"/>
      <c r="BQ1051" s="58"/>
      <c r="BR1051" s="58"/>
      <c r="BS1051" s="58"/>
      <c r="BT1051" s="58"/>
      <c r="BU1051" s="58"/>
      <c r="BV1051" s="58"/>
      <c r="BW1051" s="58"/>
      <c r="BX1051" s="58"/>
      <c r="BY1051" s="58"/>
      <c r="BZ1051" s="58"/>
      <c r="CA1051" s="58"/>
      <c r="CB1051" s="58"/>
      <c r="CC1051" s="58"/>
      <c r="CD1051" s="58"/>
      <c r="CE1051" s="58"/>
      <c r="CF1051" s="58"/>
      <c r="CG1051" s="58"/>
      <c r="CH1051" s="58"/>
      <c r="CI1051" s="58"/>
      <c r="CJ1051" s="58"/>
      <c r="CK1051" s="58"/>
      <c r="CL1051" s="58"/>
      <c r="CM1051" s="58"/>
      <c r="CN1051" s="58"/>
      <c r="CO1051" s="58"/>
      <c r="CP1051" s="58"/>
      <c r="CQ1051" s="58"/>
      <c r="CR1051" s="58"/>
      <c r="CS1051" s="58"/>
      <c r="CT1051" s="58"/>
      <c r="CU1051" s="58"/>
      <c r="CV1051" s="58"/>
      <c r="CW1051" s="58"/>
      <c r="CX1051" s="58"/>
      <c r="CY1051" s="58"/>
      <c r="CZ1051" s="58"/>
      <c r="DA1051" s="58"/>
      <c r="DB1051" s="58"/>
      <c r="DC1051" s="58"/>
      <c r="DD1051" s="58"/>
      <c r="DE1051" s="58"/>
      <c r="DF1051" s="58"/>
      <c r="DG1051" s="58"/>
      <c r="DH1051" s="58"/>
      <c r="DI1051" s="60"/>
    </row>
    <row r="1052" spans="1:113" x14ac:dyDescent="0.2">
      <c r="A1052" s="36"/>
      <c r="AM1052" s="57"/>
      <c r="AN1052" s="57"/>
      <c r="AO1052" s="58"/>
      <c r="AP1052" s="58"/>
      <c r="AQ1052" s="58"/>
      <c r="AS1052" s="57"/>
      <c r="AT1052" s="58"/>
      <c r="AU1052" s="58"/>
      <c r="AW1052" s="57"/>
      <c r="AX1052" s="58"/>
      <c r="AY1052" s="59"/>
      <c r="BA1052" s="58"/>
      <c r="BC1052" s="57"/>
      <c r="BD1052" s="58"/>
      <c r="BE1052" s="59"/>
      <c r="BF1052" s="58"/>
      <c r="BG1052" s="58"/>
      <c r="BH1052" s="58"/>
      <c r="BI1052" s="58"/>
      <c r="BJ1052" s="58"/>
      <c r="BK1052" s="58"/>
      <c r="BL1052" s="58"/>
      <c r="BM1052" s="58"/>
      <c r="BN1052" s="58"/>
      <c r="BO1052" s="58"/>
      <c r="BP1052" s="58"/>
      <c r="BQ1052" s="58"/>
      <c r="BR1052" s="58"/>
      <c r="BS1052" s="58"/>
      <c r="BT1052" s="58"/>
      <c r="BU1052" s="58"/>
      <c r="BV1052" s="58"/>
      <c r="BW1052" s="58"/>
      <c r="BX1052" s="58"/>
      <c r="BY1052" s="58"/>
      <c r="BZ1052" s="58"/>
      <c r="CA1052" s="58"/>
      <c r="CB1052" s="58"/>
      <c r="CC1052" s="58"/>
      <c r="CD1052" s="58"/>
      <c r="CE1052" s="58"/>
      <c r="CF1052" s="58"/>
      <c r="CG1052" s="58"/>
      <c r="CH1052" s="58"/>
      <c r="CI1052" s="58"/>
      <c r="CJ1052" s="58"/>
      <c r="CK1052" s="58"/>
      <c r="CL1052" s="58"/>
      <c r="CM1052" s="58"/>
      <c r="CN1052" s="58"/>
      <c r="CO1052" s="58"/>
      <c r="CP1052" s="58"/>
      <c r="CQ1052" s="58"/>
      <c r="CR1052" s="58"/>
      <c r="CS1052" s="58"/>
      <c r="CT1052" s="58"/>
      <c r="CU1052" s="58"/>
      <c r="CV1052" s="58"/>
      <c r="CW1052" s="58"/>
      <c r="CX1052" s="58"/>
      <c r="CY1052" s="58"/>
      <c r="CZ1052" s="58"/>
      <c r="DA1052" s="58"/>
      <c r="DB1052" s="58"/>
      <c r="DC1052" s="58"/>
      <c r="DD1052" s="58"/>
      <c r="DE1052" s="58"/>
      <c r="DF1052" s="58"/>
      <c r="DG1052" s="58"/>
      <c r="DH1052" s="58"/>
      <c r="DI1052" s="60"/>
    </row>
    <row r="1053" spans="1:113" x14ac:dyDescent="0.2">
      <c r="A1053" s="36"/>
      <c r="AM1053" s="57"/>
      <c r="AN1053" s="57"/>
      <c r="AO1053" s="58"/>
      <c r="AP1053" s="58"/>
      <c r="AQ1053" s="58"/>
      <c r="AS1053" s="57"/>
      <c r="AT1053" s="58"/>
      <c r="AU1053" s="58"/>
      <c r="AW1053" s="57"/>
      <c r="AX1053" s="58"/>
      <c r="AY1053" s="59"/>
      <c r="BA1053" s="58"/>
      <c r="BC1053" s="57"/>
      <c r="BD1053" s="58"/>
      <c r="BE1053" s="59"/>
      <c r="BF1053" s="58"/>
      <c r="BG1053" s="58"/>
      <c r="BH1053" s="58"/>
      <c r="BI1053" s="58"/>
      <c r="BJ1053" s="58"/>
      <c r="BK1053" s="58"/>
      <c r="BL1053" s="58"/>
      <c r="BM1053" s="58"/>
      <c r="BN1053" s="58"/>
      <c r="BO1053" s="58"/>
      <c r="BP1053" s="58"/>
      <c r="BQ1053" s="58"/>
      <c r="BR1053" s="58"/>
      <c r="BS1053" s="58"/>
      <c r="BT1053" s="58"/>
      <c r="BU1053" s="58"/>
      <c r="BV1053" s="58"/>
      <c r="BW1053" s="58"/>
      <c r="BX1053" s="58"/>
      <c r="BY1053" s="58"/>
      <c r="BZ1053" s="58"/>
      <c r="CA1053" s="58"/>
      <c r="CB1053" s="58"/>
      <c r="CC1053" s="58"/>
      <c r="CD1053" s="58"/>
      <c r="CE1053" s="58"/>
      <c r="CF1053" s="58"/>
      <c r="CG1053" s="58"/>
      <c r="CH1053" s="58"/>
      <c r="CI1053" s="58"/>
      <c r="CJ1053" s="58"/>
      <c r="CK1053" s="58"/>
      <c r="CL1053" s="58"/>
      <c r="CM1053" s="58"/>
      <c r="CN1053" s="58"/>
      <c r="CO1053" s="58"/>
      <c r="CP1053" s="58"/>
      <c r="CQ1053" s="58"/>
      <c r="CR1053" s="58"/>
      <c r="CS1053" s="58"/>
      <c r="CT1053" s="58"/>
      <c r="CU1053" s="58"/>
      <c r="CV1053" s="58"/>
      <c r="CW1053" s="58"/>
      <c r="CX1053" s="58"/>
      <c r="CY1053" s="58"/>
      <c r="CZ1053" s="58"/>
      <c r="DA1053" s="58"/>
      <c r="DB1053" s="58"/>
      <c r="DC1053" s="58"/>
      <c r="DD1053" s="58"/>
      <c r="DE1053" s="58"/>
      <c r="DF1053" s="58"/>
      <c r="DG1053" s="58"/>
      <c r="DH1053" s="58"/>
      <c r="DI1053" s="60"/>
    </row>
    <row r="1054" spans="1:113" x14ac:dyDescent="0.2">
      <c r="A1054" s="36"/>
      <c r="AM1054" s="57"/>
      <c r="AN1054" s="57"/>
      <c r="AO1054" s="58"/>
      <c r="AP1054" s="58"/>
      <c r="AQ1054" s="58"/>
      <c r="AS1054" s="57"/>
      <c r="AT1054" s="58"/>
      <c r="AU1054" s="58"/>
      <c r="AW1054" s="57"/>
      <c r="AX1054" s="58"/>
      <c r="AY1054" s="59"/>
      <c r="BA1054" s="58"/>
      <c r="BC1054" s="57"/>
      <c r="BD1054" s="58"/>
      <c r="BE1054" s="59"/>
      <c r="BF1054" s="58"/>
      <c r="BG1054" s="58"/>
      <c r="BH1054" s="58"/>
      <c r="BI1054" s="58"/>
      <c r="BJ1054" s="58"/>
      <c r="BK1054" s="58"/>
      <c r="BL1054" s="58"/>
      <c r="BM1054" s="58"/>
      <c r="BN1054" s="58"/>
      <c r="BO1054" s="58"/>
      <c r="BP1054" s="58"/>
      <c r="BQ1054" s="58"/>
      <c r="BR1054" s="58"/>
      <c r="BS1054" s="58"/>
      <c r="BT1054" s="58"/>
      <c r="BU1054" s="58"/>
      <c r="BV1054" s="58"/>
      <c r="BW1054" s="58"/>
      <c r="BX1054" s="58"/>
      <c r="BY1054" s="58"/>
      <c r="BZ1054" s="58"/>
      <c r="CA1054" s="58"/>
      <c r="CB1054" s="58"/>
      <c r="CC1054" s="58"/>
      <c r="CD1054" s="58"/>
      <c r="CE1054" s="58"/>
      <c r="CF1054" s="58"/>
      <c r="CG1054" s="58"/>
      <c r="CH1054" s="58"/>
      <c r="CI1054" s="58"/>
      <c r="CJ1054" s="58"/>
      <c r="CK1054" s="58"/>
      <c r="CL1054" s="58"/>
      <c r="CM1054" s="58"/>
      <c r="CN1054" s="58"/>
      <c r="CO1054" s="58"/>
      <c r="CP1054" s="58"/>
      <c r="CQ1054" s="58"/>
      <c r="CR1054" s="58"/>
      <c r="CS1054" s="58"/>
      <c r="CT1054" s="58"/>
      <c r="CU1054" s="58"/>
      <c r="CV1054" s="58"/>
      <c r="CW1054" s="58"/>
      <c r="CX1054" s="58"/>
      <c r="CY1054" s="58"/>
      <c r="CZ1054" s="58"/>
      <c r="DA1054" s="58"/>
      <c r="DB1054" s="58"/>
      <c r="DC1054" s="58"/>
      <c r="DD1054" s="58"/>
      <c r="DE1054" s="58"/>
      <c r="DF1054" s="58"/>
      <c r="DG1054" s="58"/>
      <c r="DH1054" s="58"/>
      <c r="DI1054" s="60"/>
    </row>
    <row r="1055" spans="1:113" x14ac:dyDescent="0.2">
      <c r="A1055" s="36"/>
      <c r="AM1055" s="57"/>
      <c r="AN1055" s="57"/>
      <c r="AO1055" s="58"/>
      <c r="AP1055" s="58"/>
      <c r="AQ1055" s="58"/>
      <c r="AS1055" s="57"/>
      <c r="AT1055" s="58"/>
      <c r="AU1055" s="58"/>
      <c r="AW1055" s="57"/>
      <c r="AX1055" s="58"/>
      <c r="AY1055" s="59"/>
      <c r="BA1055" s="58"/>
      <c r="BC1055" s="57"/>
      <c r="BD1055" s="58"/>
      <c r="BE1055" s="59"/>
      <c r="BF1055" s="58"/>
      <c r="BG1055" s="58"/>
      <c r="BH1055" s="58"/>
      <c r="BI1055" s="58"/>
      <c r="BJ1055" s="58"/>
      <c r="BK1055" s="58"/>
      <c r="BL1055" s="58"/>
      <c r="BM1055" s="58"/>
      <c r="BN1055" s="58"/>
      <c r="BO1055" s="58"/>
      <c r="BP1055" s="58"/>
      <c r="BQ1055" s="58"/>
      <c r="BR1055" s="58"/>
      <c r="BS1055" s="58"/>
      <c r="BT1055" s="58"/>
      <c r="BU1055" s="58"/>
      <c r="BV1055" s="58"/>
      <c r="BW1055" s="58"/>
      <c r="BX1055" s="58"/>
      <c r="BY1055" s="58"/>
      <c r="BZ1055" s="58"/>
      <c r="CA1055" s="58"/>
      <c r="CB1055" s="58"/>
      <c r="CC1055" s="58"/>
      <c r="CD1055" s="58"/>
      <c r="CE1055" s="58"/>
      <c r="CF1055" s="58"/>
      <c r="CG1055" s="58"/>
      <c r="CH1055" s="58"/>
      <c r="CI1055" s="58"/>
      <c r="CJ1055" s="58"/>
      <c r="CK1055" s="58"/>
      <c r="CL1055" s="58"/>
      <c r="CM1055" s="58"/>
      <c r="CN1055" s="58"/>
      <c r="CO1055" s="58"/>
      <c r="CP1055" s="58"/>
      <c r="CQ1055" s="58"/>
      <c r="CR1055" s="58"/>
      <c r="CS1055" s="58"/>
      <c r="CT1055" s="58"/>
      <c r="CU1055" s="58"/>
      <c r="CV1055" s="58"/>
      <c r="CW1055" s="58"/>
      <c r="CX1055" s="58"/>
      <c r="CY1055" s="58"/>
      <c r="CZ1055" s="58"/>
      <c r="DA1055" s="58"/>
      <c r="DB1055" s="58"/>
      <c r="DC1055" s="58"/>
      <c r="DD1055" s="58"/>
      <c r="DE1055" s="58"/>
      <c r="DF1055" s="58"/>
      <c r="DG1055" s="58"/>
      <c r="DH1055" s="58"/>
      <c r="DI1055" s="60"/>
    </row>
    <row r="1056" spans="1:113" x14ac:dyDescent="0.2">
      <c r="A1056" s="36"/>
      <c r="AM1056" s="57"/>
      <c r="AN1056" s="57"/>
      <c r="AO1056" s="58"/>
      <c r="AP1056" s="58"/>
      <c r="AQ1056" s="58"/>
      <c r="AS1056" s="57"/>
      <c r="AT1056" s="58"/>
      <c r="AU1056" s="58"/>
      <c r="AW1056" s="57"/>
      <c r="AX1056" s="58"/>
      <c r="AY1056" s="59"/>
      <c r="BA1056" s="58"/>
      <c r="BC1056" s="57"/>
      <c r="BD1056" s="58"/>
      <c r="BE1056" s="59"/>
      <c r="BF1056" s="58"/>
      <c r="BG1056" s="58"/>
      <c r="BH1056" s="58"/>
      <c r="BI1056" s="58"/>
      <c r="BJ1056" s="58"/>
      <c r="BK1056" s="58"/>
      <c r="BL1056" s="58"/>
      <c r="BM1056" s="58"/>
      <c r="BN1056" s="58"/>
      <c r="BO1056" s="58"/>
      <c r="BP1056" s="58"/>
      <c r="BQ1056" s="58"/>
      <c r="BR1056" s="58"/>
      <c r="BS1056" s="58"/>
      <c r="BT1056" s="58"/>
      <c r="BU1056" s="58"/>
      <c r="BV1056" s="58"/>
      <c r="BW1056" s="58"/>
      <c r="BX1056" s="58"/>
      <c r="BY1056" s="58"/>
      <c r="BZ1056" s="58"/>
      <c r="CA1056" s="58"/>
      <c r="CB1056" s="58"/>
      <c r="CC1056" s="58"/>
      <c r="CD1056" s="58"/>
      <c r="CE1056" s="58"/>
      <c r="CF1056" s="58"/>
      <c r="CG1056" s="58"/>
      <c r="CH1056" s="58"/>
      <c r="CI1056" s="58"/>
      <c r="CJ1056" s="58"/>
      <c r="CK1056" s="58"/>
      <c r="CL1056" s="58"/>
      <c r="CM1056" s="58"/>
      <c r="CN1056" s="58"/>
      <c r="CO1056" s="58"/>
      <c r="CP1056" s="58"/>
      <c r="CQ1056" s="58"/>
      <c r="CR1056" s="58"/>
      <c r="CS1056" s="58"/>
      <c r="CT1056" s="58"/>
      <c r="CU1056" s="58"/>
      <c r="CV1056" s="58"/>
      <c r="CW1056" s="58"/>
      <c r="CX1056" s="58"/>
      <c r="CY1056" s="58"/>
      <c r="CZ1056" s="58"/>
      <c r="DA1056" s="58"/>
      <c r="DB1056" s="58"/>
      <c r="DC1056" s="58"/>
      <c r="DD1056" s="58"/>
      <c r="DE1056" s="58"/>
      <c r="DF1056" s="58"/>
      <c r="DG1056" s="58"/>
      <c r="DH1056" s="58"/>
      <c r="DI1056" s="60"/>
    </row>
    <row r="1057" spans="1:113" x14ac:dyDescent="0.2">
      <c r="A1057" s="36"/>
      <c r="AM1057" s="57"/>
      <c r="AN1057" s="57"/>
      <c r="AO1057" s="58"/>
      <c r="AP1057" s="58"/>
      <c r="AQ1057" s="58"/>
      <c r="AS1057" s="57"/>
      <c r="AT1057" s="58"/>
      <c r="AU1057" s="58"/>
      <c r="AW1057" s="57"/>
      <c r="AX1057" s="58"/>
      <c r="AY1057" s="59"/>
      <c r="BA1057" s="58"/>
      <c r="BC1057" s="57"/>
      <c r="BD1057" s="58"/>
      <c r="BE1057" s="59"/>
      <c r="BF1057" s="58"/>
      <c r="BG1057" s="58"/>
      <c r="BH1057" s="58"/>
      <c r="BI1057" s="58"/>
      <c r="BJ1057" s="58"/>
      <c r="BK1057" s="58"/>
      <c r="BL1057" s="58"/>
      <c r="BM1057" s="58"/>
      <c r="BN1057" s="58"/>
      <c r="BO1057" s="58"/>
      <c r="BP1057" s="58"/>
      <c r="BQ1057" s="58"/>
      <c r="BR1057" s="58"/>
      <c r="BS1057" s="58"/>
      <c r="BT1057" s="58"/>
      <c r="BU1057" s="58"/>
      <c r="BV1057" s="58"/>
      <c r="BW1057" s="58"/>
      <c r="BX1057" s="58"/>
      <c r="BY1057" s="58"/>
      <c r="BZ1057" s="58"/>
      <c r="CA1057" s="58"/>
      <c r="CB1057" s="58"/>
      <c r="CC1057" s="58"/>
      <c r="CD1057" s="58"/>
      <c r="CE1057" s="58"/>
      <c r="CF1057" s="58"/>
      <c r="CG1057" s="58"/>
      <c r="CH1057" s="58"/>
      <c r="CI1057" s="58"/>
      <c r="CJ1057" s="58"/>
      <c r="CK1057" s="58"/>
      <c r="CL1057" s="58"/>
      <c r="CM1057" s="58"/>
      <c r="CN1057" s="58"/>
      <c r="CO1057" s="58"/>
      <c r="CP1057" s="58"/>
      <c r="CQ1057" s="58"/>
      <c r="CR1057" s="58"/>
      <c r="CS1057" s="58"/>
      <c r="CT1057" s="58"/>
      <c r="CU1057" s="58"/>
      <c r="CV1057" s="58"/>
      <c r="CW1057" s="58"/>
      <c r="CX1057" s="58"/>
      <c r="CY1057" s="58"/>
      <c r="CZ1057" s="58"/>
      <c r="DA1057" s="58"/>
      <c r="DB1057" s="58"/>
      <c r="DC1057" s="58"/>
      <c r="DD1057" s="58"/>
      <c r="DE1057" s="58"/>
      <c r="DF1057" s="58"/>
      <c r="DG1057" s="58"/>
      <c r="DH1057" s="58"/>
      <c r="DI1057" s="60"/>
    </row>
    <row r="1058" spans="1:113" x14ac:dyDescent="0.2">
      <c r="A1058" s="36"/>
      <c r="AM1058" s="57"/>
      <c r="AN1058" s="57"/>
      <c r="AO1058" s="58"/>
      <c r="AP1058" s="58"/>
      <c r="AQ1058" s="58"/>
      <c r="AS1058" s="57"/>
      <c r="AT1058" s="58"/>
      <c r="AU1058" s="58"/>
      <c r="AW1058" s="57"/>
      <c r="AX1058" s="58"/>
      <c r="AY1058" s="59"/>
      <c r="BA1058" s="58"/>
      <c r="BC1058" s="57"/>
      <c r="BD1058" s="58"/>
      <c r="BE1058" s="59"/>
      <c r="BF1058" s="58"/>
      <c r="BG1058" s="58"/>
      <c r="BH1058" s="58"/>
      <c r="BI1058" s="58"/>
      <c r="BJ1058" s="58"/>
      <c r="BK1058" s="58"/>
      <c r="BL1058" s="58"/>
      <c r="BM1058" s="58"/>
      <c r="BN1058" s="58"/>
      <c r="BO1058" s="58"/>
      <c r="BP1058" s="58"/>
      <c r="BQ1058" s="58"/>
      <c r="BR1058" s="58"/>
      <c r="BS1058" s="58"/>
      <c r="BT1058" s="58"/>
      <c r="BU1058" s="58"/>
      <c r="BV1058" s="58"/>
      <c r="BW1058" s="58"/>
      <c r="BX1058" s="58"/>
      <c r="BY1058" s="58"/>
      <c r="BZ1058" s="58"/>
      <c r="CA1058" s="58"/>
      <c r="CB1058" s="58"/>
      <c r="CC1058" s="58"/>
      <c r="CD1058" s="58"/>
      <c r="CE1058" s="58"/>
      <c r="CF1058" s="58"/>
      <c r="CG1058" s="58"/>
      <c r="CH1058" s="58"/>
      <c r="CI1058" s="58"/>
      <c r="CJ1058" s="58"/>
      <c r="CK1058" s="58"/>
      <c r="CL1058" s="58"/>
      <c r="CM1058" s="58"/>
      <c r="CN1058" s="58"/>
      <c r="CO1058" s="58"/>
      <c r="CP1058" s="58"/>
      <c r="CQ1058" s="58"/>
      <c r="CR1058" s="58"/>
      <c r="CS1058" s="58"/>
      <c r="CT1058" s="58"/>
      <c r="CU1058" s="58"/>
      <c r="CV1058" s="58"/>
      <c r="CW1058" s="58"/>
      <c r="CX1058" s="58"/>
      <c r="CY1058" s="58"/>
      <c r="CZ1058" s="58"/>
      <c r="DA1058" s="58"/>
      <c r="DB1058" s="58"/>
      <c r="DC1058" s="58"/>
      <c r="DD1058" s="58"/>
      <c r="DE1058" s="58"/>
      <c r="DF1058" s="58"/>
      <c r="DG1058" s="58"/>
      <c r="DH1058" s="58"/>
      <c r="DI1058" s="60"/>
    </row>
    <row r="1059" spans="1:113" x14ac:dyDescent="0.2">
      <c r="A1059" s="36"/>
      <c r="AM1059" s="57"/>
      <c r="AN1059" s="57"/>
      <c r="AO1059" s="58"/>
      <c r="AP1059" s="58"/>
      <c r="AQ1059" s="58"/>
      <c r="AS1059" s="57"/>
      <c r="AT1059" s="58"/>
      <c r="AU1059" s="58"/>
      <c r="AW1059" s="57"/>
      <c r="AX1059" s="58"/>
      <c r="AY1059" s="59"/>
      <c r="BA1059" s="58"/>
      <c r="BC1059" s="57"/>
      <c r="BD1059" s="58"/>
      <c r="BE1059" s="59"/>
      <c r="BF1059" s="58"/>
      <c r="BG1059" s="58"/>
      <c r="BH1059" s="58"/>
      <c r="BI1059" s="58"/>
      <c r="BJ1059" s="58"/>
      <c r="BK1059" s="58"/>
      <c r="BL1059" s="58"/>
      <c r="BM1059" s="58"/>
      <c r="BN1059" s="58"/>
      <c r="BO1059" s="58"/>
      <c r="BP1059" s="58"/>
      <c r="BQ1059" s="58"/>
      <c r="BR1059" s="58"/>
      <c r="BS1059" s="58"/>
      <c r="BT1059" s="58"/>
      <c r="BU1059" s="58"/>
      <c r="BV1059" s="58"/>
      <c r="BW1059" s="58"/>
      <c r="BX1059" s="58"/>
      <c r="BY1059" s="58"/>
      <c r="BZ1059" s="58"/>
      <c r="CA1059" s="58"/>
      <c r="CB1059" s="58"/>
      <c r="CC1059" s="58"/>
      <c r="CD1059" s="58"/>
      <c r="CE1059" s="58"/>
      <c r="CF1059" s="58"/>
      <c r="CG1059" s="58"/>
      <c r="CH1059" s="58"/>
      <c r="CI1059" s="58"/>
      <c r="CJ1059" s="58"/>
      <c r="CK1059" s="58"/>
      <c r="CL1059" s="58"/>
      <c r="CM1059" s="58"/>
      <c r="CN1059" s="58"/>
      <c r="CO1059" s="58"/>
      <c r="CP1059" s="58"/>
      <c r="CQ1059" s="58"/>
      <c r="CR1059" s="58"/>
      <c r="CS1059" s="58"/>
      <c r="CT1059" s="58"/>
      <c r="CU1059" s="58"/>
      <c r="CV1059" s="58"/>
      <c r="CW1059" s="58"/>
      <c r="CX1059" s="58"/>
      <c r="CY1059" s="58"/>
      <c r="CZ1059" s="58"/>
      <c r="DA1059" s="58"/>
      <c r="DB1059" s="58"/>
      <c r="DC1059" s="58"/>
      <c r="DD1059" s="58"/>
      <c r="DE1059" s="58"/>
      <c r="DF1059" s="58"/>
      <c r="DG1059" s="58"/>
      <c r="DH1059" s="58"/>
      <c r="DI1059" s="60"/>
    </row>
    <row r="1060" spans="1:113" x14ac:dyDescent="0.2">
      <c r="A1060" s="36"/>
      <c r="AM1060" s="57"/>
      <c r="AN1060" s="57"/>
      <c r="AO1060" s="58"/>
      <c r="AP1060" s="58"/>
      <c r="AQ1060" s="58"/>
      <c r="AS1060" s="57"/>
      <c r="AT1060" s="58"/>
      <c r="AU1060" s="58"/>
      <c r="AW1060" s="57"/>
      <c r="AX1060" s="58"/>
      <c r="AY1060" s="59"/>
      <c r="BA1060" s="58"/>
      <c r="BC1060" s="57"/>
      <c r="BD1060" s="58"/>
      <c r="BE1060" s="59"/>
      <c r="BF1060" s="58"/>
      <c r="BG1060" s="58"/>
      <c r="BH1060" s="58"/>
      <c r="BI1060" s="58"/>
      <c r="BJ1060" s="58"/>
      <c r="BK1060" s="58"/>
      <c r="BL1060" s="58"/>
      <c r="BM1060" s="58"/>
      <c r="BN1060" s="58"/>
      <c r="BO1060" s="58"/>
      <c r="BP1060" s="58"/>
      <c r="BQ1060" s="58"/>
      <c r="BR1060" s="58"/>
      <c r="BS1060" s="58"/>
      <c r="BT1060" s="58"/>
      <c r="BU1060" s="58"/>
      <c r="BV1060" s="58"/>
      <c r="BW1060" s="58"/>
      <c r="BX1060" s="58"/>
      <c r="BY1060" s="58"/>
      <c r="BZ1060" s="58"/>
      <c r="CA1060" s="58"/>
      <c r="CB1060" s="58"/>
      <c r="CC1060" s="58"/>
      <c r="CD1060" s="58"/>
      <c r="CE1060" s="58"/>
      <c r="CF1060" s="58"/>
      <c r="CG1060" s="58"/>
      <c r="CH1060" s="58"/>
      <c r="CI1060" s="58"/>
      <c r="CJ1060" s="58"/>
      <c r="CK1060" s="58"/>
      <c r="CL1060" s="58"/>
      <c r="CM1060" s="58"/>
      <c r="CN1060" s="58"/>
      <c r="CO1060" s="58"/>
      <c r="CP1060" s="58"/>
      <c r="CQ1060" s="58"/>
      <c r="CR1060" s="58"/>
      <c r="CS1060" s="58"/>
      <c r="CT1060" s="58"/>
      <c r="CU1060" s="58"/>
      <c r="CV1060" s="58"/>
      <c r="CW1060" s="58"/>
      <c r="CX1060" s="58"/>
      <c r="CY1060" s="58"/>
      <c r="CZ1060" s="58"/>
      <c r="DA1060" s="58"/>
      <c r="DB1060" s="58"/>
      <c r="DC1060" s="58"/>
      <c r="DD1060" s="58"/>
      <c r="DE1060" s="58"/>
      <c r="DF1060" s="58"/>
      <c r="DG1060" s="58"/>
      <c r="DH1060" s="58"/>
      <c r="DI1060" s="60"/>
    </row>
    <row r="1061" spans="1:113" x14ac:dyDescent="0.2">
      <c r="A1061" s="36"/>
      <c r="AM1061" s="57"/>
      <c r="AN1061" s="57"/>
      <c r="AO1061" s="58"/>
      <c r="AP1061" s="58"/>
      <c r="AQ1061" s="58"/>
      <c r="AS1061" s="57"/>
      <c r="AT1061" s="58"/>
      <c r="AU1061" s="58"/>
      <c r="AW1061" s="57"/>
      <c r="AX1061" s="58"/>
      <c r="AY1061" s="59"/>
      <c r="BA1061" s="58"/>
      <c r="BC1061" s="57"/>
      <c r="BD1061" s="58"/>
      <c r="BE1061" s="59"/>
      <c r="BF1061" s="58"/>
      <c r="BG1061" s="58"/>
      <c r="BH1061" s="58"/>
      <c r="BI1061" s="58"/>
      <c r="BJ1061" s="58"/>
      <c r="BK1061" s="58"/>
      <c r="BL1061" s="58"/>
      <c r="BM1061" s="58"/>
      <c r="BN1061" s="58"/>
      <c r="BO1061" s="58"/>
      <c r="BP1061" s="58"/>
      <c r="BQ1061" s="58"/>
      <c r="BR1061" s="58"/>
      <c r="BS1061" s="58"/>
      <c r="BT1061" s="58"/>
      <c r="BU1061" s="58"/>
      <c r="BV1061" s="58"/>
      <c r="BW1061" s="58"/>
      <c r="BX1061" s="58"/>
      <c r="BY1061" s="58"/>
      <c r="BZ1061" s="58"/>
      <c r="CA1061" s="58"/>
      <c r="CB1061" s="58"/>
      <c r="CC1061" s="58"/>
      <c r="CD1061" s="58"/>
      <c r="CE1061" s="58"/>
      <c r="CF1061" s="58"/>
      <c r="CG1061" s="58"/>
      <c r="CH1061" s="58"/>
      <c r="CI1061" s="58"/>
      <c r="CJ1061" s="58"/>
      <c r="CK1061" s="58"/>
      <c r="CL1061" s="58"/>
      <c r="CM1061" s="58"/>
      <c r="CN1061" s="58"/>
      <c r="CO1061" s="58"/>
      <c r="CP1061" s="58"/>
      <c r="CQ1061" s="58"/>
      <c r="CR1061" s="58"/>
      <c r="CS1061" s="58"/>
      <c r="CT1061" s="58"/>
      <c r="CU1061" s="58"/>
      <c r="CV1061" s="58"/>
      <c r="CW1061" s="58"/>
      <c r="CX1061" s="58"/>
      <c r="CY1061" s="58"/>
      <c r="CZ1061" s="58"/>
      <c r="DA1061" s="58"/>
      <c r="DB1061" s="58"/>
      <c r="DC1061" s="58"/>
      <c r="DD1061" s="58"/>
      <c r="DE1061" s="58"/>
      <c r="DF1061" s="58"/>
      <c r="DG1061" s="58"/>
      <c r="DH1061" s="58"/>
      <c r="DI1061" s="60"/>
    </row>
    <row r="1062" spans="1:113" x14ac:dyDescent="0.2">
      <c r="A1062" s="36"/>
      <c r="AM1062" s="57"/>
      <c r="AN1062" s="57"/>
      <c r="AO1062" s="58"/>
      <c r="AP1062" s="58"/>
      <c r="AQ1062" s="58"/>
      <c r="AS1062" s="57"/>
      <c r="AT1062" s="58"/>
      <c r="AU1062" s="58"/>
      <c r="AW1062" s="57"/>
      <c r="AX1062" s="58"/>
      <c r="AY1062" s="59"/>
      <c r="BA1062" s="58"/>
      <c r="BC1062" s="57"/>
      <c r="BD1062" s="58"/>
      <c r="BE1062" s="59"/>
      <c r="BF1062" s="58"/>
      <c r="BG1062" s="58"/>
      <c r="BH1062" s="58"/>
      <c r="BI1062" s="58"/>
      <c r="BJ1062" s="58"/>
      <c r="BK1062" s="58"/>
      <c r="BL1062" s="58"/>
      <c r="BM1062" s="58"/>
      <c r="BN1062" s="58"/>
      <c r="BO1062" s="58"/>
      <c r="BP1062" s="58"/>
      <c r="BQ1062" s="58"/>
      <c r="BR1062" s="58"/>
      <c r="BS1062" s="58"/>
      <c r="BT1062" s="58"/>
      <c r="BU1062" s="58"/>
      <c r="BV1062" s="58"/>
      <c r="BW1062" s="58"/>
      <c r="BX1062" s="58"/>
      <c r="BY1062" s="58"/>
      <c r="BZ1062" s="58"/>
      <c r="CA1062" s="58"/>
      <c r="CB1062" s="58"/>
      <c r="CC1062" s="58"/>
      <c r="CD1062" s="58"/>
      <c r="CE1062" s="58"/>
      <c r="CF1062" s="58"/>
      <c r="CG1062" s="58"/>
      <c r="CH1062" s="58"/>
      <c r="CI1062" s="58"/>
      <c r="CJ1062" s="58"/>
      <c r="CK1062" s="58"/>
      <c r="CL1062" s="58"/>
      <c r="CM1062" s="58"/>
      <c r="CN1062" s="58"/>
      <c r="CO1062" s="58"/>
      <c r="CP1062" s="58"/>
      <c r="CQ1062" s="58"/>
      <c r="CR1062" s="58"/>
      <c r="CS1062" s="58"/>
      <c r="CT1062" s="58"/>
      <c r="CU1062" s="58"/>
      <c r="CV1062" s="58"/>
      <c r="CW1062" s="58"/>
      <c r="CX1062" s="58"/>
      <c r="CY1062" s="58"/>
      <c r="CZ1062" s="58"/>
      <c r="DA1062" s="58"/>
      <c r="DB1062" s="58"/>
      <c r="DC1062" s="58"/>
      <c r="DD1062" s="58"/>
      <c r="DE1062" s="58"/>
      <c r="DF1062" s="58"/>
      <c r="DG1062" s="58"/>
      <c r="DH1062" s="58"/>
      <c r="DI1062" s="60"/>
    </row>
    <row r="1063" spans="1:113" x14ac:dyDescent="0.2">
      <c r="A1063" s="36"/>
      <c r="AM1063" s="57"/>
      <c r="AN1063" s="57"/>
      <c r="AO1063" s="58"/>
      <c r="AP1063" s="58"/>
      <c r="AQ1063" s="58"/>
      <c r="AS1063" s="57"/>
      <c r="AT1063" s="58"/>
      <c r="AU1063" s="58"/>
      <c r="AW1063" s="57"/>
      <c r="AX1063" s="58"/>
      <c r="AY1063" s="59"/>
      <c r="BA1063" s="58"/>
      <c r="BC1063" s="57"/>
      <c r="BD1063" s="58"/>
      <c r="BE1063" s="59"/>
      <c r="BF1063" s="58"/>
      <c r="BG1063" s="58"/>
      <c r="BH1063" s="58"/>
      <c r="BI1063" s="58"/>
      <c r="BJ1063" s="58"/>
      <c r="BK1063" s="58"/>
      <c r="BL1063" s="58"/>
      <c r="BM1063" s="58"/>
      <c r="BN1063" s="58"/>
      <c r="BO1063" s="58"/>
      <c r="BP1063" s="58"/>
      <c r="BQ1063" s="58"/>
      <c r="BR1063" s="58"/>
      <c r="BS1063" s="58"/>
      <c r="BT1063" s="58"/>
      <c r="BU1063" s="58"/>
      <c r="BV1063" s="58"/>
      <c r="BW1063" s="58"/>
      <c r="BX1063" s="58"/>
      <c r="BY1063" s="58"/>
      <c r="BZ1063" s="58"/>
      <c r="CA1063" s="58"/>
      <c r="CB1063" s="58"/>
      <c r="CC1063" s="58"/>
      <c r="CD1063" s="58"/>
      <c r="CE1063" s="58"/>
      <c r="CF1063" s="58"/>
      <c r="CG1063" s="58"/>
      <c r="CH1063" s="58"/>
      <c r="CI1063" s="58"/>
      <c r="CJ1063" s="58"/>
      <c r="CK1063" s="58"/>
      <c r="CL1063" s="58"/>
      <c r="CM1063" s="58"/>
      <c r="CN1063" s="58"/>
      <c r="CO1063" s="58"/>
      <c r="CP1063" s="58"/>
      <c r="CQ1063" s="58"/>
      <c r="CR1063" s="58"/>
      <c r="CS1063" s="58"/>
      <c r="CT1063" s="58"/>
      <c r="CU1063" s="58"/>
      <c r="CV1063" s="58"/>
      <c r="CW1063" s="58"/>
      <c r="CX1063" s="58"/>
      <c r="CY1063" s="58"/>
      <c r="CZ1063" s="58"/>
      <c r="DA1063" s="58"/>
      <c r="DB1063" s="58"/>
      <c r="DC1063" s="58"/>
      <c r="DD1063" s="58"/>
      <c r="DE1063" s="58"/>
      <c r="DF1063" s="58"/>
      <c r="DG1063" s="58"/>
      <c r="DH1063" s="58"/>
      <c r="DI1063" s="60"/>
    </row>
    <row r="1064" spans="1:113" x14ac:dyDescent="0.2">
      <c r="A1064" s="36"/>
      <c r="AM1064" s="57"/>
      <c r="AN1064" s="57"/>
      <c r="AO1064" s="58"/>
      <c r="AP1064" s="58"/>
      <c r="AQ1064" s="58"/>
      <c r="AS1064" s="57"/>
      <c r="AT1064" s="58"/>
      <c r="AU1064" s="58"/>
      <c r="AW1064" s="57"/>
      <c r="AX1064" s="58"/>
      <c r="AY1064" s="59"/>
      <c r="BA1064" s="58"/>
      <c r="BC1064" s="57"/>
      <c r="BD1064" s="58"/>
      <c r="BE1064" s="59"/>
      <c r="BF1064" s="58"/>
      <c r="BG1064" s="58"/>
      <c r="BH1064" s="58"/>
      <c r="BI1064" s="58"/>
      <c r="BJ1064" s="58"/>
      <c r="BK1064" s="58"/>
      <c r="BL1064" s="58"/>
      <c r="BM1064" s="58"/>
      <c r="BN1064" s="58"/>
      <c r="BO1064" s="58"/>
      <c r="BP1064" s="58"/>
      <c r="BQ1064" s="58"/>
      <c r="BR1064" s="58"/>
      <c r="BS1064" s="58"/>
      <c r="BT1064" s="58"/>
      <c r="BU1064" s="58"/>
      <c r="BV1064" s="58"/>
      <c r="BW1064" s="58"/>
      <c r="BX1064" s="58"/>
      <c r="BY1064" s="58"/>
      <c r="BZ1064" s="58"/>
      <c r="CA1064" s="58"/>
      <c r="CB1064" s="58"/>
      <c r="CC1064" s="58"/>
      <c r="CD1064" s="58"/>
      <c r="CE1064" s="58"/>
      <c r="CF1064" s="58"/>
      <c r="CG1064" s="58"/>
      <c r="CH1064" s="58"/>
      <c r="CI1064" s="58"/>
      <c r="CJ1064" s="58"/>
      <c r="CK1064" s="58"/>
      <c r="CL1064" s="58"/>
      <c r="CM1064" s="58"/>
      <c r="CN1064" s="58"/>
      <c r="CO1064" s="58"/>
      <c r="CP1064" s="58"/>
      <c r="CQ1064" s="58"/>
      <c r="CR1064" s="58"/>
      <c r="CS1064" s="58"/>
      <c r="CT1064" s="58"/>
      <c r="CU1064" s="58"/>
      <c r="CV1064" s="58"/>
      <c r="CW1064" s="58"/>
      <c r="CX1064" s="58"/>
      <c r="CY1064" s="58"/>
      <c r="CZ1064" s="58"/>
      <c r="DA1064" s="58"/>
      <c r="DB1064" s="58"/>
      <c r="DC1064" s="58"/>
      <c r="DD1064" s="58"/>
      <c r="DE1064" s="58"/>
      <c r="DF1064" s="58"/>
      <c r="DG1064" s="58"/>
      <c r="DH1064" s="58"/>
      <c r="DI1064" s="60"/>
    </row>
    <row r="1065" spans="1:113" x14ac:dyDescent="0.2">
      <c r="A1065" s="36"/>
      <c r="AM1065" s="57"/>
      <c r="AN1065" s="57"/>
      <c r="AO1065" s="58"/>
      <c r="AP1065" s="58"/>
      <c r="AQ1065" s="58"/>
      <c r="AS1065" s="57"/>
      <c r="AT1065" s="58"/>
      <c r="AU1065" s="58"/>
      <c r="AW1065" s="57"/>
      <c r="AX1065" s="58"/>
      <c r="AY1065" s="59"/>
      <c r="BA1065" s="58"/>
      <c r="BC1065" s="57"/>
      <c r="BD1065" s="58"/>
      <c r="BE1065" s="59"/>
      <c r="BF1065" s="58"/>
      <c r="BG1065" s="58"/>
      <c r="BH1065" s="58"/>
      <c r="BI1065" s="58"/>
      <c r="BJ1065" s="58"/>
      <c r="BK1065" s="58"/>
      <c r="BL1065" s="58"/>
      <c r="BM1065" s="58"/>
      <c r="BN1065" s="58"/>
      <c r="BO1065" s="58"/>
      <c r="BP1065" s="58"/>
      <c r="BQ1065" s="58"/>
      <c r="BR1065" s="58"/>
      <c r="BS1065" s="58"/>
      <c r="BT1065" s="58"/>
      <c r="BU1065" s="58"/>
      <c r="BV1065" s="58"/>
      <c r="BW1065" s="58"/>
      <c r="BX1065" s="58"/>
      <c r="BY1065" s="58"/>
      <c r="BZ1065" s="58"/>
      <c r="CA1065" s="58"/>
      <c r="CB1065" s="58"/>
      <c r="CC1065" s="58"/>
      <c r="CD1065" s="58"/>
      <c r="CE1065" s="58"/>
      <c r="CF1065" s="58"/>
      <c r="CG1065" s="58"/>
      <c r="CH1065" s="58"/>
      <c r="CI1065" s="58"/>
      <c r="CJ1065" s="58"/>
      <c r="CK1065" s="58"/>
      <c r="CL1065" s="58"/>
      <c r="CM1065" s="58"/>
      <c r="CN1065" s="58"/>
      <c r="CO1065" s="58"/>
      <c r="CP1065" s="58"/>
      <c r="CQ1065" s="58"/>
      <c r="CR1065" s="58"/>
      <c r="CS1065" s="58"/>
      <c r="CT1065" s="58"/>
      <c r="CU1065" s="58"/>
      <c r="CV1065" s="58"/>
      <c r="CW1065" s="58"/>
      <c r="CX1065" s="58"/>
      <c r="CY1065" s="58"/>
      <c r="CZ1065" s="58"/>
      <c r="DA1065" s="58"/>
      <c r="DB1065" s="58"/>
      <c r="DC1065" s="58"/>
      <c r="DD1065" s="58"/>
      <c r="DE1065" s="58"/>
      <c r="DF1065" s="58"/>
      <c r="DG1065" s="58"/>
      <c r="DH1065" s="58"/>
      <c r="DI1065" s="60"/>
    </row>
    <row r="1066" spans="1:113" x14ac:dyDescent="0.2">
      <c r="A1066" s="36"/>
      <c r="AM1066" s="57"/>
      <c r="AN1066" s="57"/>
      <c r="AO1066" s="58"/>
      <c r="AP1066" s="58"/>
      <c r="AQ1066" s="58"/>
      <c r="AS1066" s="57"/>
      <c r="AT1066" s="58"/>
      <c r="AU1066" s="58"/>
      <c r="AW1066" s="57"/>
      <c r="AX1066" s="58"/>
      <c r="AY1066" s="59"/>
      <c r="BA1066" s="58"/>
      <c r="BC1066" s="57"/>
      <c r="BD1066" s="58"/>
      <c r="BE1066" s="59"/>
      <c r="BF1066" s="58"/>
      <c r="BG1066" s="58"/>
      <c r="BH1066" s="58"/>
      <c r="BI1066" s="58"/>
      <c r="BJ1066" s="58"/>
      <c r="BK1066" s="58"/>
      <c r="BL1066" s="58"/>
      <c r="BM1066" s="58"/>
      <c r="BN1066" s="58"/>
      <c r="BO1066" s="58"/>
      <c r="BP1066" s="58"/>
      <c r="BQ1066" s="58"/>
      <c r="BR1066" s="58"/>
      <c r="BS1066" s="58"/>
      <c r="BT1066" s="58"/>
      <c r="BU1066" s="58"/>
      <c r="BV1066" s="58"/>
      <c r="BW1066" s="58"/>
      <c r="BX1066" s="58"/>
      <c r="BY1066" s="58"/>
      <c r="BZ1066" s="58"/>
      <c r="CA1066" s="58"/>
      <c r="CB1066" s="58"/>
      <c r="CC1066" s="58"/>
      <c r="CD1066" s="58"/>
      <c r="CE1066" s="58"/>
      <c r="CF1066" s="58"/>
      <c r="CG1066" s="58"/>
      <c r="CH1066" s="58"/>
      <c r="CI1066" s="58"/>
      <c r="CJ1066" s="58"/>
      <c r="CK1066" s="58"/>
      <c r="CL1066" s="58"/>
      <c r="CM1066" s="58"/>
      <c r="CN1066" s="58"/>
      <c r="CO1066" s="58"/>
      <c r="CP1066" s="58"/>
      <c r="CQ1066" s="58"/>
      <c r="CR1066" s="58"/>
      <c r="CS1066" s="58"/>
      <c r="CT1066" s="58"/>
      <c r="CU1066" s="58"/>
      <c r="CV1066" s="58"/>
      <c r="CW1066" s="58"/>
      <c r="CX1066" s="58"/>
      <c r="CY1066" s="58"/>
      <c r="CZ1066" s="58"/>
      <c r="DA1066" s="58"/>
      <c r="DB1066" s="58"/>
      <c r="DC1066" s="58"/>
      <c r="DD1066" s="58"/>
      <c r="DE1066" s="58"/>
      <c r="DF1066" s="58"/>
      <c r="DG1066" s="58"/>
      <c r="DH1066" s="58"/>
      <c r="DI1066" s="60"/>
    </row>
    <row r="1067" spans="1:113" x14ac:dyDescent="0.2">
      <c r="A1067" s="36"/>
      <c r="AM1067" s="57"/>
      <c r="AN1067" s="57"/>
      <c r="AO1067" s="58"/>
      <c r="AP1067" s="58"/>
      <c r="AQ1067" s="58"/>
      <c r="AS1067" s="57"/>
      <c r="AT1067" s="58"/>
      <c r="AU1067" s="58"/>
      <c r="AW1067" s="57"/>
      <c r="AX1067" s="58"/>
      <c r="AY1067" s="59"/>
      <c r="BA1067" s="58"/>
      <c r="BC1067" s="57"/>
      <c r="BD1067" s="58"/>
      <c r="BE1067" s="59"/>
      <c r="BF1067" s="58"/>
      <c r="BG1067" s="58"/>
      <c r="BH1067" s="58"/>
      <c r="BI1067" s="58"/>
      <c r="BJ1067" s="58"/>
      <c r="BK1067" s="58"/>
      <c r="BL1067" s="58"/>
      <c r="BM1067" s="58"/>
      <c r="BN1067" s="58"/>
      <c r="BO1067" s="58"/>
      <c r="BP1067" s="58"/>
      <c r="BQ1067" s="58"/>
      <c r="BR1067" s="58"/>
      <c r="BS1067" s="58"/>
      <c r="BT1067" s="58"/>
      <c r="BU1067" s="58"/>
      <c r="BV1067" s="58"/>
      <c r="BW1067" s="58"/>
      <c r="BX1067" s="58"/>
      <c r="BY1067" s="58"/>
      <c r="BZ1067" s="58"/>
      <c r="CA1067" s="58"/>
      <c r="CB1067" s="58"/>
      <c r="CC1067" s="58"/>
      <c r="CD1067" s="58"/>
      <c r="CE1067" s="58"/>
      <c r="CF1067" s="58"/>
      <c r="CG1067" s="58"/>
      <c r="CH1067" s="58"/>
      <c r="CI1067" s="58"/>
      <c r="CJ1067" s="58"/>
      <c r="CK1067" s="58"/>
      <c r="CL1067" s="58"/>
      <c r="CM1067" s="58"/>
      <c r="CN1067" s="58"/>
      <c r="CO1067" s="58"/>
      <c r="CP1067" s="58"/>
      <c r="CQ1067" s="58"/>
      <c r="CR1067" s="58"/>
      <c r="CS1067" s="58"/>
      <c r="CT1067" s="58"/>
      <c r="CU1067" s="58"/>
      <c r="CV1067" s="58"/>
      <c r="CW1067" s="58"/>
      <c r="CX1067" s="58"/>
      <c r="CY1067" s="58"/>
      <c r="CZ1067" s="58"/>
      <c r="DA1067" s="58"/>
      <c r="DB1067" s="58"/>
      <c r="DC1067" s="58"/>
      <c r="DD1067" s="58"/>
      <c r="DE1067" s="58"/>
      <c r="DF1067" s="58"/>
      <c r="DG1067" s="58"/>
      <c r="DH1067" s="58"/>
      <c r="DI1067" s="60"/>
    </row>
    <row r="1068" spans="1:113" x14ac:dyDescent="0.2">
      <c r="A1068" s="36"/>
      <c r="AM1068" s="57"/>
      <c r="AN1068" s="57"/>
      <c r="AO1068" s="58"/>
      <c r="AP1068" s="58"/>
      <c r="AQ1068" s="58"/>
      <c r="AS1068" s="57"/>
      <c r="AT1068" s="58"/>
      <c r="AU1068" s="58"/>
      <c r="AW1068" s="57"/>
      <c r="AX1068" s="58"/>
      <c r="AY1068" s="59"/>
      <c r="BA1068" s="58"/>
      <c r="BC1068" s="57"/>
      <c r="BD1068" s="58"/>
      <c r="BE1068" s="59"/>
      <c r="BF1068" s="58"/>
      <c r="BG1068" s="58"/>
      <c r="BH1068" s="58"/>
      <c r="BI1068" s="58"/>
      <c r="BJ1068" s="58"/>
      <c r="BK1068" s="58"/>
      <c r="BL1068" s="58"/>
      <c r="BM1068" s="58"/>
      <c r="BN1068" s="58"/>
      <c r="BO1068" s="58"/>
      <c r="BP1068" s="58"/>
      <c r="BQ1068" s="58"/>
      <c r="BR1068" s="58"/>
      <c r="BS1068" s="58"/>
      <c r="BT1068" s="58"/>
      <c r="BU1068" s="58"/>
      <c r="BV1068" s="58"/>
      <c r="BW1068" s="58"/>
      <c r="BX1068" s="58"/>
      <c r="BY1068" s="58"/>
      <c r="BZ1068" s="58"/>
      <c r="CA1068" s="58"/>
      <c r="CB1068" s="58"/>
      <c r="CC1068" s="58"/>
      <c r="CD1068" s="58"/>
      <c r="CE1068" s="58"/>
      <c r="CF1068" s="58"/>
      <c r="CG1068" s="58"/>
      <c r="CH1068" s="58"/>
      <c r="CI1068" s="58"/>
      <c r="CJ1068" s="58"/>
      <c r="CK1068" s="58"/>
      <c r="CL1068" s="58"/>
      <c r="CM1068" s="58"/>
      <c r="CN1068" s="58"/>
      <c r="CO1068" s="58"/>
      <c r="CP1068" s="58"/>
      <c r="CQ1068" s="58"/>
      <c r="CR1068" s="58"/>
      <c r="CS1068" s="58"/>
      <c r="CT1068" s="58"/>
      <c r="CU1068" s="58"/>
      <c r="CV1068" s="58"/>
      <c r="CW1068" s="58"/>
      <c r="CX1068" s="58"/>
      <c r="CY1068" s="58"/>
      <c r="CZ1068" s="58"/>
      <c r="DA1068" s="58"/>
      <c r="DB1068" s="58"/>
      <c r="DC1068" s="58"/>
      <c r="DD1068" s="58"/>
      <c r="DE1068" s="58"/>
      <c r="DF1068" s="58"/>
      <c r="DG1068" s="58"/>
      <c r="DH1068" s="58"/>
      <c r="DI1068" s="60"/>
    </row>
    <row r="1069" spans="1:113" x14ac:dyDescent="0.2">
      <c r="A1069" s="36"/>
      <c r="AM1069" s="57"/>
      <c r="AN1069" s="57"/>
      <c r="AO1069" s="58"/>
      <c r="AP1069" s="58"/>
      <c r="AQ1069" s="58"/>
      <c r="AS1069" s="57"/>
      <c r="AT1069" s="58"/>
      <c r="AU1069" s="58"/>
      <c r="AW1069" s="57"/>
      <c r="AX1069" s="58"/>
      <c r="AY1069" s="59"/>
      <c r="BA1069" s="58"/>
      <c r="BC1069" s="57"/>
      <c r="BD1069" s="58"/>
      <c r="BE1069" s="59"/>
      <c r="BF1069" s="58"/>
      <c r="BG1069" s="58"/>
      <c r="BH1069" s="58"/>
      <c r="BI1069" s="58"/>
      <c r="BJ1069" s="58"/>
      <c r="BK1069" s="58"/>
      <c r="BL1069" s="58"/>
      <c r="BM1069" s="58"/>
      <c r="BN1069" s="58"/>
      <c r="BO1069" s="58"/>
      <c r="BP1069" s="58"/>
      <c r="BQ1069" s="58"/>
      <c r="BR1069" s="58"/>
      <c r="BS1069" s="58"/>
      <c r="BT1069" s="58"/>
      <c r="BU1069" s="58"/>
      <c r="BV1069" s="58"/>
      <c r="BW1069" s="58"/>
      <c r="BX1069" s="58"/>
      <c r="BY1069" s="58"/>
      <c r="BZ1069" s="58"/>
      <c r="CA1069" s="58"/>
      <c r="CB1069" s="58"/>
      <c r="CC1069" s="58"/>
      <c r="CD1069" s="58"/>
      <c r="CE1069" s="58"/>
      <c r="CF1069" s="58"/>
      <c r="CG1069" s="58"/>
      <c r="CH1069" s="58"/>
      <c r="CI1069" s="58"/>
      <c r="CJ1069" s="58"/>
      <c r="CK1069" s="58"/>
      <c r="CL1069" s="58"/>
      <c r="CM1069" s="58"/>
      <c r="CN1069" s="58"/>
      <c r="CO1069" s="58"/>
      <c r="CP1069" s="58"/>
      <c r="CQ1069" s="58"/>
      <c r="CR1069" s="58"/>
      <c r="CS1069" s="58"/>
      <c r="CT1069" s="58"/>
      <c r="CU1069" s="58"/>
      <c r="CV1069" s="58"/>
      <c r="CW1069" s="58"/>
      <c r="CX1069" s="58"/>
      <c r="CY1069" s="58"/>
      <c r="CZ1069" s="58"/>
      <c r="DA1069" s="58"/>
      <c r="DB1069" s="58"/>
      <c r="DC1069" s="58"/>
      <c r="DD1069" s="58"/>
      <c r="DE1069" s="58"/>
      <c r="DF1069" s="58"/>
      <c r="DG1069" s="58"/>
      <c r="DH1069" s="58"/>
      <c r="DI1069" s="60"/>
    </row>
    <row r="1070" spans="1:113" x14ac:dyDescent="0.2">
      <c r="A1070" s="36"/>
      <c r="AM1070" s="57"/>
      <c r="AN1070" s="57"/>
      <c r="AO1070" s="58"/>
      <c r="AP1070" s="58"/>
      <c r="AQ1070" s="58"/>
      <c r="AS1070" s="57"/>
      <c r="AT1070" s="58"/>
      <c r="AU1070" s="58"/>
      <c r="AW1070" s="57"/>
      <c r="AX1070" s="58"/>
      <c r="AY1070" s="59"/>
      <c r="BA1070" s="58"/>
      <c r="BC1070" s="57"/>
      <c r="BD1070" s="58"/>
      <c r="BE1070" s="59"/>
      <c r="BF1070" s="58"/>
      <c r="BG1070" s="58"/>
      <c r="BH1070" s="58"/>
      <c r="BI1070" s="58"/>
      <c r="BJ1070" s="58"/>
      <c r="BK1070" s="58"/>
      <c r="BL1070" s="58"/>
      <c r="BM1070" s="58"/>
      <c r="BN1070" s="58"/>
      <c r="BO1070" s="58"/>
      <c r="BP1070" s="58"/>
      <c r="BQ1070" s="58"/>
      <c r="BR1070" s="58"/>
      <c r="BS1070" s="58"/>
      <c r="BT1070" s="58"/>
      <c r="BU1070" s="58"/>
      <c r="BV1070" s="58"/>
      <c r="BW1070" s="58"/>
      <c r="BX1070" s="58"/>
      <c r="BY1070" s="58"/>
      <c r="BZ1070" s="58"/>
      <c r="CA1070" s="58"/>
      <c r="CB1070" s="58"/>
      <c r="CC1070" s="58"/>
      <c r="CD1070" s="58"/>
      <c r="CE1070" s="58"/>
      <c r="CF1070" s="58"/>
      <c r="CG1070" s="58"/>
      <c r="CH1070" s="58"/>
      <c r="CI1070" s="58"/>
      <c r="CJ1070" s="58"/>
      <c r="CK1070" s="58"/>
      <c r="CL1070" s="58"/>
      <c r="CM1070" s="58"/>
      <c r="CN1070" s="58"/>
      <c r="CO1070" s="58"/>
      <c r="CP1070" s="58"/>
      <c r="CQ1070" s="58"/>
      <c r="CR1070" s="58"/>
      <c r="CS1070" s="58"/>
      <c r="CT1070" s="58"/>
      <c r="CU1070" s="58"/>
      <c r="CV1070" s="58"/>
      <c r="CW1070" s="58"/>
      <c r="CX1070" s="58"/>
      <c r="CY1070" s="58"/>
      <c r="CZ1070" s="58"/>
      <c r="DA1070" s="58"/>
      <c r="DB1070" s="58"/>
      <c r="DC1070" s="58"/>
      <c r="DD1070" s="58"/>
      <c r="DE1070" s="58"/>
      <c r="DF1070" s="58"/>
      <c r="DG1070" s="58"/>
      <c r="DH1070" s="58"/>
      <c r="DI1070" s="60"/>
    </row>
    <row r="1071" spans="1:113" x14ac:dyDescent="0.2">
      <c r="A1071" s="36"/>
      <c r="AM1071" s="57"/>
      <c r="AN1071" s="57"/>
      <c r="AO1071" s="58"/>
      <c r="AP1071" s="58"/>
      <c r="AQ1071" s="58"/>
      <c r="AS1071" s="57"/>
      <c r="AT1071" s="58"/>
      <c r="AU1071" s="58"/>
      <c r="AW1071" s="57"/>
      <c r="AX1071" s="58"/>
      <c r="AY1071" s="59"/>
      <c r="BA1071" s="58"/>
      <c r="BC1071" s="57"/>
      <c r="BD1071" s="58"/>
      <c r="BE1071" s="59"/>
      <c r="BF1071" s="58"/>
      <c r="BG1071" s="58"/>
      <c r="BH1071" s="58"/>
      <c r="BI1071" s="58"/>
      <c r="BJ1071" s="58"/>
      <c r="BK1071" s="58"/>
      <c r="BL1071" s="58"/>
      <c r="BM1071" s="58"/>
      <c r="BN1071" s="58"/>
      <c r="BO1071" s="58"/>
      <c r="BP1071" s="58"/>
      <c r="BQ1071" s="58"/>
      <c r="BR1071" s="58"/>
      <c r="BS1071" s="58"/>
      <c r="BT1071" s="58"/>
      <c r="BU1071" s="58"/>
      <c r="BV1071" s="58"/>
      <c r="BW1071" s="58"/>
      <c r="BX1071" s="58"/>
      <c r="BY1071" s="58"/>
      <c r="BZ1071" s="58"/>
      <c r="CA1071" s="58"/>
      <c r="CB1071" s="58"/>
      <c r="CC1071" s="58"/>
      <c r="CD1071" s="58"/>
      <c r="CE1071" s="58"/>
      <c r="CF1071" s="58"/>
      <c r="CG1071" s="58"/>
      <c r="CH1071" s="58"/>
      <c r="CI1071" s="58"/>
      <c r="CJ1071" s="58"/>
      <c r="CK1071" s="58"/>
      <c r="CL1071" s="58"/>
      <c r="CM1071" s="58"/>
      <c r="CN1071" s="58"/>
      <c r="CO1071" s="58"/>
      <c r="CP1071" s="58"/>
      <c r="CQ1071" s="58"/>
      <c r="CR1071" s="58"/>
      <c r="CS1071" s="58"/>
      <c r="CT1071" s="58"/>
      <c r="CU1071" s="58"/>
      <c r="CV1071" s="58"/>
      <c r="CW1071" s="58"/>
      <c r="CX1071" s="58"/>
      <c r="CY1071" s="58"/>
      <c r="CZ1071" s="58"/>
      <c r="DA1071" s="58"/>
      <c r="DB1071" s="58"/>
      <c r="DC1071" s="58"/>
      <c r="DD1071" s="58"/>
      <c r="DE1071" s="58"/>
      <c r="DF1071" s="58"/>
      <c r="DG1071" s="58"/>
      <c r="DH1071" s="58"/>
      <c r="DI1071" s="60"/>
    </row>
    <row r="1072" spans="1:113" x14ac:dyDescent="0.2">
      <c r="A1072" s="36"/>
      <c r="AM1072" s="57"/>
      <c r="AN1072" s="57"/>
      <c r="AO1072" s="58"/>
      <c r="AP1072" s="58"/>
      <c r="AQ1072" s="58"/>
      <c r="AS1072" s="57"/>
      <c r="AT1072" s="58"/>
      <c r="AU1072" s="58"/>
      <c r="AW1072" s="57"/>
      <c r="AX1072" s="58"/>
      <c r="AY1072" s="59"/>
      <c r="BA1072" s="58"/>
      <c r="BC1072" s="57"/>
      <c r="BD1072" s="58"/>
      <c r="BE1072" s="59"/>
      <c r="BF1072" s="58"/>
      <c r="BG1072" s="58"/>
      <c r="BH1072" s="58"/>
      <c r="BI1072" s="58"/>
      <c r="BJ1072" s="58"/>
      <c r="BK1072" s="58"/>
      <c r="BL1072" s="58"/>
      <c r="BM1072" s="58"/>
      <c r="BN1072" s="58"/>
      <c r="BO1072" s="58"/>
      <c r="BP1072" s="58"/>
      <c r="BQ1072" s="58"/>
      <c r="BR1072" s="58"/>
      <c r="BS1072" s="58"/>
      <c r="BT1072" s="58"/>
      <c r="BU1072" s="58"/>
      <c r="BV1072" s="58"/>
      <c r="BW1072" s="58"/>
      <c r="BX1072" s="58"/>
      <c r="BY1072" s="58"/>
      <c r="BZ1072" s="58"/>
      <c r="CA1072" s="58"/>
      <c r="CB1072" s="58"/>
      <c r="CC1072" s="58"/>
      <c r="CD1072" s="58"/>
      <c r="CE1072" s="58"/>
      <c r="CF1072" s="58"/>
      <c r="CG1072" s="58"/>
      <c r="CH1072" s="58"/>
      <c r="CI1072" s="58"/>
      <c r="CJ1072" s="58"/>
      <c r="CK1072" s="58"/>
      <c r="CL1072" s="58"/>
      <c r="CM1072" s="58"/>
      <c r="CN1072" s="58"/>
      <c r="CO1072" s="58"/>
      <c r="CP1072" s="58"/>
      <c r="CQ1072" s="58"/>
      <c r="CR1072" s="58"/>
      <c r="CS1072" s="58"/>
      <c r="CT1072" s="58"/>
      <c r="CU1072" s="58"/>
      <c r="CV1072" s="58"/>
      <c r="CW1072" s="58"/>
      <c r="CX1072" s="58"/>
      <c r="CY1072" s="58"/>
      <c r="CZ1072" s="58"/>
      <c r="DA1072" s="58"/>
      <c r="DB1072" s="58"/>
      <c r="DC1072" s="58"/>
      <c r="DD1072" s="58"/>
      <c r="DE1072" s="58"/>
      <c r="DF1072" s="58"/>
      <c r="DG1072" s="58"/>
      <c r="DH1072" s="58"/>
      <c r="DI1072" s="60"/>
    </row>
    <row r="1073" spans="1:113" x14ac:dyDescent="0.2">
      <c r="A1073" s="36"/>
      <c r="AM1073" s="57"/>
      <c r="AN1073" s="57"/>
      <c r="AO1073" s="58"/>
      <c r="AP1073" s="58"/>
      <c r="AQ1073" s="58"/>
      <c r="AS1073" s="57"/>
      <c r="AT1073" s="58"/>
      <c r="AU1073" s="58"/>
      <c r="AW1073" s="57"/>
      <c r="AX1073" s="58"/>
      <c r="AY1073" s="59"/>
      <c r="BA1073" s="58"/>
      <c r="BC1073" s="57"/>
      <c r="BD1073" s="58"/>
      <c r="BE1073" s="59"/>
      <c r="BF1073" s="58"/>
      <c r="BG1073" s="58"/>
      <c r="BH1073" s="58"/>
      <c r="BI1073" s="58"/>
      <c r="BJ1073" s="58"/>
      <c r="BK1073" s="58"/>
      <c r="BL1073" s="58"/>
      <c r="BM1073" s="58"/>
      <c r="BN1073" s="58"/>
      <c r="BO1073" s="58"/>
      <c r="BP1073" s="58"/>
      <c r="BQ1073" s="58"/>
      <c r="BR1073" s="58"/>
      <c r="BS1073" s="58"/>
      <c r="BT1073" s="58"/>
      <c r="BU1073" s="58"/>
      <c r="BV1073" s="58"/>
      <c r="BW1073" s="58"/>
      <c r="BX1073" s="58"/>
      <c r="BY1073" s="58"/>
      <c r="BZ1073" s="58"/>
      <c r="CA1073" s="58"/>
      <c r="CB1073" s="58"/>
      <c r="CC1073" s="58"/>
      <c r="CD1073" s="58"/>
      <c r="CE1073" s="58"/>
      <c r="CF1073" s="58"/>
      <c r="CG1073" s="58"/>
      <c r="CH1073" s="58"/>
      <c r="CI1073" s="58"/>
      <c r="CJ1073" s="58"/>
      <c r="CK1073" s="58"/>
      <c r="CL1073" s="58"/>
      <c r="CM1073" s="58"/>
      <c r="CN1073" s="58"/>
      <c r="CO1073" s="58"/>
      <c r="CP1073" s="58"/>
      <c r="CQ1073" s="58"/>
      <c r="CR1073" s="58"/>
      <c r="CS1073" s="58"/>
      <c r="CT1073" s="58"/>
      <c r="CU1073" s="58"/>
      <c r="CV1073" s="58"/>
      <c r="CW1073" s="58"/>
      <c r="CX1073" s="58"/>
      <c r="CY1073" s="58"/>
      <c r="CZ1073" s="58"/>
      <c r="DA1073" s="58"/>
      <c r="DB1073" s="58"/>
      <c r="DC1073" s="58"/>
      <c r="DD1073" s="58"/>
      <c r="DE1073" s="58"/>
      <c r="DF1073" s="58"/>
      <c r="DG1073" s="58"/>
      <c r="DH1073" s="58"/>
      <c r="DI1073" s="60"/>
    </row>
    <row r="1074" spans="1:113" x14ac:dyDescent="0.2">
      <c r="A1074" s="36"/>
      <c r="AM1074" s="57"/>
      <c r="AN1074" s="57"/>
      <c r="AO1074" s="58"/>
      <c r="AP1074" s="58"/>
      <c r="AQ1074" s="58"/>
      <c r="AS1074" s="57"/>
      <c r="AT1074" s="58"/>
      <c r="AU1074" s="58"/>
      <c r="AW1074" s="57"/>
      <c r="AX1074" s="58"/>
      <c r="AY1074" s="59"/>
      <c r="BA1074" s="58"/>
      <c r="BC1074" s="57"/>
      <c r="BD1074" s="58"/>
      <c r="BE1074" s="59"/>
      <c r="BF1074" s="58"/>
      <c r="BG1074" s="58"/>
      <c r="BH1074" s="58"/>
      <c r="BI1074" s="58"/>
      <c r="BJ1074" s="58"/>
      <c r="BK1074" s="58"/>
      <c r="BL1074" s="58"/>
      <c r="BM1074" s="58"/>
      <c r="BN1074" s="58"/>
      <c r="BO1074" s="58"/>
      <c r="BP1074" s="58"/>
      <c r="BQ1074" s="58"/>
      <c r="BR1074" s="58"/>
      <c r="BS1074" s="58"/>
      <c r="BT1074" s="58"/>
      <c r="BU1074" s="58"/>
      <c r="BV1074" s="58"/>
      <c r="BW1074" s="58"/>
      <c r="BX1074" s="58"/>
      <c r="BY1074" s="58"/>
      <c r="BZ1074" s="58"/>
      <c r="CA1074" s="58"/>
      <c r="CB1074" s="58"/>
      <c r="CC1074" s="58"/>
      <c r="CD1074" s="58"/>
      <c r="CE1074" s="58"/>
      <c r="CF1074" s="58"/>
      <c r="CG1074" s="58"/>
      <c r="CH1074" s="58"/>
      <c r="CI1074" s="58"/>
      <c r="CJ1074" s="58"/>
      <c r="CK1074" s="58"/>
      <c r="CL1074" s="58"/>
      <c r="CM1074" s="58"/>
      <c r="CN1074" s="58"/>
      <c r="CO1074" s="58"/>
      <c r="CP1074" s="58"/>
      <c r="CQ1074" s="58"/>
      <c r="CR1074" s="58"/>
      <c r="CS1074" s="58"/>
      <c r="CT1074" s="58"/>
      <c r="CU1074" s="58"/>
      <c r="CV1074" s="58"/>
      <c r="CW1074" s="58"/>
      <c r="CX1074" s="58"/>
      <c r="CY1074" s="58"/>
      <c r="CZ1074" s="58"/>
      <c r="DA1074" s="58"/>
      <c r="DB1074" s="58"/>
      <c r="DC1074" s="58"/>
      <c r="DD1074" s="58"/>
      <c r="DE1074" s="58"/>
      <c r="DF1074" s="58"/>
      <c r="DG1074" s="58"/>
      <c r="DH1074" s="58"/>
      <c r="DI1074" s="60"/>
    </row>
    <row r="1075" spans="1:113" x14ac:dyDescent="0.2">
      <c r="A1075" s="36"/>
      <c r="AM1075" s="57"/>
      <c r="AN1075" s="57"/>
      <c r="AO1075" s="58"/>
      <c r="AP1075" s="58"/>
      <c r="AQ1075" s="58"/>
      <c r="AS1075" s="57"/>
      <c r="AT1075" s="58"/>
      <c r="AU1075" s="58"/>
      <c r="AW1075" s="57"/>
      <c r="AX1075" s="58"/>
      <c r="AY1075" s="59"/>
      <c r="BA1075" s="58"/>
      <c r="BC1075" s="57"/>
      <c r="BD1075" s="58"/>
      <c r="BE1075" s="59"/>
      <c r="BF1075" s="58"/>
      <c r="BG1075" s="58"/>
      <c r="BH1075" s="58"/>
      <c r="BI1075" s="58"/>
      <c r="BJ1075" s="58"/>
      <c r="BK1075" s="58"/>
      <c r="BL1075" s="58"/>
      <c r="BM1075" s="58"/>
      <c r="BN1075" s="58"/>
      <c r="BO1075" s="58"/>
      <c r="BP1075" s="58"/>
      <c r="BQ1075" s="58"/>
      <c r="BR1075" s="58"/>
      <c r="BS1075" s="58"/>
      <c r="BT1075" s="58"/>
      <c r="BU1075" s="58"/>
      <c r="BV1075" s="58"/>
      <c r="BW1075" s="58"/>
      <c r="BX1075" s="58"/>
      <c r="BY1075" s="58"/>
      <c r="BZ1075" s="58"/>
      <c r="CA1075" s="58"/>
      <c r="CB1075" s="58"/>
      <c r="CC1075" s="58"/>
      <c r="CD1075" s="58"/>
      <c r="CE1075" s="58"/>
      <c r="CF1075" s="58"/>
      <c r="CG1075" s="58"/>
      <c r="CH1075" s="58"/>
      <c r="CI1075" s="58"/>
      <c r="CJ1075" s="58"/>
      <c r="CK1075" s="58"/>
      <c r="CL1075" s="58"/>
      <c r="CM1075" s="58"/>
      <c r="CN1075" s="58"/>
      <c r="CO1075" s="58"/>
      <c r="CP1075" s="58"/>
      <c r="CQ1075" s="58"/>
      <c r="CR1075" s="58"/>
      <c r="CS1075" s="58"/>
      <c r="CT1075" s="58"/>
      <c r="CU1075" s="58"/>
      <c r="CV1075" s="58"/>
      <c r="CW1075" s="58"/>
      <c r="CX1075" s="58"/>
      <c r="CY1075" s="58"/>
      <c r="CZ1075" s="58"/>
      <c r="DA1075" s="58"/>
      <c r="DB1075" s="58"/>
      <c r="DC1075" s="58"/>
      <c r="DD1075" s="58"/>
      <c r="DE1075" s="58"/>
      <c r="DF1075" s="58"/>
      <c r="DG1075" s="58"/>
      <c r="DH1075" s="58"/>
      <c r="DI1075" s="60"/>
    </row>
    <row r="1076" spans="1:113" x14ac:dyDescent="0.2">
      <c r="A1076" s="36"/>
      <c r="AM1076" s="57"/>
      <c r="AN1076" s="57"/>
      <c r="AO1076" s="58"/>
      <c r="AP1076" s="58"/>
      <c r="AQ1076" s="58"/>
      <c r="AS1076" s="57"/>
      <c r="AT1076" s="58"/>
      <c r="AU1076" s="58"/>
      <c r="AW1076" s="57"/>
      <c r="AX1076" s="58"/>
      <c r="AY1076" s="59"/>
      <c r="BA1076" s="58"/>
      <c r="BC1076" s="57"/>
      <c r="BD1076" s="58"/>
      <c r="BE1076" s="59"/>
      <c r="BF1076" s="58"/>
      <c r="BG1076" s="58"/>
      <c r="BH1076" s="58"/>
      <c r="BI1076" s="58"/>
      <c r="BJ1076" s="58"/>
      <c r="BK1076" s="58"/>
      <c r="BL1076" s="58"/>
      <c r="BM1076" s="58"/>
      <c r="BN1076" s="58"/>
      <c r="BO1076" s="58"/>
      <c r="BP1076" s="58"/>
      <c r="BQ1076" s="58"/>
      <c r="BR1076" s="58"/>
      <c r="BS1076" s="58"/>
      <c r="BT1076" s="58"/>
      <c r="BU1076" s="58"/>
      <c r="BV1076" s="58"/>
      <c r="BW1076" s="58"/>
      <c r="BX1076" s="58"/>
      <c r="BY1076" s="58"/>
      <c r="BZ1076" s="58"/>
      <c r="CA1076" s="58"/>
      <c r="CB1076" s="58"/>
      <c r="CC1076" s="58"/>
      <c r="CD1076" s="58"/>
      <c r="CE1076" s="58"/>
      <c r="CF1076" s="58"/>
      <c r="CG1076" s="58"/>
      <c r="CH1076" s="58"/>
      <c r="CI1076" s="58"/>
      <c r="CJ1076" s="58"/>
      <c r="CK1076" s="58"/>
      <c r="CL1076" s="58"/>
      <c r="CM1076" s="58"/>
      <c r="CN1076" s="58"/>
      <c r="CO1076" s="58"/>
      <c r="CP1076" s="58"/>
      <c r="CQ1076" s="58"/>
      <c r="CR1076" s="58"/>
      <c r="CS1076" s="58"/>
      <c r="CT1076" s="58"/>
      <c r="CU1076" s="58"/>
      <c r="CV1076" s="58"/>
      <c r="CW1076" s="58"/>
      <c r="CX1076" s="58"/>
      <c r="CY1076" s="58"/>
      <c r="CZ1076" s="58"/>
      <c r="DA1076" s="58"/>
      <c r="DB1076" s="58"/>
      <c r="DC1076" s="58"/>
      <c r="DD1076" s="58"/>
      <c r="DE1076" s="58"/>
      <c r="DF1076" s="58"/>
      <c r="DG1076" s="58"/>
      <c r="DH1076" s="58"/>
      <c r="DI1076" s="60"/>
    </row>
    <row r="1077" spans="1:113" x14ac:dyDescent="0.2">
      <c r="A1077" s="36"/>
      <c r="AM1077" s="57"/>
      <c r="AN1077" s="57"/>
      <c r="AO1077" s="58"/>
      <c r="AP1077" s="58"/>
      <c r="AQ1077" s="58"/>
      <c r="AS1077" s="57"/>
      <c r="AT1077" s="58"/>
      <c r="AU1077" s="58"/>
      <c r="AW1077" s="57"/>
      <c r="AX1077" s="58"/>
      <c r="AY1077" s="59"/>
      <c r="BA1077" s="58"/>
      <c r="BC1077" s="57"/>
      <c r="BD1077" s="58"/>
      <c r="BE1077" s="59"/>
      <c r="BF1077" s="58"/>
      <c r="BG1077" s="58"/>
      <c r="BH1077" s="58"/>
      <c r="BI1077" s="58"/>
      <c r="BJ1077" s="58"/>
      <c r="BK1077" s="58"/>
      <c r="BL1077" s="58"/>
      <c r="BM1077" s="58"/>
      <c r="BN1077" s="58"/>
      <c r="BO1077" s="58"/>
      <c r="BP1077" s="58"/>
      <c r="BQ1077" s="58"/>
      <c r="BR1077" s="58"/>
      <c r="BS1077" s="58"/>
      <c r="BT1077" s="58"/>
      <c r="BU1077" s="58"/>
      <c r="BV1077" s="58"/>
      <c r="BW1077" s="58"/>
      <c r="BX1077" s="58"/>
      <c r="BY1077" s="58"/>
      <c r="BZ1077" s="58"/>
      <c r="CA1077" s="58"/>
      <c r="CB1077" s="58"/>
      <c r="CC1077" s="58"/>
      <c r="CD1077" s="58"/>
      <c r="CE1077" s="58"/>
      <c r="CF1077" s="58"/>
      <c r="CG1077" s="58"/>
      <c r="CH1077" s="58"/>
      <c r="CI1077" s="58"/>
      <c r="CJ1077" s="58"/>
      <c r="CK1077" s="58"/>
      <c r="CL1077" s="58"/>
      <c r="CM1077" s="58"/>
      <c r="CN1077" s="58"/>
      <c r="CO1077" s="58"/>
      <c r="CP1077" s="58"/>
      <c r="CQ1077" s="58"/>
      <c r="CR1077" s="58"/>
      <c r="CS1077" s="58"/>
      <c r="CT1077" s="58"/>
      <c r="CU1077" s="58"/>
      <c r="CV1077" s="58"/>
      <c r="CW1077" s="58"/>
      <c r="CX1077" s="58"/>
      <c r="CY1077" s="58"/>
      <c r="CZ1077" s="58"/>
      <c r="DA1077" s="58"/>
      <c r="DB1077" s="58"/>
      <c r="DC1077" s="58"/>
      <c r="DD1077" s="58"/>
      <c r="DE1077" s="58"/>
      <c r="DF1077" s="58"/>
      <c r="DG1077" s="58"/>
      <c r="DH1077" s="58"/>
      <c r="DI1077" s="60"/>
    </row>
    <row r="1078" spans="1:113" x14ac:dyDescent="0.2">
      <c r="A1078" s="36"/>
      <c r="AM1078" s="57"/>
      <c r="AN1078" s="57"/>
      <c r="AO1078" s="58"/>
      <c r="AP1078" s="58"/>
      <c r="AQ1078" s="58"/>
      <c r="AS1078" s="57"/>
      <c r="AT1078" s="58"/>
      <c r="AU1078" s="58"/>
      <c r="AW1078" s="57"/>
      <c r="AX1078" s="58"/>
      <c r="AY1078" s="59"/>
      <c r="BA1078" s="58"/>
      <c r="BC1078" s="57"/>
      <c r="BD1078" s="58"/>
      <c r="BE1078" s="59"/>
      <c r="BF1078" s="58"/>
      <c r="BG1078" s="58"/>
      <c r="BH1078" s="58"/>
      <c r="BI1078" s="58"/>
      <c r="BJ1078" s="58"/>
      <c r="BK1078" s="58"/>
      <c r="BL1078" s="58"/>
      <c r="BM1078" s="58"/>
      <c r="BN1078" s="58"/>
      <c r="BO1078" s="58"/>
      <c r="BP1078" s="58"/>
      <c r="BQ1078" s="58"/>
      <c r="BR1078" s="58"/>
      <c r="BS1078" s="58"/>
      <c r="BT1078" s="58"/>
      <c r="BU1078" s="58"/>
      <c r="BV1078" s="58"/>
      <c r="BW1078" s="58"/>
      <c r="BX1078" s="58"/>
      <c r="BY1078" s="58"/>
      <c r="BZ1078" s="58"/>
      <c r="CA1078" s="58"/>
      <c r="CB1078" s="58"/>
      <c r="CC1078" s="58"/>
      <c r="CD1078" s="58"/>
      <c r="CE1078" s="58"/>
      <c r="CF1078" s="58"/>
      <c r="CG1078" s="58"/>
      <c r="CH1078" s="58"/>
      <c r="CI1078" s="58"/>
      <c r="CJ1078" s="58"/>
      <c r="CK1078" s="58"/>
      <c r="CL1078" s="58"/>
      <c r="CM1078" s="58"/>
      <c r="CN1078" s="58"/>
      <c r="CO1078" s="58"/>
      <c r="CP1078" s="58"/>
      <c r="CQ1078" s="58"/>
      <c r="CR1078" s="58"/>
      <c r="CS1078" s="58"/>
      <c r="CT1078" s="58"/>
      <c r="CU1078" s="58"/>
      <c r="CV1078" s="58"/>
      <c r="CW1078" s="58"/>
      <c r="CX1078" s="58"/>
      <c r="CY1078" s="58"/>
      <c r="CZ1078" s="58"/>
      <c r="DA1078" s="58"/>
      <c r="DB1078" s="58"/>
      <c r="DC1078" s="58"/>
      <c r="DD1078" s="58"/>
      <c r="DE1078" s="58"/>
      <c r="DF1078" s="58"/>
      <c r="DG1078" s="58"/>
      <c r="DH1078" s="58"/>
      <c r="DI1078" s="60"/>
    </row>
    <row r="1079" spans="1:113" x14ac:dyDescent="0.2">
      <c r="A1079" s="36"/>
      <c r="AM1079" s="57"/>
      <c r="AN1079" s="57"/>
      <c r="AO1079" s="58"/>
      <c r="AP1079" s="58"/>
      <c r="AQ1079" s="58"/>
      <c r="AS1079" s="57"/>
      <c r="AT1079" s="58"/>
      <c r="AU1079" s="58"/>
      <c r="AW1079" s="57"/>
      <c r="AX1079" s="58"/>
      <c r="AY1079" s="59"/>
      <c r="BA1079" s="58"/>
      <c r="BC1079" s="57"/>
      <c r="BD1079" s="58"/>
      <c r="BE1079" s="59"/>
      <c r="BF1079" s="58"/>
      <c r="BG1079" s="58"/>
      <c r="BH1079" s="58"/>
      <c r="BI1079" s="58"/>
      <c r="BJ1079" s="58"/>
      <c r="BK1079" s="58"/>
      <c r="BL1079" s="58"/>
      <c r="BM1079" s="58"/>
      <c r="BN1079" s="58"/>
      <c r="BO1079" s="58"/>
      <c r="BP1079" s="58"/>
      <c r="BQ1079" s="58"/>
      <c r="BR1079" s="58"/>
      <c r="BS1079" s="58"/>
      <c r="BT1079" s="58"/>
      <c r="BU1079" s="58"/>
      <c r="BV1079" s="58"/>
      <c r="BW1079" s="58"/>
      <c r="BX1079" s="58"/>
      <c r="BY1079" s="58"/>
      <c r="BZ1079" s="58"/>
      <c r="CA1079" s="58"/>
      <c r="CB1079" s="58"/>
      <c r="CC1079" s="58"/>
      <c r="CD1079" s="58"/>
      <c r="CE1079" s="58"/>
      <c r="CF1079" s="58"/>
      <c r="CG1079" s="58"/>
      <c r="CH1079" s="58"/>
      <c r="CI1079" s="58"/>
      <c r="CJ1079" s="58"/>
      <c r="CK1079" s="58"/>
      <c r="CL1079" s="58"/>
      <c r="CM1079" s="58"/>
      <c r="CN1079" s="58"/>
      <c r="CO1079" s="58"/>
      <c r="CP1079" s="58"/>
      <c r="CQ1079" s="58"/>
      <c r="CR1079" s="58"/>
      <c r="CS1079" s="58"/>
      <c r="CT1079" s="58"/>
      <c r="CU1079" s="58"/>
      <c r="CV1079" s="58"/>
      <c r="CW1079" s="58"/>
      <c r="CX1079" s="58"/>
      <c r="CY1079" s="58"/>
      <c r="CZ1079" s="58"/>
      <c r="DA1079" s="58"/>
      <c r="DB1079" s="58"/>
      <c r="DC1079" s="58"/>
      <c r="DD1079" s="58"/>
      <c r="DE1079" s="58"/>
      <c r="DF1079" s="58"/>
      <c r="DG1079" s="58"/>
      <c r="DH1079" s="58"/>
      <c r="DI1079" s="60"/>
    </row>
    <row r="1080" spans="1:113" x14ac:dyDescent="0.2">
      <c r="A1080" s="36"/>
      <c r="AM1080" s="57"/>
      <c r="AN1080" s="57"/>
      <c r="AO1080" s="58"/>
      <c r="AP1080" s="58"/>
      <c r="AQ1080" s="58"/>
      <c r="AS1080" s="57"/>
      <c r="AT1080" s="58"/>
      <c r="AU1080" s="58"/>
      <c r="AW1080" s="57"/>
      <c r="AX1080" s="58"/>
      <c r="AY1080" s="59"/>
      <c r="BA1080" s="58"/>
      <c r="BC1080" s="57"/>
      <c r="BD1080" s="58"/>
      <c r="BE1080" s="59"/>
      <c r="BF1080" s="58"/>
      <c r="BG1080" s="58"/>
      <c r="BH1080" s="58"/>
      <c r="BI1080" s="58"/>
      <c r="BJ1080" s="58"/>
      <c r="BK1080" s="58"/>
      <c r="BL1080" s="58"/>
      <c r="BM1080" s="58"/>
      <c r="BN1080" s="58"/>
      <c r="BO1080" s="58"/>
      <c r="BP1080" s="58"/>
      <c r="BQ1080" s="58"/>
      <c r="BR1080" s="58"/>
      <c r="BS1080" s="58"/>
      <c r="BT1080" s="58"/>
      <c r="BU1080" s="58"/>
      <c r="BV1080" s="58"/>
      <c r="BW1080" s="58"/>
      <c r="BX1080" s="58"/>
      <c r="BY1080" s="58"/>
      <c r="BZ1080" s="58"/>
      <c r="CA1080" s="58"/>
      <c r="CB1080" s="58"/>
      <c r="CC1080" s="58"/>
      <c r="CD1080" s="58"/>
      <c r="CE1080" s="58"/>
      <c r="CF1080" s="58"/>
      <c r="CG1080" s="58"/>
      <c r="CH1080" s="58"/>
      <c r="CI1080" s="58"/>
      <c r="CJ1080" s="58"/>
      <c r="CK1080" s="58"/>
      <c r="CL1080" s="58"/>
      <c r="CM1080" s="58"/>
      <c r="CN1080" s="58"/>
      <c r="CO1080" s="58"/>
      <c r="CP1080" s="58"/>
      <c r="CQ1080" s="58"/>
      <c r="CR1080" s="58"/>
      <c r="CS1080" s="58"/>
      <c r="CT1080" s="58"/>
      <c r="CU1080" s="58"/>
      <c r="CV1080" s="58"/>
      <c r="CW1080" s="58"/>
      <c r="CX1080" s="58"/>
      <c r="CY1080" s="58"/>
      <c r="CZ1080" s="58"/>
      <c r="DA1080" s="58"/>
      <c r="DB1080" s="58"/>
      <c r="DC1080" s="58"/>
      <c r="DD1080" s="58"/>
      <c r="DE1080" s="58"/>
      <c r="DF1080" s="58"/>
      <c r="DG1080" s="58"/>
      <c r="DH1080" s="58"/>
      <c r="DI1080" s="60"/>
    </row>
    <row r="1081" spans="1:113" x14ac:dyDescent="0.2">
      <c r="A1081" s="36"/>
      <c r="AM1081" s="57"/>
      <c r="AN1081" s="57"/>
      <c r="AO1081" s="58"/>
      <c r="AP1081" s="58"/>
      <c r="AQ1081" s="58"/>
      <c r="AS1081" s="57"/>
      <c r="AT1081" s="58"/>
      <c r="AU1081" s="58"/>
      <c r="AW1081" s="57"/>
      <c r="AX1081" s="58"/>
      <c r="AY1081" s="59"/>
      <c r="BA1081" s="58"/>
      <c r="BC1081" s="57"/>
      <c r="BD1081" s="58"/>
      <c r="BE1081" s="59"/>
      <c r="BF1081" s="58"/>
      <c r="BG1081" s="58"/>
      <c r="BH1081" s="58"/>
      <c r="BI1081" s="58"/>
      <c r="BJ1081" s="58"/>
      <c r="BK1081" s="58"/>
      <c r="BL1081" s="58"/>
      <c r="BM1081" s="58"/>
      <c r="BN1081" s="58"/>
      <c r="BO1081" s="58"/>
      <c r="BP1081" s="58"/>
      <c r="BQ1081" s="58"/>
      <c r="BR1081" s="58"/>
      <c r="BS1081" s="58"/>
      <c r="BT1081" s="58"/>
      <c r="BU1081" s="58"/>
      <c r="BV1081" s="58"/>
      <c r="BW1081" s="58"/>
      <c r="BX1081" s="58"/>
      <c r="BY1081" s="58"/>
      <c r="BZ1081" s="58"/>
      <c r="CA1081" s="58"/>
      <c r="CB1081" s="58"/>
      <c r="CC1081" s="58"/>
      <c r="CD1081" s="58"/>
      <c r="CE1081" s="58"/>
      <c r="CF1081" s="58"/>
      <c r="CG1081" s="58"/>
      <c r="CH1081" s="58"/>
      <c r="CI1081" s="58"/>
      <c r="CJ1081" s="58"/>
      <c r="CK1081" s="58"/>
      <c r="CL1081" s="58"/>
      <c r="CM1081" s="58"/>
      <c r="CN1081" s="58"/>
      <c r="CO1081" s="58"/>
      <c r="CP1081" s="58"/>
      <c r="CQ1081" s="58"/>
      <c r="CR1081" s="58"/>
      <c r="CS1081" s="58"/>
      <c r="CT1081" s="58"/>
      <c r="CU1081" s="58"/>
      <c r="CV1081" s="58"/>
      <c r="CW1081" s="58"/>
      <c r="CX1081" s="58"/>
      <c r="CY1081" s="58"/>
      <c r="CZ1081" s="58"/>
      <c r="DA1081" s="58"/>
      <c r="DB1081" s="58"/>
      <c r="DC1081" s="58"/>
      <c r="DD1081" s="58"/>
      <c r="DE1081" s="58"/>
      <c r="DF1081" s="58"/>
      <c r="DG1081" s="58"/>
      <c r="DH1081" s="58"/>
      <c r="DI1081" s="60"/>
    </row>
    <row r="1082" spans="1:113" x14ac:dyDescent="0.2">
      <c r="A1082" s="36"/>
      <c r="AM1082" s="57"/>
      <c r="AN1082" s="57"/>
      <c r="AO1082" s="58"/>
      <c r="AP1082" s="58"/>
      <c r="AQ1082" s="58"/>
      <c r="AS1082" s="57"/>
      <c r="AT1082" s="58"/>
      <c r="AU1082" s="58"/>
      <c r="AW1082" s="57"/>
      <c r="AX1082" s="58"/>
      <c r="AY1082" s="59"/>
      <c r="BA1082" s="58"/>
      <c r="BC1082" s="57"/>
      <c r="BD1082" s="58"/>
      <c r="BE1082" s="59"/>
      <c r="BF1082" s="58"/>
      <c r="BG1082" s="58"/>
      <c r="BH1082" s="58"/>
      <c r="BI1082" s="58"/>
      <c r="BJ1082" s="58"/>
      <c r="BK1082" s="58"/>
      <c r="BL1082" s="58"/>
      <c r="BM1082" s="58"/>
      <c r="BN1082" s="58"/>
      <c r="BO1082" s="58"/>
      <c r="BP1082" s="58"/>
      <c r="BQ1082" s="58"/>
      <c r="BR1082" s="58"/>
      <c r="BS1082" s="58"/>
      <c r="BT1082" s="58"/>
      <c r="BU1082" s="58"/>
      <c r="BV1082" s="58"/>
      <c r="BW1082" s="58"/>
      <c r="BX1082" s="58"/>
      <c r="BY1082" s="58"/>
      <c r="BZ1082" s="58"/>
      <c r="CA1082" s="58"/>
      <c r="CB1082" s="58"/>
      <c r="CC1082" s="58"/>
      <c r="CD1082" s="58"/>
      <c r="CE1082" s="58"/>
      <c r="CF1082" s="58"/>
      <c r="CG1082" s="58"/>
      <c r="CH1082" s="58"/>
      <c r="CI1082" s="58"/>
      <c r="CJ1082" s="58"/>
      <c r="CK1082" s="58"/>
      <c r="CL1082" s="58"/>
      <c r="CM1082" s="58"/>
      <c r="CN1082" s="58"/>
      <c r="CO1082" s="58"/>
      <c r="CP1082" s="58"/>
      <c r="CQ1082" s="58"/>
      <c r="CR1082" s="58"/>
      <c r="CS1082" s="58"/>
      <c r="CT1082" s="58"/>
      <c r="CU1082" s="58"/>
      <c r="CV1082" s="58"/>
      <c r="CW1082" s="58"/>
      <c r="CX1082" s="58"/>
      <c r="CY1082" s="58"/>
      <c r="CZ1082" s="58"/>
      <c r="DA1082" s="58"/>
      <c r="DB1082" s="58"/>
      <c r="DC1082" s="58"/>
      <c r="DD1082" s="58"/>
      <c r="DE1082" s="58"/>
      <c r="DF1082" s="58"/>
      <c r="DG1082" s="58"/>
      <c r="DH1082" s="58"/>
      <c r="DI1082" s="60"/>
    </row>
    <row r="1083" spans="1:113" x14ac:dyDescent="0.2">
      <c r="A1083" s="36"/>
      <c r="AM1083" s="57"/>
      <c r="AN1083" s="57"/>
      <c r="AO1083" s="58"/>
      <c r="AP1083" s="58"/>
      <c r="AQ1083" s="58"/>
      <c r="AS1083" s="57"/>
      <c r="AT1083" s="58"/>
      <c r="AU1083" s="58"/>
      <c r="AW1083" s="57"/>
      <c r="AX1083" s="58"/>
      <c r="AY1083" s="59"/>
      <c r="BA1083" s="58"/>
      <c r="BC1083" s="57"/>
      <c r="BD1083" s="58"/>
      <c r="BE1083" s="59"/>
      <c r="BF1083" s="58"/>
      <c r="BG1083" s="58"/>
      <c r="BH1083" s="58"/>
      <c r="BI1083" s="58"/>
      <c r="BJ1083" s="58"/>
      <c r="BK1083" s="58"/>
      <c r="BL1083" s="58"/>
      <c r="BM1083" s="58"/>
      <c r="BN1083" s="58"/>
      <c r="BO1083" s="58"/>
      <c r="BP1083" s="58"/>
      <c r="BQ1083" s="58"/>
      <c r="BR1083" s="58"/>
      <c r="BS1083" s="58"/>
      <c r="BT1083" s="58"/>
      <c r="BU1083" s="58"/>
      <c r="BV1083" s="58"/>
      <c r="BW1083" s="58"/>
      <c r="BX1083" s="58"/>
      <c r="BY1083" s="58"/>
      <c r="BZ1083" s="58"/>
      <c r="CA1083" s="58"/>
      <c r="CB1083" s="58"/>
      <c r="CC1083" s="58"/>
      <c r="CD1083" s="58"/>
      <c r="CE1083" s="58"/>
      <c r="CF1083" s="58"/>
      <c r="CG1083" s="58"/>
      <c r="CH1083" s="58"/>
      <c r="CI1083" s="58"/>
      <c r="CJ1083" s="58"/>
      <c r="CK1083" s="58"/>
      <c r="CL1083" s="58"/>
      <c r="CM1083" s="58"/>
      <c r="CN1083" s="58"/>
      <c r="CO1083" s="58"/>
      <c r="CP1083" s="58"/>
      <c r="CQ1083" s="58"/>
      <c r="CR1083" s="58"/>
      <c r="CS1083" s="58"/>
      <c r="CT1083" s="58"/>
      <c r="CU1083" s="58"/>
      <c r="CV1083" s="58"/>
      <c r="CW1083" s="58"/>
      <c r="CX1083" s="58"/>
      <c r="CY1083" s="58"/>
      <c r="CZ1083" s="58"/>
      <c r="DA1083" s="58"/>
      <c r="DB1083" s="58"/>
      <c r="DC1083" s="58"/>
      <c r="DD1083" s="58"/>
      <c r="DE1083" s="58"/>
      <c r="DF1083" s="58"/>
      <c r="DG1083" s="58"/>
      <c r="DH1083" s="58"/>
      <c r="DI1083" s="60"/>
    </row>
    <row r="1084" spans="1:113" x14ac:dyDescent="0.2">
      <c r="A1084" s="36"/>
      <c r="AM1084" s="57"/>
      <c r="AN1084" s="57"/>
      <c r="AO1084" s="58"/>
      <c r="AP1084" s="58"/>
      <c r="AQ1084" s="58"/>
      <c r="AS1084" s="57"/>
      <c r="AT1084" s="58"/>
      <c r="AU1084" s="58"/>
      <c r="AW1084" s="57"/>
      <c r="AX1084" s="58"/>
      <c r="AY1084" s="59"/>
      <c r="BA1084" s="58"/>
      <c r="BC1084" s="57"/>
      <c r="BD1084" s="58"/>
      <c r="BE1084" s="59"/>
      <c r="BF1084" s="58"/>
      <c r="BG1084" s="58"/>
      <c r="BH1084" s="58"/>
      <c r="BI1084" s="58"/>
      <c r="BJ1084" s="58"/>
      <c r="BK1084" s="58"/>
      <c r="BL1084" s="58"/>
      <c r="BM1084" s="58"/>
      <c r="BN1084" s="58"/>
      <c r="BO1084" s="58"/>
      <c r="BP1084" s="58"/>
      <c r="BQ1084" s="58"/>
      <c r="BR1084" s="58"/>
      <c r="BS1084" s="58"/>
      <c r="BT1084" s="58"/>
      <c r="BU1084" s="58"/>
      <c r="BV1084" s="58"/>
      <c r="BW1084" s="58"/>
      <c r="BX1084" s="58"/>
      <c r="BY1084" s="58"/>
      <c r="BZ1084" s="58"/>
      <c r="CA1084" s="58"/>
      <c r="CB1084" s="58"/>
      <c r="CC1084" s="58"/>
      <c r="CD1084" s="58"/>
      <c r="CE1084" s="58"/>
      <c r="CF1084" s="58"/>
      <c r="CG1084" s="58"/>
      <c r="CH1084" s="58"/>
      <c r="CI1084" s="58"/>
      <c r="CJ1084" s="58"/>
      <c r="CK1084" s="58"/>
      <c r="CL1084" s="58"/>
      <c r="CM1084" s="58"/>
      <c r="CN1084" s="58"/>
      <c r="CO1084" s="58"/>
      <c r="CP1084" s="58"/>
      <c r="CQ1084" s="58"/>
      <c r="CR1084" s="58"/>
      <c r="CS1084" s="58"/>
      <c r="CT1084" s="58"/>
      <c r="CU1084" s="58"/>
      <c r="CV1084" s="58"/>
      <c r="CW1084" s="58"/>
      <c r="CX1084" s="58"/>
      <c r="CY1084" s="58"/>
      <c r="CZ1084" s="58"/>
      <c r="DA1084" s="58"/>
      <c r="DB1084" s="58"/>
      <c r="DC1084" s="58"/>
      <c r="DD1084" s="58"/>
      <c r="DE1084" s="58"/>
      <c r="DF1084" s="58"/>
      <c r="DG1084" s="58"/>
      <c r="DH1084" s="58"/>
      <c r="DI1084" s="60"/>
    </row>
    <row r="1085" spans="1:113" x14ac:dyDescent="0.2">
      <c r="A1085" s="36"/>
      <c r="AM1085" s="57"/>
      <c r="AN1085" s="57"/>
      <c r="AO1085" s="58"/>
      <c r="AP1085" s="58"/>
      <c r="AQ1085" s="58"/>
      <c r="AS1085" s="57"/>
      <c r="AT1085" s="58"/>
      <c r="AU1085" s="58"/>
      <c r="AW1085" s="57"/>
      <c r="AX1085" s="58"/>
      <c r="AY1085" s="59"/>
      <c r="BA1085" s="58"/>
      <c r="BC1085" s="57"/>
      <c r="BD1085" s="58"/>
      <c r="BE1085" s="59"/>
      <c r="BF1085" s="58"/>
      <c r="BG1085" s="58"/>
      <c r="BH1085" s="58"/>
      <c r="BI1085" s="58"/>
      <c r="BJ1085" s="58"/>
      <c r="BK1085" s="58"/>
      <c r="BL1085" s="58"/>
      <c r="BM1085" s="58"/>
      <c r="BN1085" s="58"/>
      <c r="BO1085" s="58"/>
      <c r="BP1085" s="58"/>
      <c r="BQ1085" s="58"/>
      <c r="BR1085" s="58"/>
      <c r="BS1085" s="58"/>
      <c r="BT1085" s="58"/>
      <c r="BU1085" s="58"/>
      <c r="BV1085" s="58"/>
      <c r="BW1085" s="58"/>
      <c r="BX1085" s="58"/>
      <c r="BY1085" s="58"/>
      <c r="BZ1085" s="58"/>
      <c r="CA1085" s="58"/>
      <c r="CB1085" s="58"/>
      <c r="CC1085" s="58"/>
      <c r="CD1085" s="58"/>
      <c r="CE1085" s="58"/>
      <c r="CF1085" s="58"/>
      <c r="CG1085" s="58"/>
      <c r="CH1085" s="58"/>
      <c r="CI1085" s="58"/>
      <c r="CJ1085" s="58"/>
      <c r="CK1085" s="58"/>
      <c r="CL1085" s="58"/>
      <c r="CM1085" s="58"/>
      <c r="CN1085" s="58"/>
      <c r="CO1085" s="58"/>
      <c r="CP1085" s="58"/>
      <c r="CQ1085" s="58"/>
      <c r="CR1085" s="58"/>
      <c r="CS1085" s="58"/>
      <c r="CT1085" s="58"/>
      <c r="CU1085" s="58"/>
      <c r="CV1085" s="58"/>
      <c r="CW1085" s="58"/>
      <c r="CX1085" s="58"/>
      <c r="CY1085" s="58"/>
      <c r="CZ1085" s="58"/>
      <c r="DA1085" s="58"/>
      <c r="DB1085" s="58"/>
      <c r="DC1085" s="58"/>
      <c r="DD1085" s="58"/>
      <c r="DE1085" s="58"/>
      <c r="DF1085" s="58"/>
      <c r="DG1085" s="58"/>
      <c r="DH1085" s="58"/>
      <c r="DI1085" s="60"/>
    </row>
    <row r="1086" spans="1:113" x14ac:dyDescent="0.2">
      <c r="A1086" s="36"/>
      <c r="AM1086" s="57"/>
      <c r="AN1086" s="57"/>
      <c r="AO1086" s="58"/>
      <c r="AP1086" s="58"/>
      <c r="AQ1086" s="58"/>
      <c r="AS1086" s="57"/>
      <c r="AT1086" s="58"/>
      <c r="AU1086" s="58"/>
      <c r="AW1086" s="57"/>
      <c r="AX1086" s="58"/>
      <c r="AY1086" s="59"/>
      <c r="BA1086" s="58"/>
      <c r="BC1086" s="57"/>
      <c r="BD1086" s="58"/>
      <c r="BE1086" s="59"/>
      <c r="BF1086" s="58"/>
      <c r="BG1086" s="58"/>
      <c r="BH1086" s="58"/>
      <c r="BI1086" s="58"/>
      <c r="BJ1086" s="58"/>
      <c r="BK1086" s="58"/>
      <c r="BL1086" s="58"/>
      <c r="BM1086" s="58"/>
      <c r="BN1086" s="58"/>
      <c r="BO1086" s="58"/>
      <c r="BP1086" s="58"/>
      <c r="BQ1086" s="58"/>
      <c r="BR1086" s="58"/>
      <c r="BS1086" s="58"/>
      <c r="BT1086" s="58"/>
      <c r="BU1086" s="58"/>
      <c r="BV1086" s="58"/>
      <c r="BW1086" s="58"/>
      <c r="BX1086" s="58"/>
      <c r="BY1086" s="58"/>
      <c r="BZ1086" s="58"/>
      <c r="CA1086" s="58"/>
      <c r="CB1086" s="58"/>
      <c r="CC1086" s="58"/>
      <c r="CD1086" s="58"/>
      <c r="CE1086" s="58"/>
      <c r="CF1086" s="58"/>
      <c r="CG1086" s="58"/>
      <c r="CH1086" s="58"/>
      <c r="CI1086" s="58"/>
      <c r="CJ1086" s="58"/>
      <c r="CK1086" s="58"/>
      <c r="CL1086" s="58"/>
      <c r="CM1086" s="58"/>
      <c r="CN1086" s="58"/>
      <c r="CO1086" s="58"/>
      <c r="CP1086" s="58"/>
      <c r="CQ1086" s="58"/>
      <c r="CR1086" s="58"/>
      <c r="CS1086" s="58"/>
      <c r="CT1086" s="58"/>
      <c r="CU1086" s="58"/>
      <c r="CV1086" s="58"/>
      <c r="CW1086" s="58"/>
      <c r="CX1086" s="58"/>
      <c r="CY1086" s="58"/>
      <c r="CZ1086" s="58"/>
      <c r="DA1086" s="58"/>
      <c r="DB1086" s="58"/>
      <c r="DC1086" s="58"/>
      <c r="DD1086" s="58"/>
      <c r="DE1086" s="58"/>
      <c r="DF1086" s="58"/>
      <c r="DG1086" s="58"/>
      <c r="DH1086" s="58"/>
      <c r="DI1086" s="60"/>
    </row>
    <row r="1087" spans="1:113" x14ac:dyDescent="0.2">
      <c r="A1087" s="36"/>
      <c r="AM1087" s="57"/>
      <c r="AN1087" s="57"/>
      <c r="AO1087" s="58"/>
      <c r="AP1087" s="58"/>
      <c r="AQ1087" s="58"/>
      <c r="AS1087" s="57"/>
      <c r="AT1087" s="58"/>
      <c r="AU1087" s="58"/>
      <c r="AW1087" s="57"/>
      <c r="AX1087" s="58"/>
      <c r="AY1087" s="59"/>
      <c r="BA1087" s="58"/>
      <c r="BC1087" s="57"/>
      <c r="BD1087" s="58"/>
      <c r="BE1087" s="59"/>
      <c r="BF1087" s="58"/>
      <c r="BG1087" s="58"/>
      <c r="BH1087" s="58"/>
      <c r="BI1087" s="58"/>
      <c r="BJ1087" s="58"/>
      <c r="BK1087" s="58"/>
      <c r="BL1087" s="58"/>
      <c r="BM1087" s="58"/>
      <c r="BN1087" s="58"/>
      <c r="BO1087" s="58"/>
      <c r="BP1087" s="58"/>
      <c r="BQ1087" s="58"/>
      <c r="BR1087" s="58"/>
      <c r="BS1087" s="58"/>
      <c r="BT1087" s="58"/>
      <c r="BU1087" s="58"/>
      <c r="BV1087" s="58"/>
      <c r="BW1087" s="58"/>
      <c r="BX1087" s="58"/>
      <c r="BY1087" s="58"/>
      <c r="BZ1087" s="58"/>
      <c r="CA1087" s="58"/>
      <c r="CB1087" s="58"/>
      <c r="CC1087" s="58"/>
      <c r="CD1087" s="58"/>
      <c r="CE1087" s="58"/>
      <c r="CF1087" s="58"/>
      <c r="CG1087" s="58"/>
      <c r="CH1087" s="58"/>
      <c r="CI1087" s="58"/>
      <c r="CJ1087" s="58"/>
      <c r="CK1087" s="58"/>
      <c r="CL1087" s="58"/>
      <c r="CM1087" s="58"/>
      <c r="CN1087" s="58"/>
      <c r="CO1087" s="58"/>
      <c r="CP1087" s="58"/>
      <c r="CQ1087" s="58"/>
      <c r="CR1087" s="58"/>
      <c r="CS1087" s="58"/>
      <c r="CT1087" s="58"/>
      <c r="CU1087" s="58"/>
      <c r="CV1087" s="58"/>
      <c r="CW1087" s="58"/>
      <c r="CX1087" s="58"/>
      <c r="CY1087" s="58"/>
      <c r="CZ1087" s="58"/>
      <c r="DA1087" s="58"/>
      <c r="DB1087" s="58"/>
      <c r="DC1087" s="58"/>
      <c r="DD1087" s="58"/>
      <c r="DE1087" s="58"/>
      <c r="DF1087" s="58"/>
      <c r="DG1087" s="58"/>
      <c r="DH1087" s="58"/>
      <c r="DI1087" s="60"/>
    </row>
    <row r="1088" spans="1:113" x14ac:dyDescent="0.2">
      <c r="A1088" s="36"/>
      <c r="AM1088" s="57"/>
      <c r="AN1088" s="57"/>
      <c r="AO1088" s="58"/>
      <c r="AP1088" s="58"/>
      <c r="AQ1088" s="58"/>
      <c r="AS1088" s="57"/>
      <c r="AT1088" s="58"/>
      <c r="AU1088" s="58"/>
      <c r="AW1088" s="57"/>
      <c r="AX1088" s="58"/>
      <c r="AY1088" s="59"/>
      <c r="BA1088" s="58"/>
      <c r="BC1088" s="57"/>
      <c r="BD1088" s="58"/>
      <c r="BE1088" s="59"/>
      <c r="BF1088" s="58"/>
      <c r="BG1088" s="58"/>
      <c r="BH1088" s="58"/>
      <c r="BI1088" s="58"/>
      <c r="BJ1088" s="58"/>
      <c r="BK1088" s="58"/>
      <c r="BL1088" s="58"/>
      <c r="BM1088" s="58"/>
      <c r="BN1088" s="58"/>
      <c r="BO1088" s="58"/>
      <c r="BP1088" s="58"/>
      <c r="BQ1088" s="58"/>
      <c r="BR1088" s="58"/>
      <c r="BS1088" s="58"/>
      <c r="BT1088" s="58"/>
      <c r="BU1088" s="58"/>
      <c r="BV1088" s="58"/>
      <c r="BW1088" s="58"/>
      <c r="BX1088" s="58"/>
      <c r="BY1088" s="58"/>
      <c r="BZ1088" s="58"/>
      <c r="CA1088" s="58"/>
      <c r="CB1088" s="58"/>
      <c r="CC1088" s="58"/>
      <c r="CD1088" s="58"/>
      <c r="CE1088" s="58"/>
      <c r="CF1088" s="58"/>
      <c r="CG1088" s="58"/>
      <c r="CH1088" s="58"/>
      <c r="CI1088" s="58"/>
      <c r="CJ1088" s="58"/>
      <c r="CK1088" s="58"/>
      <c r="CL1088" s="58"/>
      <c r="CM1088" s="58"/>
      <c r="CN1088" s="58"/>
      <c r="CO1088" s="58"/>
      <c r="CP1088" s="58"/>
      <c r="CQ1088" s="58"/>
      <c r="CR1088" s="58"/>
      <c r="CS1088" s="58"/>
      <c r="CT1088" s="58"/>
      <c r="CU1088" s="58"/>
      <c r="CV1088" s="58"/>
      <c r="CW1088" s="58"/>
      <c r="CX1088" s="58"/>
      <c r="CY1088" s="58"/>
      <c r="CZ1088" s="58"/>
      <c r="DA1088" s="58"/>
      <c r="DB1088" s="58"/>
      <c r="DC1088" s="58"/>
      <c r="DD1088" s="58"/>
      <c r="DE1088" s="58"/>
      <c r="DF1088" s="58"/>
      <c r="DG1088" s="58"/>
      <c r="DH1088" s="58"/>
      <c r="DI1088" s="60"/>
    </row>
    <row r="1089" spans="1:113" x14ac:dyDescent="0.2">
      <c r="A1089" s="36"/>
      <c r="AM1089" s="57"/>
      <c r="AN1089" s="57"/>
      <c r="AO1089" s="58"/>
      <c r="AP1089" s="58"/>
      <c r="AQ1089" s="58"/>
      <c r="AS1089" s="57"/>
      <c r="AT1089" s="58"/>
      <c r="AU1089" s="58"/>
      <c r="AW1089" s="57"/>
      <c r="AX1089" s="58"/>
      <c r="AY1089" s="59"/>
      <c r="BA1089" s="58"/>
      <c r="BC1089" s="57"/>
      <c r="BD1089" s="58"/>
      <c r="BE1089" s="59"/>
      <c r="BF1089" s="58"/>
      <c r="BG1089" s="58"/>
      <c r="BH1089" s="58"/>
      <c r="BI1089" s="58"/>
      <c r="BJ1089" s="58"/>
      <c r="BK1089" s="58"/>
      <c r="BL1089" s="58"/>
      <c r="BM1089" s="58"/>
      <c r="BN1089" s="58"/>
      <c r="BO1089" s="58"/>
      <c r="BP1089" s="58"/>
      <c r="BQ1089" s="58"/>
      <c r="BR1089" s="58"/>
      <c r="BS1089" s="58"/>
      <c r="BT1089" s="58"/>
      <c r="BU1089" s="58"/>
      <c r="BV1089" s="58"/>
      <c r="BW1089" s="58"/>
      <c r="BX1089" s="58"/>
      <c r="BY1089" s="58"/>
      <c r="BZ1089" s="58"/>
      <c r="CA1089" s="58"/>
      <c r="CB1089" s="58"/>
      <c r="CC1089" s="58"/>
      <c r="CD1089" s="58"/>
      <c r="CE1089" s="58"/>
      <c r="CF1089" s="58"/>
      <c r="CG1089" s="58"/>
      <c r="CH1089" s="58"/>
      <c r="CI1089" s="58"/>
      <c r="CJ1089" s="58"/>
      <c r="CK1089" s="58"/>
      <c r="CL1089" s="58"/>
      <c r="CM1089" s="58"/>
      <c r="CN1089" s="58"/>
      <c r="CO1089" s="58"/>
      <c r="CP1089" s="58"/>
      <c r="CQ1089" s="58"/>
      <c r="CR1089" s="58"/>
      <c r="CS1089" s="58"/>
      <c r="CT1089" s="58"/>
      <c r="CU1089" s="58"/>
      <c r="CV1089" s="58"/>
      <c r="CW1089" s="58"/>
      <c r="CX1089" s="58"/>
      <c r="CY1089" s="58"/>
      <c r="CZ1089" s="58"/>
      <c r="DA1089" s="58"/>
      <c r="DB1089" s="58"/>
      <c r="DC1089" s="58"/>
      <c r="DD1089" s="58"/>
      <c r="DE1089" s="58"/>
      <c r="DF1089" s="58"/>
      <c r="DG1089" s="58"/>
      <c r="DH1089" s="58"/>
      <c r="DI1089" s="60"/>
    </row>
    <row r="1090" spans="1:113" x14ac:dyDescent="0.2">
      <c r="A1090" s="36"/>
      <c r="AM1090" s="57"/>
      <c r="AN1090" s="57"/>
      <c r="AO1090" s="58"/>
      <c r="AP1090" s="58"/>
      <c r="AQ1090" s="58"/>
      <c r="AS1090" s="57"/>
      <c r="AT1090" s="58"/>
      <c r="AU1090" s="58"/>
      <c r="AW1090" s="57"/>
      <c r="AX1090" s="58"/>
      <c r="AY1090" s="59"/>
      <c r="BA1090" s="58"/>
      <c r="BC1090" s="57"/>
      <c r="BD1090" s="58"/>
      <c r="BE1090" s="59"/>
      <c r="BF1090" s="58"/>
      <c r="BG1090" s="58"/>
      <c r="BH1090" s="58"/>
      <c r="BI1090" s="58"/>
      <c r="BJ1090" s="58"/>
      <c r="BK1090" s="58"/>
      <c r="BL1090" s="58"/>
      <c r="BM1090" s="58"/>
      <c r="BN1090" s="58"/>
      <c r="BO1090" s="58"/>
      <c r="BP1090" s="58"/>
      <c r="BQ1090" s="58"/>
      <c r="BR1090" s="58"/>
      <c r="BS1090" s="58"/>
      <c r="BT1090" s="58"/>
      <c r="BU1090" s="58"/>
      <c r="BV1090" s="58"/>
      <c r="BW1090" s="58"/>
      <c r="BX1090" s="58"/>
      <c r="BY1090" s="58"/>
      <c r="BZ1090" s="58"/>
      <c r="CA1090" s="58"/>
      <c r="CB1090" s="58"/>
      <c r="CC1090" s="58"/>
      <c r="CD1090" s="58"/>
      <c r="CE1090" s="58"/>
      <c r="CF1090" s="58"/>
      <c r="CG1090" s="58"/>
      <c r="CH1090" s="58"/>
      <c r="CI1090" s="58"/>
      <c r="CJ1090" s="58"/>
      <c r="CK1090" s="58"/>
      <c r="CL1090" s="58"/>
      <c r="CM1090" s="58"/>
      <c r="CN1090" s="58"/>
      <c r="CO1090" s="58"/>
      <c r="CP1090" s="58"/>
      <c r="CQ1090" s="58"/>
      <c r="CR1090" s="58"/>
      <c r="CS1090" s="58"/>
      <c r="CT1090" s="58"/>
      <c r="CU1090" s="58"/>
      <c r="CV1090" s="58"/>
      <c r="CW1090" s="58"/>
      <c r="CX1090" s="58"/>
      <c r="CY1090" s="58"/>
      <c r="CZ1090" s="58"/>
      <c r="DA1090" s="58"/>
      <c r="DB1090" s="58"/>
      <c r="DC1090" s="58"/>
      <c r="DD1090" s="58"/>
      <c r="DE1090" s="58"/>
      <c r="DF1090" s="58"/>
      <c r="DG1090" s="58"/>
      <c r="DH1090" s="58"/>
      <c r="DI1090" s="60"/>
    </row>
    <row r="1091" spans="1:113" x14ac:dyDescent="0.2">
      <c r="A1091" s="36"/>
      <c r="AM1091" s="57"/>
      <c r="AN1091" s="57"/>
      <c r="AO1091" s="58"/>
      <c r="AP1091" s="58"/>
      <c r="AQ1091" s="58"/>
      <c r="AS1091" s="57"/>
      <c r="AT1091" s="58"/>
      <c r="AU1091" s="58"/>
      <c r="AW1091" s="57"/>
      <c r="AX1091" s="58"/>
      <c r="AY1091" s="59"/>
      <c r="BA1091" s="58"/>
      <c r="BC1091" s="57"/>
      <c r="BD1091" s="58"/>
      <c r="BE1091" s="59"/>
      <c r="BF1091" s="58"/>
      <c r="BG1091" s="58"/>
      <c r="BH1091" s="58"/>
      <c r="BI1091" s="58"/>
      <c r="BJ1091" s="58"/>
      <c r="BK1091" s="58"/>
      <c r="BL1091" s="58"/>
      <c r="BM1091" s="58"/>
      <c r="BN1091" s="58"/>
      <c r="BO1091" s="58"/>
      <c r="BP1091" s="58"/>
      <c r="BQ1091" s="58"/>
      <c r="BR1091" s="58"/>
      <c r="BS1091" s="58"/>
      <c r="BT1091" s="58"/>
      <c r="BU1091" s="58"/>
      <c r="BV1091" s="58"/>
      <c r="BW1091" s="58"/>
      <c r="BX1091" s="58"/>
      <c r="BY1091" s="58"/>
      <c r="BZ1091" s="58"/>
      <c r="CA1091" s="58"/>
      <c r="CB1091" s="58"/>
      <c r="CC1091" s="58"/>
      <c r="CD1091" s="58"/>
      <c r="CE1091" s="58"/>
      <c r="CF1091" s="58"/>
      <c r="CG1091" s="58"/>
      <c r="CH1091" s="58"/>
      <c r="CI1091" s="58"/>
      <c r="CJ1091" s="58"/>
      <c r="CK1091" s="58"/>
      <c r="CL1091" s="58"/>
      <c r="CM1091" s="58"/>
      <c r="CN1091" s="58"/>
      <c r="CO1091" s="58"/>
      <c r="CP1091" s="58"/>
      <c r="CQ1091" s="58"/>
      <c r="CR1091" s="58"/>
      <c r="CS1091" s="58"/>
      <c r="CT1091" s="58"/>
      <c r="CU1091" s="58"/>
      <c r="CV1091" s="58"/>
      <c r="CW1091" s="58"/>
      <c r="CX1091" s="58"/>
      <c r="CY1091" s="58"/>
      <c r="CZ1091" s="58"/>
      <c r="DA1091" s="58"/>
      <c r="DB1091" s="58"/>
      <c r="DC1091" s="58"/>
      <c r="DD1091" s="58"/>
      <c r="DE1091" s="58"/>
      <c r="DF1091" s="58"/>
      <c r="DG1091" s="58"/>
      <c r="DH1091" s="58"/>
      <c r="DI1091" s="60"/>
    </row>
    <row r="1092" spans="1:113" x14ac:dyDescent="0.2">
      <c r="A1092" s="36"/>
      <c r="AM1092" s="57"/>
      <c r="AN1092" s="57"/>
      <c r="AO1092" s="58"/>
      <c r="AP1092" s="58"/>
      <c r="AQ1092" s="58"/>
      <c r="AS1092" s="57"/>
      <c r="AT1092" s="58"/>
      <c r="AU1092" s="58"/>
      <c r="AW1092" s="57"/>
      <c r="AX1092" s="58"/>
      <c r="AY1092" s="59"/>
      <c r="BA1092" s="58"/>
      <c r="BC1092" s="57"/>
      <c r="BD1092" s="58"/>
      <c r="BE1092" s="59"/>
      <c r="BF1092" s="58"/>
      <c r="BG1092" s="58"/>
      <c r="BH1092" s="58"/>
      <c r="BI1092" s="58"/>
      <c r="BJ1092" s="58"/>
      <c r="BK1092" s="58"/>
      <c r="BL1092" s="58"/>
      <c r="BM1092" s="58"/>
      <c r="BN1092" s="58"/>
      <c r="BO1092" s="58"/>
      <c r="BP1092" s="58"/>
      <c r="BQ1092" s="58"/>
      <c r="BR1092" s="58"/>
      <c r="BS1092" s="58"/>
      <c r="BT1092" s="58"/>
      <c r="BU1092" s="58"/>
      <c r="BV1092" s="58"/>
      <c r="BW1092" s="58"/>
      <c r="BX1092" s="58"/>
      <c r="BY1092" s="58"/>
      <c r="BZ1092" s="58"/>
      <c r="CA1092" s="58"/>
      <c r="CB1092" s="58"/>
      <c r="CC1092" s="58"/>
      <c r="CD1092" s="58"/>
      <c r="CE1092" s="58"/>
      <c r="CF1092" s="58"/>
      <c r="CG1092" s="58"/>
      <c r="CH1092" s="58"/>
      <c r="CI1092" s="58"/>
      <c r="CJ1092" s="58"/>
      <c r="CK1092" s="58"/>
      <c r="CL1092" s="58"/>
      <c r="CM1092" s="58"/>
      <c r="CN1092" s="58"/>
      <c r="CO1092" s="58"/>
      <c r="CP1092" s="58"/>
      <c r="CQ1092" s="58"/>
      <c r="CR1092" s="58"/>
      <c r="CS1092" s="58"/>
      <c r="CT1092" s="58"/>
      <c r="CU1092" s="58"/>
      <c r="CV1092" s="58"/>
      <c r="CW1092" s="58"/>
      <c r="CX1092" s="58"/>
      <c r="CY1092" s="58"/>
      <c r="CZ1092" s="58"/>
      <c r="DA1092" s="58"/>
      <c r="DB1092" s="58"/>
      <c r="DC1092" s="58"/>
      <c r="DD1092" s="58"/>
      <c r="DE1092" s="58"/>
      <c r="DF1092" s="58"/>
      <c r="DG1092" s="58"/>
      <c r="DH1092" s="58"/>
      <c r="DI1092" s="60"/>
    </row>
    <row r="1093" spans="1:113" x14ac:dyDescent="0.2">
      <c r="A1093" s="36"/>
      <c r="AM1093" s="57"/>
      <c r="AN1093" s="57"/>
      <c r="AO1093" s="58"/>
      <c r="AP1093" s="58"/>
      <c r="AQ1093" s="58"/>
      <c r="AS1093" s="57"/>
      <c r="AT1093" s="58"/>
      <c r="AU1093" s="58"/>
      <c r="AW1093" s="57"/>
      <c r="AX1093" s="58"/>
      <c r="AY1093" s="59"/>
      <c r="BA1093" s="58"/>
      <c r="BC1093" s="57"/>
      <c r="BD1093" s="58"/>
      <c r="BE1093" s="59"/>
      <c r="BF1093" s="58"/>
      <c r="BG1093" s="58"/>
      <c r="BH1093" s="58"/>
      <c r="BI1093" s="58"/>
      <c r="BJ1093" s="58"/>
      <c r="BK1093" s="58"/>
      <c r="BL1093" s="58"/>
      <c r="BM1093" s="58"/>
      <c r="BN1093" s="58"/>
      <c r="BO1093" s="58"/>
      <c r="BP1093" s="58"/>
      <c r="BQ1093" s="58"/>
      <c r="BR1093" s="58"/>
      <c r="BS1093" s="58"/>
      <c r="BT1093" s="58"/>
      <c r="BU1093" s="58"/>
      <c r="BV1093" s="58"/>
      <c r="BW1093" s="58"/>
      <c r="BX1093" s="58"/>
      <c r="BY1093" s="58"/>
      <c r="BZ1093" s="58"/>
      <c r="CA1093" s="58"/>
      <c r="CB1093" s="58"/>
      <c r="CC1093" s="58"/>
      <c r="CD1093" s="58"/>
      <c r="CE1093" s="58"/>
      <c r="CF1093" s="58"/>
      <c r="CG1093" s="58"/>
      <c r="CH1093" s="58"/>
      <c r="CI1093" s="58"/>
      <c r="CJ1093" s="58"/>
      <c r="CK1093" s="58"/>
      <c r="CL1093" s="58"/>
      <c r="CM1093" s="58"/>
      <c r="CN1093" s="58"/>
      <c r="CO1093" s="58"/>
      <c r="CP1093" s="58"/>
      <c r="CQ1093" s="58"/>
      <c r="CR1093" s="58"/>
      <c r="CS1093" s="58"/>
      <c r="CT1093" s="58"/>
      <c r="CU1093" s="58"/>
      <c r="CV1093" s="58"/>
      <c r="CW1093" s="58"/>
      <c r="CX1093" s="58"/>
      <c r="CY1093" s="58"/>
      <c r="CZ1093" s="58"/>
      <c r="DA1093" s="58"/>
      <c r="DB1093" s="58"/>
      <c r="DC1093" s="58"/>
      <c r="DD1093" s="58"/>
      <c r="DE1093" s="58"/>
      <c r="DF1093" s="58"/>
      <c r="DG1093" s="58"/>
      <c r="DH1093" s="58"/>
      <c r="DI1093" s="60"/>
    </row>
    <row r="1094" spans="1:113" x14ac:dyDescent="0.2">
      <c r="A1094" s="36"/>
      <c r="AM1094" s="57"/>
      <c r="AN1094" s="57"/>
      <c r="AO1094" s="58"/>
      <c r="AP1094" s="58"/>
      <c r="AQ1094" s="58"/>
      <c r="AS1094" s="57"/>
      <c r="AT1094" s="58"/>
      <c r="AU1094" s="58"/>
      <c r="AW1094" s="57"/>
      <c r="AX1094" s="58"/>
      <c r="AY1094" s="59"/>
      <c r="BA1094" s="58"/>
      <c r="BC1094" s="57"/>
      <c r="BD1094" s="58"/>
      <c r="BE1094" s="59"/>
      <c r="BF1094" s="58"/>
      <c r="BG1094" s="58"/>
      <c r="BH1094" s="58"/>
      <c r="BI1094" s="58"/>
      <c r="BJ1094" s="58"/>
      <c r="BK1094" s="58"/>
      <c r="BL1094" s="58"/>
      <c r="BM1094" s="58"/>
      <c r="BN1094" s="58"/>
      <c r="BO1094" s="58"/>
      <c r="BP1094" s="58"/>
      <c r="BQ1094" s="58"/>
      <c r="BR1094" s="58"/>
      <c r="BS1094" s="58"/>
      <c r="BT1094" s="58"/>
      <c r="BU1094" s="58"/>
      <c r="BV1094" s="58"/>
      <c r="BW1094" s="58"/>
      <c r="BX1094" s="58"/>
      <c r="BY1094" s="58"/>
      <c r="BZ1094" s="58"/>
      <c r="CA1094" s="58"/>
      <c r="CB1094" s="58"/>
      <c r="CC1094" s="58"/>
      <c r="CD1094" s="58"/>
      <c r="CE1094" s="58"/>
      <c r="CF1094" s="58"/>
      <c r="CG1094" s="58"/>
      <c r="CH1094" s="58"/>
      <c r="CI1094" s="58"/>
      <c r="CJ1094" s="58"/>
      <c r="CK1094" s="58"/>
      <c r="CL1094" s="58"/>
      <c r="CM1094" s="58"/>
      <c r="CN1094" s="58"/>
      <c r="CO1094" s="58"/>
      <c r="CP1094" s="58"/>
      <c r="CQ1094" s="58"/>
      <c r="CR1094" s="58"/>
      <c r="CS1094" s="58"/>
      <c r="CT1094" s="58"/>
      <c r="CU1094" s="58"/>
      <c r="CV1094" s="58"/>
      <c r="CW1094" s="58"/>
      <c r="CX1094" s="58"/>
      <c r="CY1094" s="58"/>
      <c r="CZ1094" s="58"/>
      <c r="DA1094" s="58"/>
      <c r="DB1094" s="58"/>
      <c r="DC1094" s="58"/>
      <c r="DD1094" s="58"/>
      <c r="DE1094" s="58"/>
      <c r="DF1094" s="58"/>
      <c r="DG1094" s="58"/>
      <c r="DH1094" s="58"/>
      <c r="DI1094" s="60"/>
    </row>
    <row r="1095" spans="1:113" x14ac:dyDescent="0.2">
      <c r="A1095" s="36"/>
      <c r="AM1095" s="57"/>
      <c r="AN1095" s="57"/>
      <c r="AO1095" s="58"/>
      <c r="AP1095" s="58"/>
      <c r="AQ1095" s="58"/>
      <c r="AS1095" s="57"/>
      <c r="AT1095" s="58"/>
      <c r="AU1095" s="58"/>
      <c r="AW1095" s="57"/>
      <c r="AX1095" s="58"/>
      <c r="AY1095" s="59"/>
      <c r="BA1095" s="58"/>
      <c r="BC1095" s="57"/>
      <c r="BD1095" s="58"/>
      <c r="BE1095" s="59"/>
      <c r="BF1095" s="58"/>
      <c r="BG1095" s="58"/>
      <c r="BH1095" s="58"/>
      <c r="BI1095" s="58"/>
      <c r="BJ1095" s="58"/>
      <c r="BK1095" s="58"/>
      <c r="BL1095" s="58"/>
      <c r="BM1095" s="58"/>
      <c r="BN1095" s="58"/>
      <c r="BO1095" s="58"/>
      <c r="BP1095" s="58"/>
      <c r="BQ1095" s="58"/>
      <c r="BR1095" s="58"/>
      <c r="BS1095" s="58"/>
      <c r="BT1095" s="58"/>
      <c r="BU1095" s="58"/>
      <c r="BV1095" s="58"/>
      <c r="BW1095" s="58"/>
      <c r="BX1095" s="58"/>
      <c r="BY1095" s="58"/>
      <c r="BZ1095" s="58"/>
      <c r="CA1095" s="58"/>
      <c r="CB1095" s="58"/>
      <c r="CC1095" s="58"/>
      <c r="CD1095" s="58"/>
      <c r="CE1095" s="58"/>
      <c r="CF1095" s="58"/>
      <c r="CG1095" s="58"/>
      <c r="CH1095" s="58"/>
      <c r="CI1095" s="58"/>
      <c r="CJ1095" s="58"/>
      <c r="CK1095" s="58"/>
      <c r="CL1095" s="58"/>
      <c r="CM1095" s="58"/>
      <c r="CN1095" s="58"/>
      <c r="CO1095" s="58"/>
      <c r="CP1095" s="58"/>
      <c r="CQ1095" s="58"/>
      <c r="CR1095" s="58"/>
      <c r="CS1095" s="58"/>
      <c r="CT1095" s="58"/>
      <c r="CU1095" s="58"/>
      <c r="CV1095" s="58"/>
      <c r="CW1095" s="58"/>
      <c r="CX1095" s="58"/>
      <c r="CY1095" s="58"/>
      <c r="CZ1095" s="58"/>
      <c r="DA1095" s="58"/>
      <c r="DB1095" s="58"/>
      <c r="DC1095" s="58"/>
      <c r="DD1095" s="58"/>
      <c r="DE1095" s="58"/>
      <c r="DF1095" s="58"/>
      <c r="DG1095" s="58"/>
      <c r="DH1095" s="58"/>
      <c r="DI1095" s="60"/>
    </row>
    <row r="1096" spans="1:113" x14ac:dyDescent="0.2">
      <c r="A1096" s="36"/>
      <c r="AM1096" s="57"/>
      <c r="AN1096" s="57"/>
      <c r="AO1096" s="58"/>
      <c r="AP1096" s="58"/>
      <c r="AQ1096" s="58"/>
      <c r="AS1096" s="57"/>
      <c r="AT1096" s="58"/>
      <c r="AU1096" s="58"/>
      <c r="AW1096" s="57"/>
      <c r="AX1096" s="58"/>
      <c r="AY1096" s="59"/>
      <c r="BA1096" s="58"/>
      <c r="BC1096" s="57"/>
      <c r="BD1096" s="58"/>
      <c r="BE1096" s="59"/>
      <c r="BF1096" s="58"/>
      <c r="BG1096" s="58"/>
      <c r="BH1096" s="58"/>
      <c r="BI1096" s="58"/>
      <c r="BJ1096" s="58"/>
      <c r="BK1096" s="58"/>
      <c r="BL1096" s="58"/>
      <c r="BM1096" s="58"/>
      <c r="BN1096" s="58"/>
      <c r="BO1096" s="58"/>
      <c r="BP1096" s="58"/>
      <c r="BQ1096" s="58"/>
      <c r="BR1096" s="58"/>
      <c r="BS1096" s="58"/>
      <c r="BT1096" s="58"/>
      <c r="BU1096" s="58"/>
      <c r="BV1096" s="58"/>
      <c r="BW1096" s="58"/>
      <c r="BX1096" s="58"/>
      <c r="BY1096" s="58"/>
      <c r="BZ1096" s="58"/>
      <c r="CA1096" s="58"/>
      <c r="CB1096" s="58"/>
      <c r="CC1096" s="58"/>
      <c r="CD1096" s="58"/>
      <c r="CE1096" s="58"/>
      <c r="CF1096" s="58"/>
      <c r="CG1096" s="58"/>
      <c r="CH1096" s="58"/>
      <c r="CI1096" s="58"/>
      <c r="CJ1096" s="58"/>
      <c r="CK1096" s="58"/>
      <c r="CL1096" s="58"/>
      <c r="CM1096" s="58"/>
      <c r="CN1096" s="58"/>
      <c r="CO1096" s="58"/>
      <c r="CP1096" s="58"/>
      <c r="CQ1096" s="58"/>
      <c r="CR1096" s="58"/>
      <c r="CS1096" s="58"/>
      <c r="CT1096" s="58"/>
      <c r="CU1096" s="58"/>
      <c r="CV1096" s="58"/>
      <c r="CW1096" s="58"/>
      <c r="CX1096" s="58"/>
      <c r="CY1096" s="58"/>
      <c r="CZ1096" s="58"/>
      <c r="DA1096" s="58"/>
      <c r="DB1096" s="58"/>
      <c r="DC1096" s="58"/>
      <c r="DD1096" s="58"/>
      <c r="DE1096" s="58"/>
      <c r="DF1096" s="58"/>
      <c r="DG1096" s="58"/>
      <c r="DH1096" s="58"/>
      <c r="DI1096" s="60"/>
    </row>
    <row r="1097" spans="1:113" x14ac:dyDescent="0.2">
      <c r="A1097" s="36"/>
      <c r="AM1097" s="57"/>
      <c r="AN1097" s="57"/>
      <c r="AO1097" s="58"/>
      <c r="AP1097" s="58"/>
      <c r="AQ1097" s="58"/>
      <c r="AS1097" s="57"/>
      <c r="AT1097" s="58"/>
      <c r="AU1097" s="58"/>
      <c r="AW1097" s="57"/>
      <c r="AX1097" s="58"/>
      <c r="AY1097" s="59"/>
      <c r="BA1097" s="58"/>
      <c r="BC1097" s="57"/>
      <c r="BD1097" s="58"/>
      <c r="BE1097" s="59"/>
      <c r="BF1097" s="58"/>
      <c r="BG1097" s="58"/>
      <c r="BH1097" s="58"/>
      <c r="BI1097" s="58"/>
      <c r="BJ1097" s="58"/>
      <c r="BK1097" s="58"/>
      <c r="BL1097" s="58"/>
      <c r="BM1097" s="58"/>
      <c r="BN1097" s="58"/>
      <c r="BO1097" s="58"/>
      <c r="BP1097" s="58"/>
      <c r="BQ1097" s="58"/>
      <c r="BR1097" s="58"/>
      <c r="BS1097" s="58"/>
      <c r="BT1097" s="58"/>
      <c r="BU1097" s="58"/>
      <c r="BV1097" s="58"/>
      <c r="BW1097" s="58"/>
      <c r="BX1097" s="58"/>
      <c r="BY1097" s="58"/>
      <c r="BZ1097" s="58"/>
      <c r="CA1097" s="58"/>
      <c r="CB1097" s="58"/>
      <c r="CC1097" s="58"/>
      <c r="CD1097" s="58"/>
      <c r="CE1097" s="58"/>
      <c r="CF1097" s="58"/>
      <c r="CG1097" s="58"/>
      <c r="CH1097" s="58"/>
      <c r="CI1097" s="58"/>
      <c r="CJ1097" s="58"/>
      <c r="CK1097" s="58"/>
      <c r="CL1097" s="58"/>
      <c r="CM1097" s="58"/>
      <c r="CN1097" s="58"/>
      <c r="CO1097" s="58"/>
      <c r="CP1097" s="58"/>
      <c r="CQ1097" s="58"/>
      <c r="CR1097" s="58"/>
      <c r="CS1097" s="58"/>
      <c r="CT1097" s="58"/>
      <c r="CU1097" s="58"/>
      <c r="CV1097" s="58"/>
      <c r="CW1097" s="58"/>
      <c r="CX1097" s="58"/>
      <c r="CY1097" s="58"/>
      <c r="CZ1097" s="58"/>
      <c r="DA1097" s="58"/>
      <c r="DB1097" s="58"/>
      <c r="DC1097" s="58"/>
      <c r="DD1097" s="58"/>
      <c r="DE1097" s="58"/>
      <c r="DF1097" s="58"/>
      <c r="DG1097" s="58"/>
      <c r="DH1097" s="58"/>
      <c r="DI1097" s="60"/>
    </row>
    <row r="1098" spans="1:113" x14ac:dyDescent="0.2">
      <c r="A1098" s="36"/>
      <c r="AM1098" s="57"/>
      <c r="AN1098" s="57"/>
      <c r="AO1098" s="58"/>
      <c r="AP1098" s="58"/>
      <c r="AQ1098" s="58"/>
      <c r="AS1098" s="57"/>
      <c r="AT1098" s="58"/>
      <c r="AU1098" s="58"/>
      <c r="AW1098" s="57"/>
      <c r="AX1098" s="58"/>
      <c r="AY1098" s="59"/>
      <c r="BA1098" s="58"/>
      <c r="BC1098" s="57"/>
      <c r="BD1098" s="58"/>
      <c r="BE1098" s="59"/>
      <c r="BF1098" s="58"/>
      <c r="BG1098" s="58"/>
      <c r="BH1098" s="58"/>
      <c r="BI1098" s="58"/>
      <c r="BJ1098" s="58"/>
      <c r="BK1098" s="58"/>
      <c r="BL1098" s="58"/>
      <c r="BM1098" s="58"/>
      <c r="BN1098" s="58"/>
      <c r="BO1098" s="58"/>
      <c r="BP1098" s="58"/>
      <c r="BQ1098" s="58"/>
      <c r="BR1098" s="58"/>
      <c r="BS1098" s="58"/>
      <c r="BT1098" s="58"/>
      <c r="BU1098" s="58"/>
      <c r="BV1098" s="58"/>
      <c r="BW1098" s="58"/>
      <c r="BX1098" s="58"/>
      <c r="BY1098" s="58"/>
      <c r="BZ1098" s="58"/>
      <c r="CA1098" s="58"/>
      <c r="CB1098" s="58"/>
      <c r="CC1098" s="58"/>
      <c r="CD1098" s="58"/>
      <c r="CE1098" s="58"/>
      <c r="CF1098" s="58"/>
      <c r="CG1098" s="58"/>
      <c r="CH1098" s="58"/>
      <c r="CI1098" s="58"/>
      <c r="CJ1098" s="58"/>
      <c r="CK1098" s="58"/>
      <c r="CL1098" s="58"/>
      <c r="CM1098" s="58"/>
      <c r="CN1098" s="58"/>
      <c r="CO1098" s="58"/>
      <c r="CP1098" s="58"/>
      <c r="CQ1098" s="58"/>
      <c r="CR1098" s="58"/>
      <c r="CS1098" s="58"/>
      <c r="CT1098" s="58"/>
      <c r="CU1098" s="58"/>
      <c r="CV1098" s="58"/>
      <c r="CW1098" s="58"/>
      <c r="CX1098" s="58"/>
      <c r="CY1098" s="58"/>
      <c r="CZ1098" s="58"/>
      <c r="DA1098" s="58"/>
      <c r="DB1098" s="58"/>
      <c r="DC1098" s="58"/>
      <c r="DD1098" s="58"/>
      <c r="DE1098" s="58"/>
      <c r="DF1098" s="58"/>
      <c r="DG1098" s="58"/>
      <c r="DH1098" s="58"/>
      <c r="DI1098" s="60"/>
    </row>
    <row r="1099" spans="1:113" x14ac:dyDescent="0.2">
      <c r="A1099" s="36"/>
      <c r="AM1099" s="57"/>
      <c r="AN1099" s="57"/>
      <c r="AO1099" s="58"/>
      <c r="AP1099" s="58"/>
      <c r="AQ1099" s="58"/>
      <c r="AS1099" s="57"/>
      <c r="AT1099" s="58"/>
      <c r="AU1099" s="58"/>
      <c r="AW1099" s="57"/>
      <c r="AX1099" s="58"/>
      <c r="AY1099" s="59"/>
      <c r="BA1099" s="58"/>
      <c r="BC1099" s="57"/>
      <c r="BD1099" s="58"/>
      <c r="BE1099" s="59"/>
      <c r="BF1099" s="58"/>
      <c r="BG1099" s="58"/>
      <c r="BH1099" s="58"/>
      <c r="BI1099" s="58"/>
      <c r="BJ1099" s="58"/>
      <c r="BK1099" s="58"/>
      <c r="BL1099" s="58"/>
      <c r="BM1099" s="58"/>
      <c r="BN1099" s="58"/>
      <c r="BO1099" s="58"/>
      <c r="BP1099" s="58"/>
      <c r="BQ1099" s="58"/>
      <c r="BR1099" s="58"/>
      <c r="BS1099" s="58"/>
      <c r="BT1099" s="58"/>
      <c r="BU1099" s="58"/>
      <c r="BV1099" s="58"/>
      <c r="BW1099" s="58"/>
      <c r="BX1099" s="58"/>
      <c r="BY1099" s="58"/>
      <c r="BZ1099" s="58"/>
      <c r="CA1099" s="58"/>
      <c r="CB1099" s="58"/>
      <c r="CC1099" s="58"/>
      <c r="CD1099" s="58"/>
      <c r="CE1099" s="58"/>
      <c r="CF1099" s="58"/>
      <c r="CG1099" s="58"/>
      <c r="CH1099" s="58"/>
      <c r="CI1099" s="58"/>
      <c r="CJ1099" s="58"/>
      <c r="CK1099" s="58"/>
      <c r="CL1099" s="58"/>
      <c r="CM1099" s="58"/>
      <c r="CN1099" s="58"/>
      <c r="CO1099" s="58"/>
      <c r="CP1099" s="58"/>
      <c r="CQ1099" s="58"/>
      <c r="CR1099" s="58"/>
      <c r="CS1099" s="58"/>
      <c r="CT1099" s="58"/>
      <c r="CU1099" s="58"/>
      <c r="CV1099" s="58"/>
      <c r="CW1099" s="58"/>
      <c r="CX1099" s="58"/>
      <c r="CY1099" s="58"/>
      <c r="CZ1099" s="58"/>
      <c r="DA1099" s="58"/>
      <c r="DB1099" s="58"/>
      <c r="DC1099" s="58"/>
      <c r="DD1099" s="58"/>
      <c r="DE1099" s="58"/>
      <c r="DF1099" s="58"/>
      <c r="DG1099" s="58"/>
      <c r="DH1099" s="58"/>
      <c r="DI1099" s="60"/>
    </row>
    <row r="1100" spans="1:113" x14ac:dyDescent="0.2">
      <c r="A1100" s="36"/>
      <c r="AM1100" s="57"/>
      <c r="AN1100" s="57"/>
      <c r="AO1100" s="58"/>
      <c r="AP1100" s="58"/>
      <c r="AQ1100" s="58"/>
      <c r="AS1100" s="57"/>
      <c r="AT1100" s="58"/>
      <c r="AU1100" s="58"/>
      <c r="AW1100" s="57"/>
      <c r="AX1100" s="58"/>
      <c r="AY1100" s="59"/>
      <c r="BA1100" s="58"/>
      <c r="BC1100" s="57"/>
      <c r="BD1100" s="58"/>
      <c r="BE1100" s="59"/>
      <c r="BF1100" s="58"/>
      <c r="BG1100" s="58"/>
      <c r="BH1100" s="58"/>
      <c r="BI1100" s="58"/>
      <c r="BJ1100" s="58"/>
      <c r="BK1100" s="58"/>
      <c r="BL1100" s="58"/>
      <c r="BM1100" s="58"/>
      <c r="BN1100" s="58"/>
      <c r="BO1100" s="58"/>
      <c r="BP1100" s="58"/>
      <c r="BQ1100" s="58"/>
      <c r="BR1100" s="58"/>
      <c r="BS1100" s="58"/>
      <c r="BT1100" s="58"/>
      <c r="BU1100" s="58"/>
      <c r="BV1100" s="58"/>
      <c r="BW1100" s="58"/>
      <c r="BX1100" s="58"/>
      <c r="BY1100" s="58"/>
      <c r="BZ1100" s="58"/>
      <c r="CA1100" s="58"/>
      <c r="CB1100" s="58"/>
      <c r="CC1100" s="58"/>
      <c r="CD1100" s="58"/>
      <c r="CE1100" s="58"/>
      <c r="CF1100" s="58"/>
      <c r="CG1100" s="58"/>
      <c r="CH1100" s="58"/>
      <c r="CI1100" s="58"/>
      <c r="CJ1100" s="58"/>
      <c r="CK1100" s="58"/>
      <c r="CL1100" s="58"/>
      <c r="CM1100" s="58"/>
      <c r="CN1100" s="58"/>
      <c r="CO1100" s="58"/>
      <c r="CP1100" s="58"/>
      <c r="CQ1100" s="58"/>
      <c r="CR1100" s="58"/>
      <c r="CS1100" s="58"/>
      <c r="CT1100" s="58"/>
      <c r="CU1100" s="58"/>
      <c r="CV1100" s="58"/>
      <c r="CW1100" s="58"/>
      <c r="CX1100" s="58"/>
      <c r="CY1100" s="58"/>
      <c r="CZ1100" s="58"/>
      <c r="DA1100" s="58"/>
      <c r="DB1100" s="58"/>
      <c r="DC1100" s="58"/>
      <c r="DD1100" s="58"/>
      <c r="DE1100" s="58"/>
      <c r="DF1100" s="58"/>
      <c r="DG1100" s="58"/>
      <c r="DH1100" s="58"/>
      <c r="DI1100" s="60"/>
    </row>
    <row r="1101" spans="1:113" x14ac:dyDescent="0.2">
      <c r="A1101" s="36"/>
      <c r="AM1101" s="57"/>
      <c r="AN1101" s="57"/>
      <c r="AO1101" s="58"/>
      <c r="AP1101" s="58"/>
      <c r="AQ1101" s="58"/>
      <c r="AS1101" s="57"/>
      <c r="AT1101" s="58"/>
      <c r="AU1101" s="58"/>
      <c r="AW1101" s="57"/>
      <c r="AX1101" s="58"/>
      <c r="AY1101" s="59"/>
      <c r="BA1101" s="58"/>
      <c r="BC1101" s="57"/>
      <c r="BD1101" s="58"/>
      <c r="BE1101" s="59"/>
      <c r="BF1101" s="58"/>
      <c r="BG1101" s="58"/>
      <c r="BH1101" s="58"/>
      <c r="BI1101" s="58"/>
      <c r="BJ1101" s="58"/>
      <c r="BK1101" s="58"/>
      <c r="BL1101" s="58"/>
      <c r="BM1101" s="58"/>
      <c r="BN1101" s="58"/>
      <c r="BO1101" s="58"/>
      <c r="BP1101" s="58"/>
      <c r="BQ1101" s="58"/>
      <c r="BR1101" s="58"/>
      <c r="BS1101" s="58"/>
      <c r="BT1101" s="58"/>
      <c r="BU1101" s="58"/>
      <c r="BV1101" s="58"/>
      <c r="BW1101" s="58"/>
      <c r="BX1101" s="58"/>
      <c r="BY1101" s="58"/>
      <c r="BZ1101" s="58"/>
      <c r="CA1101" s="58"/>
      <c r="CB1101" s="58"/>
      <c r="CC1101" s="58"/>
      <c r="CD1101" s="58"/>
      <c r="CE1101" s="58"/>
      <c r="CF1101" s="58"/>
      <c r="CG1101" s="58"/>
      <c r="CH1101" s="58"/>
      <c r="CI1101" s="58"/>
      <c r="CJ1101" s="58"/>
      <c r="CK1101" s="58"/>
      <c r="CL1101" s="58"/>
      <c r="CM1101" s="58"/>
      <c r="CN1101" s="58"/>
      <c r="CO1101" s="58"/>
      <c r="CP1101" s="58"/>
      <c r="CQ1101" s="58"/>
      <c r="CR1101" s="58"/>
      <c r="CS1101" s="58"/>
      <c r="CT1101" s="58"/>
      <c r="CU1101" s="58"/>
      <c r="CV1101" s="58"/>
      <c r="CW1101" s="58"/>
      <c r="CX1101" s="58"/>
      <c r="CY1101" s="58"/>
      <c r="CZ1101" s="58"/>
      <c r="DA1101" s="58"/>
      <c r="DB1101" s="58"/>
      <c r="DC1101" s="58"/>
      <c r="DD1101" s="58"/>
      <c r="DE1101" s="58"/>
      <c r="DF1101" s="58"/>
      <c r="DG1101" s="58"/>
      <c r="DH1101" s="58"/>
      <c r="DI1101" s="60"/>
    </row>
    <row r="1102" spans="1:113" x14ac:dyDescent="0.2">
      <c r="A1102" s="36"/>
      <c r="AM1102" s="57"/>
      <c r="AN1102" s="57"/>
      <c r="AO1102" s="58"/>
      <c r="AP1102" s="58"/>
      <c r="AQ1102" s="58"/>
      <c r="AS1102" s="57"/>
      <c r="AT1102" s="58"/>
      <c r="AU1102" s="58"/>
      <c r="AW1102" s="57"/>
      <c r="AX1102" s="58"/>
      <c r="AY1102" s="59"/>
      <c r="BA1102" s="58"/>
      <c r="BC1102" s="57"/>
      <c r="BD1102" s="58"/>
      <c r="BE1102" s="59"/>
      <c r="BF1102" s="58"/>
      <c r="BG1102" s="58"/>
      <c r="BH1102" s="58"/>
      <c r="BI1102" s="58"/>
      <c r="BJ1102" s="58"/>
      <c r="BK1102" s="58"/>
      <c r="BL1102" s="58"/>
      <c r="BM1102" s="58"/>
      <c r="BN1102" s="58"/>
      <c r="BO1102" s="58"/>
      <c r="BP1102" s="58"/>
      <c r="BQ1102" s="58"/>
      <c r="BR1102" s="58"/>
      <c r="BS1102" s="58"/>
      <c r="BT1102" s="58"/>
      <c r="BU1102" s="58"/>
      <c r="BV1102" s="58"/>
      <c r="BW1102" s="58"/>
      <c r="BX1102" s="58"/>
      <c r="BY1102" s="58"/>
      <c r="BZ1102" s="58"/>
      <c r="CA1102" s="58"/>
      <c r="CB1102" s="58"/>
      <c r="CC1102" s="58"/>
      <c r="CD1102" s="58"/>
      <c r="CE1102" s="58"/>
      <c r="CF1102" s="58"/>
      <c r="CG1102" s="58"/>
      <c r="CH1102" s="58"/>
      <c r="CI1102" s="58"/>
      <c r="CJ1102" s="58"/>
      <c r="CK1102" s="58"/>
      <c r="CL1102" s="58"/>
      <c r="CM1102" s="58"/>
      <c r="CN1102" s="58"/>
      <c r="CO1102" s="58"/>
      <c r="CP1102" s="58"/>
      <c r="CQ1102" s="58"/>
      <c r="CR1102" s="58"/>
      <c r="CS1102" s="58"/>
      <c r="CT1102" s="58"/>
      <c r="CU1102" s="58"/>
      <c r="CV1102" s="58"/>
      <c r="CW1102" s="58"/>
      <c r="CX1102" s="58"/>
      <c r="CY1102" s="58"/>
      <c r="CZ1102" s="58"/>
      <c r="DA1102" s="58"/>
      <c r="DB1102" s="58"/>
      <c r="DC1102" s="58"/>
      <c r="DD1102" s="58"/>
      <c r="DE1102" s="58"/>
      <c r="DF1102" s="58"/>
      <c r="DG1102" s="58"/>
      <c r="DH1102" s="58"/>
      <c r="DI1102" s="60"/>
    </row>
    <row r="1103" spans="1:113" x14ac:dyDescent="0.2">
      <c r="A1103" s="36"/>
      <c r="AM1103" s="57"/>
      <c r="AN1103" s="57"/>
      <c r="AO1103" s="58"/>
      <c r="AP1103" s="58"/>
      <c r="AQ1103" s="58"/>
      <c r="AS1103" s="57"/>
      <c r="AT1103" s="58"/>
      <c r="AU1103" s="58"/>
      <c r="AW1103" s="57"/>
      <c r="AX1103" s="58"/>
      <c r="AY1103" s="59"/>
      <c r="BA1103" s="58"/>
      <c r="BC1103" s="57"/>
      <c r="BD1103" s="58"/>
      <c r="BE1103" s="59"/>
      <c r="BF1103" s="58"/>
      <c r="BG1103" s="58"/>
      <c r="BH1103" s="58"/>
      <c r="BI1103" s="58"/>
      <c r="BJ1103" s="58"/>
      <c r="BK1103" s="58"/>
      <c r="BL1103" s="58"/>
      <c r="BM1103" s="58"/>
      <c r="BN1103" s="58"/>
      <c r="BO1103" s="58"/>
      <c r="BP1103" s="58"/>
      <c r="BQ1103" s="58"/>
      <c r="BR1103" s="58"/>
      <c r="BS1103" s="58"/>
      <c r="BT1103" s="58"/>
      <c r="BU1103" s="58"/>
      <c r="BV1103" s="58"/>
      <c r="BW1103" s="58"/>
      <c r="BX1103" s="58"/>
      <c r="BY1103" s="58"/>
      <c r="BZ1103" s="58"/>
      <c r="CA1103" s="58"/>
      <c r="CB1103" s="58"/>
      <c r="CC1103" s="58"/>
      <c r="CD1103" s="58"/>
      <c r="CE1103" s="58"/>
      <c r="CF1103" s="58"/>
      <c r="CG1103" s="58"/>
      <c r="CH1103" s="58"/>
      <c r="CI1103" s="58"/>
      <c r="CJ1103" s="58"/>
      <c r="CK1103" s="58"/>
      <c r="CL1103" s="58"/>
      <c r="CM1103" s="58"/>
      <c r="CN1103" s="58"/>
      <c r="CO1103" s="58"/>
      <c r="CP1103" s="58"/>
      <c r="CQ1103" s="58"/>
      <c r="CR1103" s="58"/>
      <c r="CS1103" s="58"/>
      <c r="CT1103" s="58"/>
      <c r="CU1103" s="58"/>
      <c r="CV1103" s="58"/>
      <c r="CW1103" s="58"/>
      <c r="CX1103" s="58"/>
      <c r="CY1103" s="58"/>
      <c r="CZ1103" s="58"/>
      <c r="DA1103" s="58"/>
      <c r="DB1103" s="58"/>
      <c r="DC1103" s="58"/>
      <c r="DD1103" s="58"/>
      <c r="DE1103" s="58"/>
      <c r="DF1103" s="58"/>
      <c r="DG1103" s="58"/>
      <c r="DH1103" s="58"/>
      <c r="DI1103" s="60"/>
    </row>
    <row r="1104" spans="1:113" x14ac:dyDescent="0.2">
      <c r="A1104" s="36"/>
      <c r="AM1104" s="57"/>
      <c r="AN1104" s="57"/>
      <c r="AO1104" s="58"/>
      <c r="AP1104" s="58"/>
      <c r="AQ1104" s="58"/>
      <c r="AS1104" s="57"/>
      <c r="AT1104" s="58"/>
      <c r="AU1104" s="58"/>
      <c r="AW1104" s="57"/>
      <c r="AX1104" s="58"/>
      <c r="AY1104" s="59"/>
      <c r="BA1104" s="58"/>
      <c r="BC1104" s="57"/>
      <c r="BD1104" s="58"/>
      <c r="BE1104" s="59"/>
      <c r="BF1104" s="58"/>
      <c r="BG1104" s="58"/>
      <c r="BH1104" s="58"/>
      <c r="BI1104" s="58"/>
      <c r="BJ1104" s="58"/>
      <c r="BK1104" s="58"/>
      <c r="BL1104" s="58"/>
      <c r="BM1104" s="58"/>
      <c r="BN1104" s="58"/>
      <c r="BO1104" s="58"/>
      <c r="BP1104" s="58"/>
      <c r="BQ1104" s="58"/>
      <c r="BR1104" s="58"/>
      <c r="BS1104" s="58"/>
      <c r="BT1104" s="58"/>
      <c r="BU1104" s="58"/>
      <c r="BV1104" s="58"/>
      <c r="BW1104" s="58"/>
      <c r="BX1104" s="58"/>
      <c r="BY1104" s="58"/>
      <c r="BZ1104" s="58"/>
      <c r="CA1104" s="58"/>
      <c r="CB1104" s="58"/>
      <c r="CC1104" s="58"/>
      <c r="CD1104" s="58"/>
      <c r="CE1104" s="58"/>
      <c r="CF1104" s="58"/>
      <c r="CG1104" s="58"/>
      <c r="CH1104" s="58"/>
      <c r="CI1104" s="58"/>
      <c r="CJ1104" s="58"/>
      <c r="CK1104" s="58"/>
      <c r="CL1104" s="58"/>
      <c r="CM1104" s="58"/>
      <c r="CN1104" s="58"/>
      <c r="CO1104" s="58"/>
      <c r="CP1104" s="58"/>
      <c r="CQ1104" s="58"/>
      <c r="CR1104" s="58"/>
      <c r="CS1104" s="58"/>
      <c r="CT1104" s="58"/>
      <c r="CU1104" s="58"/>
      <c r="CV1104" s="58"/>
      <c r="CW1104" s="58"/>
      <c r="CX1104" s="58"/>
      <c r="CY1104" s="58"/>
      <c r="CZ1104" s="58"/>
      <c r="DA1104" s="58"/>
      <c r="DB1104" s="58"/>
      <c r="DC1104" s="58"/>
      <c r="DD1104" s="58"/>
      <c r="DE1104" s="58"/>
      <c r="DF1104" s="58"/>
      <c r="DG1104" s="58"/>
      <c r="DH1104" s="58"/>
      <c r="DI1104" s="60"/>
    </row>
    <row r="1105" spans="1:113" x14ac:dyDescent="0.2">
      <c r="A1105" s="36"/>
      <c r="AM1105" s="57"/>
      <c r="AN1105" s="57"/>
      <c r="AO1105" s="58"/>
      <c r="AP1105" s="58"/>
      <c r="AQ1105" s="58"/>
      <c r="AS1105" s="57"/>
      <c r="AT1105" s="58"/>
      <c r="AU1105" s="58"/>
      <c r="AW1105" s="57"/>
      <c r="AX1105" s="58"/>
      <c r="AY1105" s="59"/>
      <c r="BA1105" s="58"/>
      <c r="BC1105" s="57"/>
      <c r="BD1105" s="58"/>
      <c r="BE1105" s="59"/>
      <c r="BF1105" s="58"/>
      <c r="BG1105" s="58"/>
      <c r="BH1105" s="58"/>
      <c r="BI1105" s="58"/>
      <c r="BJ1105" s="58"/>
      <c r="BK1105" s="58"/>
      <c r="BL1105" s="58"/>
      <c r="BM1105" s="58"/>
      <c r="BN1105" s="58"/>
      <c r="BO1105" s="58"/>
      <c r="BP1105" s="58"/>
      <c r="BQ1105" s="58"/>
      <c r="BR1105" s="58"/>
      <c r="BS1105" s="58"/>
      <c r="BT1105" s="58"/>
      <c r="BU1105" s="58"/>
      <c r="BV1105" s="58"/>
      <c r="BW1105" s="58"/>
      <c r="BX1105" s="58"/>
      <c r="BY1105" s="58"/>
      <c r="BZ1105" s="58"/>
      <c r="CA1105" s="58"/>
      <c r="CB1105" s="58"/>
      <c r="CC1105" s="58"/>
      <c r="CD1105" s="58"/>
      <c r="CE1105" s="58"/>
      <c r="CF1105" s="58"/>
      <c r="CG1105" s="58"/>
      <c r="CH1105" s="58"/>
      <c r="CI1105" s="58"/>
      <c r="CJ1105" s="58"/>
      <c r="CK1105" s="58"/>
      <c r="CL1105" s="58"/>
      <c r="CM1105" s="58"/>
      <c r="CN1105" s="58"/>
      <c r="CO1105" s="58"/>
      <c r="CP1105" s="58"/>
      <c r="CQ1105" s="58"/>
      <c r="CR1105" s="58"/>
      <c r="CS1105" s="58"/>
      <c r="CT1105" s="58"/>
      <c r="CU1105" s="58"/>
      <c r="CV1105" s="58"/>
      <c r="CW1105" s="58"/>
      <c r="CX1105" s="58"/>
      <c r="CY1105" s="58"/>
      <c r="CZ1105" s="58"/>
      <c r="DA1105" s="58"/>
      <c r="DB1105" s="58"/>
      <c r="DC1105" s="58"/>
      <c r="DD1105" s="58"/>
      <c r="DE1105" s="58"/>
      <c r="DF1105" s="58"/>
      <c r="DG1105" s="58"/>
      <c r="DH1105" s="58"/>
      <c r="DI1105" s="60"/>
    </row>
    <row r="1106" spans="1:113" x14ac:dyDescent="0.2">
      <c r="A1106" s="36"/>
      <c r="AM1106" s="57"/>
      <c r="AN1106" s="57"/>
      <c r="AO1106" s="58"/>
      <c r="AP1106" s="58"/>
      <c r="AQ1106" s="58"/>
      <c r="AS1106" s="57"/>
      <c r="AT1106" s="58"/>
      <c r="AU1106" s="58"/>
      <c r="AW1106" s="57"/>
      <c r="AX1106" s="58"/>
      <c r="AY1106" s="59"/>
      <c r="BA1106" s="58"/>
      <c r="BC1106" s="57"/>
      <c r="BD1106" s="58"/>
      <c r="BE1106" s="59"/>
      <c r="BF1106" s="58"/>
      <c r="BG1106" s="58"/>
      <c r="BH1106" s="58"/>
      <c r="BI1106" s="58"/>
      <c r="BJ1106" s="58"/>
      <c r="BK1106" s="58"/>
      <c r="BL1106" s="58"/>
      <c r="BM1106" s="58"/>
      <c r="BN1106" s="58"/>
      <c r="BO1106" s="58"/>
      <c r="BP1106" s="58"/>
      <c r="BQ1106" s="58"/>
      <c r="BR1106" s="58"/>
      <c r="BS1106" s="58"/>
      <c r="BT1106" s="58"/>
      <c r="BU1106" s="58"/>
      <c r="BV1106" s="58"/>
      <c r="BW1106" s="58"/>
      <c r="BX1106" s="58"/>
      <c r="BY1106" s="58"/>
      <c r="BZ1106" s="58"/>
      <c r="CA1106" s="58"/>
      <c r="CB1106" s="58"/>
      <c r="CC1106" s="58"/>
      <c r="CD1106" s="58"/>
      <c r="CE1106" s="58"/>
      <c r="CF1106" s="58"/>
      <c r="CG1106" s="58"/>
      <c r="CH1106" s="58"/>
      <c r="CI1106" s="58"/>
      <c r="CJ1106" s="58"/>
      <c r="CK1106" s="58"/>
      <c r="CL1106" s="58"/>
      <c r="CM1106" s="58"/>
      <c r="CN1106" s="58"/>
      <c r="CO1106" s="58"/>
      <c r="CP1106" s="58"/>
      <c r="CQ1106" s="58"/>
      <c r="CR1106" s="58"/>
      <c r="CS1106" s="58"/>
      <c r="CT1106" s="58"/>
      <c r="CU1106" s="58"/>
      <c r="CV1106" s="58"/>
      <c r="CW1106" s="58"/>
      <c r="CX1106" s="58"/>
      <c r="CY1106" s="58"/>
      <c r="CZ1106" s="58"/>
      <c r="DA1106" s="58"/>
      <c r="DB1106" s="58"/>
      <c r="DC1106" s="58"/>
      <c r="DD1106" s="58"/>
      <c r="DE1106" s="58"/>
      <c r="DF1106" s="58"/>
      <c r="DG1106" s="58"/>
      <c r="DH1106" s="58"/>
      <c r="DI1106" s="60"/>
    </row>
    <row r="1107" spans="1:113" x14ac:dyDescent="0.2">
      <c r="A1107" s="36"/>
      <c r="AM1107" s="57"/>
      <c r="AN1107" s="57"/>
      <c r="AO1107" s="58"/>
      <c r="AP1107" s="58"/>
      <c r="AQ1107" s="58"/>
      <c r="AS1107" s="57"/>
      <c r="AT1107" s="58"/>
      <c r="AU1107" s="58"/>
      <c r="AW1107" s="57"/>
      <c r="AX1107" s="58"/>
      <c r="AY1107" s="59"/>
      <c r="BA1107" s="58"/>
      <c r="BC1107" s="57"/>
      <c r="BD1107" s="58"/>
      <c r="BE1107" s="59"/>
      <c r="BF1107" s="58"/>
      <c r="BG1107" s="58"/>
      <c r="BH1107" s="58"/>
      <c r="BI1107" s="58"/>
      <c r="BJ1107" s="58"/>
      <c r="BK1107" s="58"/>
      <c r="BL1107" s="58"/>
      <c r="BM1107" s="58"/>
      <c r="BN1107" s="58"/>
      <c r="BO1107" s="58"/>
      <c r="BP1107" s="58"/>
      <c r="BQ1107" s="58"/>
      <c r="BR1107" s="58"/>
      <c r="BS1107" s="58"/>
      <c r="BT1107" s="58"/>
      <c r="BU1107" s="58"/>
      <c r="BV1107" s="58"/>
      <c r="BW1107" s="58"/>
      <c r="BX1107" s="58"/>
      <c r="BY1107" s="58"/>
      <c r="BZ1107" s="58"/>
      <c r="CA1107" s="58"/>
      <c r="CB1107" s="58"/>
      <c r="CC1107" s="58"/>
      <c r="CD1107" s="58"/>
      <c r="CE1107" s="58"/>
      <c r="CF1107" s="58"/>
      <c r="CG1107" s="58"/>
      <c r="CH1107" s="58"/>
      <c r="CI1107" s="58"/>
      <c r="CJ1107" s="58"/>
      <c r="CK1107" s="58"/>
      <c r="CL1107" s="58"/>
      <c r="CM1107" s="58"/>
      <c r="CN1107" s="58"/>
      <c r="CO1107" s="58"/>
      <c r="CP1107" s="58"/>
      <c r="CQ1107" s="58"/>
      <c r="CR1107" s="58"/>
      <c r="CS1107" s="58"/>
      <c r="CT1107" s="58"/>
      <c r="CU1107" s="58"/>
      <c r="CV1107" s="58"/>
      <c r="CW1107" s="58"/>
      <c r="CX1107" s="58"/>
      <c r="CY1107" s="58"/>
      <c r="CZ1107" s="58"/>
      <c r="DA1107" s="58"/>
      <c r="DB1107" s="58"/>
      <c r="DC1107" s="58"/>
      <c r="DD1107" s="58"/>
      <c r="DE1107" s="58"/>
      <c r="DF1107" s="58"/>
      <c r="DG1107" s="58"/>
      <c r="DH1107" s="58"/>
      <c r="DI1107" s="60"/>
    </row>
    <row r="1108" spans="1:113" x14ac:dyDescent="0.2">
      <c r="A1108" s="36"/>
      <c r="AM1108" s="57"/>
      <c r="AN1108" s="57"/>
      <c r="AO1108" s="58"/>
      <c r="AP1108" s="58"/>
      <c r="AQ1108" s="58"/>
      <c r="AS1108" s="57"/>
      <c r="AT1108" s="58"/>
      <c r="AU1108" s="58"/>
      <c r="AW1108" s="57"/>
      <c r="AX1108" s="58"/>
      <c r="AY1108" s="59"/>
      <c r="BA1108" s="58"/>
      <c r="BC1108" s="57"/>
      <c r="BD1108" s="58"/>
      <c r="BE1108" s="59"/>
      <c r="BF1108" s="58"/>
      <c r="BG1108" s="58"/>
      <c r="BH1108" s="58"/>
      <c r="BI1108" s="58"/>
      <c r="BJ1108" s="58"/>
      <c r="BK1108" s="58"/>
      <c r="BL1108" s="58"/>
      <c r="BM1108" s="58"/>
      <c r="BN1108" s="58"/>
      <c r="BO1108" s="58"/>
      <c r="BP1108" s="58"/>
      <c r="BQ1108" s="58"/>
      <c r="BR1108" s="58"/>
      <c r="BS1108" s="58"/>
      <c r="BT1108" s="58"/>
      <c r="BU1108" s="58"/>
      <c r="BV1108" s="58"/>
      <c r="BW1108" s="58"/>
      <c r="BX1108" s="58"/>
      <c r="BY1108" s="58"/>
      <c r="BZ1108" s="58"/>
      <c r="CA1108" s="58"/>
      <c r="CB1108" s="58"/>
      <c r="CC1108" s="58"/>
      <c r="CD1108" s="58"/>
      <c r="CE1108" s="58"/>
      <c r="CF1108" s="58"/>
      <c r="CG1108" s="58"/>
      <c r="CH1108" s="58"/>
      <c r="CI1108" s="58"/>
      <c r="CJ1108" s="58"/>
      <c r="CK1108" s="58"/>
      <c r="CL1108" s="58"/>
      <c r="CM1108" s="58"/>
      <c r="CN1108" s="58"/>
      <c r="CO1108" s="58"/>
      <c r="CP1108" s="58"/>
      <c r="CQ1108" s="58"/>
      <c r="CR1108" s="58"/>
      <c r="CS1108" s="58"/>
      <c r="CT1108" s="58"/>
      <c r="CU1108" s="58"/>
      <c r="CV1108" s="58"/>
      <c r="CW1108" s="58"/>
      <c r="CX1108" s="58"/>
      <c r="CY1108" s="58"/>
      <c r="CZ1108" s="58"/>
      <c r="DA1108" s="58"/>
      <c r="DB1108" s="58"/>
      <c r="DC1108" s="58"/>
      <c r="DD1108" s="58"/>
      <c r="DE1108" s="58"/>
      <c r="DF1108" s="58"/>
      <c r="DG1108" s="58"/>
      <c r="DH1108" s="58"/>
      <c r="DI1108" s="60"/>
    </row>
    <row r="1109" spans="1:113" x14ac:dyDescent="0.2">
      <c r="A1109" s="36"/>
      <c r="AM1109" s="57"/>
      <c r="AN1109" s="57"/>
      <c r="AO1109" s="58"/>
      <c r="AP1109" s="58"/>
      <c r="AQ1109" s="58"/>
      <c r="AS1109" s="57"/>
      <c r="AT1109" s="58"/>
      <c r="AU1109" s="58"/>
      <c r="AW1109" s="57"/>
      <c r="AX1109" s="58"/>
      <c r="AY1109" s="59"/>
      <c r="BA1109" s="58"/>
      <c r="BC1109" s="57"/>
      <c r="BD1109" s="58"/>
      <c r="BE1109" s="59"/>
      <c r="BF1109" s="58"/>
      <c r="BG1109" s="58"/>
      <c r="BH1109" s="58"/>
      <c r="BI1109" s="58"/>
      <c r="BJ1109" s="58"/>
      <c r="BK1109" s="58"/>
      <c r="BL1109" s="58"/>
      <c r="BM1109" s="58"/>
      <c r="BN1109" s="58"/>
      <c r="BO1109" s="58"/>
      <c r="BP1109" s="58"/>
      <c r="BQ1109" s="58"/>
      <c r="BR1109" s="58"/>
      <c r="BS1109" s="58"/>
      <c r="BT1109" s="58"/>
      <c r="BU1109" s="58"/>
      <c r="BV1109" s="58"/>
      <c r="BW1109" s="58"/>
      <c r="BX1109" s="58"/>
      <c r="BY1109" s="58"/>
      <c r="BZ1109" s="58"/>
      <c r="CA1109" s="58"/>
      <c r="CB1109" s="58"/>
      <c r="CC1109" s="58"/>
      <c r="CD1109" s="58"/>
      <c r="CE1109" s="58"/>
      <c r="CF1109" s="58"/>
      <c r="CG1109" s="58"/>
      <c r="CH1109" s="58"/>
      <c r="CI1109" s="58"/>
      <c r="CJ1109" s="58"/>
      <c r="CK1109" s="58"/>
      <c r="CL1109" s="58"/>
      <c r="CM1109" s="58"/>
      <c r="CN1109" s="58"/>
      <c r="CO1109" s="58"/>
      <c r="CP1109" s="58"/>
      <c r="CQ1109" s="58"/>
      <c r="CR1109" s="58"/>
      <c r="CS1109" s="58"/>
      <c r="CT1109" s="58"/>
      <c r="CU1109" s="58"/>
      <c r="CV1109" s="58"/>
      <c r="CW1109" s="58"/>
      <c r="CX1109" s="58"/>
      <c r="CY1109" s="58"/>
      <c r="CZ1109" s="58"/>
      <c r="DA1109" s="58"/>
      <c r="DB1109" s="58"/>
      <c r="DC1109" s="58"/>
      <c r="DD1109" s="58"/>
      <c r="DE1109" s="58"/>
      <c r="DF1109" s="58"/>
      <c r="DG1109" s="58"/>
      <c r="DH1109" s="58"/>
      <c r="DI1109" s="60"/>
    </row>
    <row r="1110" spans="1:113" x14ac:dyDescent="0.2">
      <c r="A1110" s="36"/>
      <c r="AM1110" s="57"/>
      <c r="AN1110" s="57"/>
      <c r="AO1110" s="58"/>
      <c r="AP1110" s="58"/>
      <c r="AQ1110" s="58"/>
      <c r="AS1110" s="57"/>
      <c r="AT1110" s="58"/>
      <c r="AU1110" s="58"/>
      <c r="AW1110" s="57"/>
      <c r="AX1110" s="58"/>
      <c r="AY1110" s="59"/>
      <c r="BA1110" s="58"/>
      <c r="BC1110" s="57"/>
      <c r="BD1110" s="58"/>
      <c r="BE1110" s="59"/>
      <c r="BF1110" s="58"/>
      <c r="BG1110" s="58"/>
      <c r="BH1110" s="58"/>
      <c r="BI1110" s="58"/>
      <c r="BJ1110" s="58"/>
      <c r="BK1110" s="58"/>
      <c r="BL1110" s="58"/>
      <c r="BM1110" s="58"/>
      <c r="BN1110" s="58"/>
      <c r="BO1110" s="58"/>
      <c r="BP1110" s="58"/>
      <c r="BQ1110" s="58"/>
      <c r="BR1110" s="58"/>
      <c r="BS1110" s="58"/>
      <c r="BT1110" s="58"/>
      <c r="BU1110" s="58"/>
      <c r="BV1110" s="58"/>
      <c r="BW1110" s="58"/>
      <c r="BX1110" s="58"/>
      <c r="BY1110" s="58"/>
      <c r="BZ1110" s="58"/>
      <c r="CA1110" s="58"/>
      <c r="CB1110" s="58"/>
      <c r="CC1110" s="58"/>
      <c r="CD1110" s="58"/>
      <c r="CE1110" s="58"/>
      <c r="CF1110" s="58"/>
      <c r="CG1110" s="58"/>
      <c r="CH1110" s="58"/>
      <c r="CI1110" s="58"/>
      <c r="CJ1110" s="58"/>
      <c r="CK1110" s="58"/>
      <c r="CL1110" s="58"/>
      <c r="CM1110" s="58"/>
      <c r="CN1110" s="58"/>
      <c r="CO1110" s="58"/>
      <c r="CP1110" s="58"/>
      <c r="CQ1110" s="58"/>
      <c r="CR1110" s="58"/>
      <c r="CS1110" s="58"/>
      <c r="CT1110" s="58"/>
      <c r="CU1110" s="58"/>
      <c r="CV1110" s="58"/>
      <c r="CW1110" s="58"/>
      <c r="CX1110" s="58"/>
      <c r="CY1110" s="58"/>
      <c r="CZ1110" s="58"/>
      <c r="DA1110" s="58"/>
      <c r="DB1110" s="58"/>
      <c r="DC1110" s="58"/>
      <c r="DD1110" s="58"/>
      <c r="DE1110" s="58"/>
      <c r="DF1110" s="58"/>
      <c r="DG1110" s="58"/>
      <c r="DH1110" s="58"/>
      <c r="DI1110" s="60"/>
    </row>
    <row r="1111" spans="1:113" x14ac:dyDescent="0.2">
      <c r="A1111" s="36"/>
      <c r="AM1111" s="57"/>
      <c r="AN1111" s="57"/>
      <c r="AO1111" s="58"/>
      <c r="AP1111" s="58"/>
      <c r="AQ1111" s="58"/>
      <c r="AS1111" s="57"/>
      <c r="AT1111" s="58"/>
      <c r="AU1111" s="58"/>
      <c r="AW1111" s="57"/>
      <c r="AX1111" s="58"/>
      <c r="AY1111" s="59"/>
      <c r="BA1111" s="58"/>
      <c r="BC1111" s="57"/>
      <c r="BD1111" s="58"/>
      <c r="BE1111" s="59"/>
      <c r="BF1111" s="58"/>
      <c r="BG1111" s="58"/>
      <c r="BH1111" s="58"/>
      <c r="BI1111" s="58"/>
      <c r="BJ1111" s="58"/>
      <c r="BK1111" s="58"/>
      <c r="BL1111" s="58"/>
      <c r="BM1111" s="58"/>
      <c r="BN1111" s="58"/>
      <c r="BO1111" s="58"/>
      <c r="BP1111" s="58"/>
      <c r="BQ1111" s="58"/>
      <c r="BR1111" s="58"/>
      <c r="BS1111" s="58"/>
      <c r="BT1111" s="58"/>
      <c r="BU1111" s="58"/>
      <c r="BV1111" s="58"/>
      <c r="BW1111" s="58"/>
      <c r="BX1111" s="58"/>
      <c r="BY1111" s="58"/>
      <c r="BZ1111" s="58"/>
      <c r="CA1111" s="58"/>
      <c r="CB1111" s="58"/>
      <c r="CC1111" s="58"/>
      <c r="CD1111" s="58"/>
      <c r="CE1111" s="58"/>
      <c r="CF1111" s="58"/>
      <c r="CG1111" s="58"/>
      <c r="CH1111" s="58"/>
      <c r="CI1111" s="58"/>
      <c r="CJ1111" s="58"/>
      <c r="CK1111" s="58"/>
      <c r="CL1111" s="58"/>
      <c r="CM1111" s="58"/>
      <c r="CN1111" s="58"/>
      <c r="CO1111" s="58"/>
      <c r="CP1111" s="58"/>
      <c r="CQ1111" s="58"/>
      <c r="CR1111" s="58"/>
      <c r="CS1111" s="58"/>
      <c r="CT1111" s="58"/>
      <c r="CU1111" s="58"/>
      <c r="CV1111" s="58"/>
      <c r="CW1111" s="58"/>
      <c r="CX1111" s="58"/>
      <c r="CY1111" s="58"/>
      <c r="CZ1111" s="58"/>
      <c r="DA1111" s="58"/>
      <c r="DB1111" s="58"/>
      <c r="DC1111" s="58"/>
      <c r="DD1111" s="58"/>
      <c r="DE1111" s="58"/>
      <c r="DF1111" s="58"/>
      <c r="DG1111" s="58"/>
      <c r="DH1111" s="58"/>
      <c r="DI1111" s="60"/>
    </row>
    <row r="1112" spans="1:113" x14ac:dyDescent="0.2">
      <c r="A1112" s="36"/>
      <c r="AM1112" s="57"/>
      <c r="AN1112" s="57"/>
      <c r="AO1112" s="58"/>
      <c r="AP1112" s="58"/>
      <c r="AQ1112" s="58"/>
      <c r="AS1112" s="57"/>
      <c r="AT1112" s="58"/>
      <c r="AU1112" s="58"/>
      <c r="AW1112" s="57"/>
      <c r="AX1112" s="58"/>
      <c r="AY1112" s="59"/>
      <c r="BA1112" s="58"/>
      <c r="BC1112" s="57"/>
      <c r="BD1112" s="58"/>
      <c r="BE1112" s="59"/>
      <c r="BF1112" s="58"/>
      <c r="BG1112" s="58"/>
      <c r="BH1112" s="58"/>
      <c r="BI1112" s="58"/>
      <c r="BJ1112" s="58"/>
      <c r="BK1112" s="58"/>
      <c r="BL1112" s="58"/>
      <c r="BM1112" s="58"/>
      <c r="BN1112" s="58"/>
      <c r="BO1112" s="58"/>
      <c r="BP1112" s="58"/>
      <c r="BQ1112" s="58"/>
      <c r="BR1112" s="58"/>
      <c r="BS1112" s="58"/>
      <c r="BT1112" s="58"/>
      <c r="BU1112" s="58"/>
      <c r="BV1112" s="58"/>
      <c r="BW1112" s="58"/>
      <c r="BX1112" s="58"/>
      <c r="BY1112" s="58"/>
      <c r="BZ1112" s="58"/>
      <c r="CA1112" s="58"/>
      <c r="CB1112" s="58"/>
      <c r="CC1112" s="58"/>
      <c r="CD1112" s="58"/>
      <c r="CE1112" s="58"/>
      <c r="CF1112" s="58"/>
      <c r="CG1112" s="58"/>
      <c r="CH1112" s="58"/>
      <c r="CI1112" s="58"/>
      <c r="CJ1112" s="58"/>
      <c r="CK1112" s="58"/>
      <c r="CL1112" s="58"/>
      <c r="CM1112" s="58"/>
      <c r="CN1112" s="58"/>
      <c r="CO1112" s="58"/>
      <c r="CP1112" s="58"/>
      <c r="CQ1112" s="58"/>
      <c r="CR1112" s="58"/>
      <c r="CS1112" s="58"/>
      <c r="CT1112" s="58"/>
      <c r="CU1112" s="58"/>
      <c r="CV1112" s="58"/>
      <c r="CW1112" s="58"/>
      <c r="CX1112" s="58"/>
      <c r="CY1112" s="58"/>
      <c r="CZ1112" s="58"/>
      <c r="DA1112" s="58"/>
      <c r="DB1112" s="58"/>
      <c r="DC1112" s="58"/>
      <c r="DD1112" s="58"/>
      <c r="DE1112" s="58"/>
      <c r="DF1112" s="58"/>
      <c r="DG1112" s="58"/>
      <c r="DH1112" s="58"/>
      <c r="DI1112" s="60"/>
    </row>
    <row r="1113" spans="1:113" x14ac:dyDescent="0.2">
      <c r="A1113" s="36"/>
      <c r="AM1113" s="57"/>
      <c r="AN1113" s="57"/>
      <c r="AO1113" s="58"/>
      <c r="AP1113" s="58"/>
      <c r="AQ1113" s="58"/>
      <c r="AS1113" s="57"/>
      <c r="AT1113" s="58"/>
      <c r="AU1113" s="58"/>
      <c r="AW1113" s="57"/>
      <c r="AX1113" s="58"/>
      <c r="AY1113" s="59"/>
      <c r="BA1113" s="58"/>
      <c r="BC1113" s="57"/>
      <c r="BD1113" s="58"/>
      <c r="BE1113" s="59"/>
      <c r="BF1113" s="58"/>
      <c r="BG1113" s="58"/>
      <c r="BH1113" s="58"/>
      <c r="BI1113" s="58"/>
      <c r="BJ1113" s="58"/>
      <c r="BK1113" s="58"/>
      <c r="BL1113" s="58"/>
      <c r="BM1113" s="58"/>
      <c r="BN1113" s="58"/>
      <c r="BO1113" s="58"/>
      <c r="BP1113" s="58"/>
      <c r="BQ1113" s="58"/>
      <c r="BR1113" s="58"/>
      <c r="BS1113" s="58"/>
      <c r="BT1113" s="58"/>
      <c r="BU1113" s="58"/>
      <c r="BV1113" s="58"/>
      <c r="BW1113" s="58"/>
      <c r="BX1113" s="58"/>
      <c r="BY1113" s="58"/>
      <c r="BZ1113" s="58"/>
      <c r="CA1113" s="58"/>
      <c r="CB1113" s="58"/>
      <c r="CC1113" s="58"/>
      <c r="CD1113" s="58"/>
      <c r="CE1113" s="58"/>
      <c r="CF1113" s="58"/>
      <c r="CG1113" s="58"/>
      <c r="CH1113" s="58"/>
      <c r="CI1113" s="58"/>
      <c r="CJ1113" s="58"/>
      <c r="CK1113" s="58"/>
      <c r="CL1113" s="58"/>
      <c r="CM1113" s="58"/>
      <c r="CN1113" s="58"/>
      <c r="CO1113" s="58"/>
      <c r="CP1113" s="58"/>
      <c r="CQ1113" s="58"/>
      <c r="CR1113" s="58"/>
      <c r="CS1113" s="58"/>
      <c r="CT1113" s="58"/>
      <c r="CU1113" s="58"/>
      <c r="CV1113" s="58"/>
      <c r="CW1113" s="58"/>
      <c r="CX1113" s="58"/>
      <c r="CY1113" s="58"/>
      <c r="CZ1113" s="58"/>
      <c r="DA1113" s="58"/>
      <c r="DB1113" s="58"/>
      <c r="DC1113" s="58"/>
      <c r="DD1113" s="58"/>
      <c r="DE1113" s="58"/>
      <c r="DF1113" s="58"/>
      <c r="DG1113" s="58"/>
      <c r="DH1113" s="58"/>
      <c r="DI1113" s="60"/>
    </row>
    <row r="1114" spans="1:113" x14ac:dyDescent="0.2">
      <c r="A1114" s="36"/>
      <c r="AM1114" s="57"/>
      <c r="AN1114" s="57"/>
      <c r="AO1114" s="58"/>
      <c r="AP1114" s="58"/>
      <c r="AQ1114" s="58"/>
      <c r="AS1114" s="57"/>
      <c r="AT1114" s="58"/>
      <c r="AU1114" s="58"/>
      <c r="AW1114" s="57"/>
      <c r="AX1114" s="58"/>
      <c r="AY1114" s="59"/>
      <c r="BA1114" s="58"/>
      <c r="BC1114" s="57"/>
      <c r="BD1114" s="58"/>
      <c r="BE1114" s="59"/>
      <c r="BF1114" s="58"/>
      <c r="BG1114" s="58"/>
      <c r="BH1114" s="58"/>
      <c r="BI1114" s="58"/>
      <c r="BJ1114" s="58"/>
      <c r="BK1114" s="58"/>
      <c r="BL1114" s="58"/>
      <c r="BM1114" s="58"/>
      <c r="BN1114" s="58"/>
      <c r="BO1114" s="58"/>
      <c r="BP1114" s="58"/>
      <c r="BQ1114" s="58"/>
      <c r="BR1114" s="58"/>
      <c r="BS1114" s="58"/>
      <c r="BT1114" s="58"/>
      <c r="BU1114" s="58"/>
      <c r="BV1114" s="58"/>
      <c r="BW1114" s="58"/>
      <c r="BX1114" s="58"/>
      <c r="BY1114" s="58"/>
      <c r="BZ1114" s="58"/>
      <c r="CA1114" s="58"/>
      <c r="CB1114" s="58"/>
      <c r="CC1114" s="58"/>
      <c r="CD1114" s="58"/>
      <c r="CE1114" s="58"/>
      <c r="CF1114" s="58"/>
      <c r="CG1114" s="58"/>
      <c r="CH1114" s="58"/>
      <c r="CI1114" s="58"/>
      <c r="CJ1114" s="58"/>
      <c r="CK1114" s="58"/>
      <c r="CL1114" s="58"/>
      <c r="CM1114" s="58"/>
      <c r="CN1114" s="58"/>
      <c r="CO1114" s="58"/>
      <c r="CP1114" s="58"/>
      <c r="CQ1114" s="58"/>
      <c r="CR1114" s="58"/>
      <c r="CS1114" s="58"/>
      <c r="CT1114" s="58"/>
      <c r="CU1114" s="58"/>
      <c r="CV1114" s="58"/>
      <c r="CW1114" s="58"/>
      <c r="CX1114" s="58"/>
      <c r="CY1114" s="58"/>
      <c r="CZ1114" s="58"/>
      <c r="DA1114" s="58"/>
      <c r="DB1114" s="58"/>
      <c r="DC1114" s="58"/>
      <c r="DD1114" s="58"/>
      <c r="DE1114" s="58"/>
      <c r="DF1114" s="58"/>
      <c r="DG1114" s="58"/>
      <c r="DH1114" s="58"/>
      <c r="DI1114" s="60"/>
    </row>
    <row r="1115" spans="1:113" x14ac:dyDescent="0.2">
      <c r="A1115" s="36"/>
      <c r="AM1115" s="57"/>
      <c r="AN1115" s="57"/>
      <c r="AO1115" s="58"/>
      <c r="AP1115" s="58"/>
      <c r="AQ1115" s="58"/>
      <c r="AS1115" s="57"/>
      <c r="AT1115" s="58"/>
      <c r="AU1115" s="58"/>
      <c r="AW1115" s="57"/>
      <c r="AX1115" s="58"/>
      <c r="AY1115" s="59"/>
      <c r="BA1115" s="58"/>
      <c r="BC1115" s="57"/>
      <c r="BD1115" s="58"/>
      <c r="BE1115" s="59"/>
      <c r="BF1115" s="58"/>
      <c r="BG1115" s="58"/>
      <c r="BH1115" s="58"/>
      <c r="BI1115" s="58"/>
      <c r="BJ1115" s="58"/>
      <c r="BK1115" s="58"/>
      <c r="BL1115" s="58"/>
      <c r="BM1115" s="58"/>
      <c r="BN1115" s="58"/>
      <c r="BO1115" s="58"/>
      <c r="BP1115" s="58"/>
      <c r="BQ1115" s="58"/>
      <c r="BR1115" s="58"/>
      <c r="BS1115" s="58"/>
      <c r="BT1115" s="58"/>
      <c r="BU1115" s="58"/>
      <c r="BV1115" s="58"/>
      <c r="BW1115" s="58"/>
      <c r="BX1115" s="58"/>
      <c r="BY1115" s="58"/>
      <c r="BZ1115" s="58"/>
      <c r="CA1115" s="58"/>
      <c r="CB1115" s="58"/>
      <c r="CC1115" s="58"/>
      <c r="CD1115" s="58"/>
      <c r="CE1115" s="58"/>
      <c r="CF1115" s="58"/>
      <c r="CG1115" s="58"/>
      <c r="CH1115" s="58"/>
      <c r="CI1115" s="58"/>
      <c r="CJ1115" s="58"/>
      <c r="CK1115" s="58"/>
      <c r="CL1115" s="58"/>
      <c r="CM1115" s="58"/>
      <c r="CN1115" s="58"/>
      <c r="CO1115" s="58"/>
      <c r="CP1115" s="58"/>
      <c r="CQ1115" s="58"/>
      <c r="CR1115" s="58"/>
      <c r="CS1115" s="58"/>
      <c r="CT1115" s="58"/>
      <c r="CU1115" s="58"/>
      <c r="CV1115" s="58"/>
      <c r="CW1115" s="58"/>
      <c r="CX1115" s="58"/>
      <c r="CY1115" s="58"/>
      <c r="CZ1115" s="58"/>
      <c r="DA1115" s="58"/>
      <c r="DB1115" s="58"/>
      <c r="DC1115" s="58"/>
      <c r="DD1115" s="58"/>
      <c r="DE1115" s="58"/>
      <c r="DF1115" s="58"/>
      <c r="DG1115" s="58"/>
      <c r="DH1115" s="58"/>
      <c r="DI1115" s="60"/>
    </row>
    <row r="1116" spans="1:113" x14ac:dyDescent="0.2">
      <c r="A1116" s="36"/>
      <c r="AM1116" s="57"/>
      <c r="AN1116" s="57"/>
      <c r="AO1116" s="58"/>
      <c r="AP1116" s="58"/>
      <c r="AQ1116" s="58"/>
      <c r="AS1116" s="57"/>
      <c r="AT1116" s="58"/>
      <c r="AU1116" s="58"/>
      <c r="AW1116" s="57"/>
      <c r="AX1116" s="58"/>
      <c r="AY1116" s="59"/>
      <c r="BA1116" s="58"/>
      <c r="BC1116" s="57"/>
      <c r="BD1116" s="58"/>
      <c r="BE1116" s="59"/>
      <c r="BF1116" s="58"/>
      <c r="BG1116" s="58"/>
      <c r="BH1116" s="58"/>
      <c r="BI1116" s="58"/>
      <c r="BJ1116" s="58"/>
      <c r="BK1116" s="58"/>
      <c r="BL1116" s="58"/>
      <c r="BM1116" s="58"/>
      <c r="BN1116" s="58"/>
      <c r="BO1116" s="58"/>
      <c r="BP1116" s="58"/>
      <c r="BQ1116" s="58"/>
      <c r="BR1116" s="58"/>
      <c r="BS1116" s="58"/>
      <c r="BT1116" s="58"/>
      <c r="BU1116" s="58"/>
      <c r="BV1116" s="58"/>
      <c r="BW1116" s="58"/>
      <c r="BX1116" s="58"/>
      <c r="BY1116" s="58"/>
      <c r="BZ1116" s="58"/>
      <c r="CA1116" s="58"/>
      <c r="CB1116" s="58"/>
      <c r="CC1116" s="58"/>
      <c r="CD1116" s="58"/>
      <c r="CE1116" s="58"/>
      <c r="CF1116" s="58"/>
      <c r="CG1116" s="58"/>
      <c r="CH1116" s="58"/>
      <c r="CI1116" s="58"/>
      <c r="CJ1116" s="58"/>
      <c r="CK1116" s="58"/>
      <c r="CL1116" s="58"/>
      <c r="CM1116" s="58"/>
      <c r="CN1116" s="58"/>
      <c r="CO1116" s="58"/>
      <c r="CP1116" s="58"/>
      <c r="CQ1116" s="58"/>
      <c r="CR1116" s="58"/>
      <c r="CS1116" s="58"/>
      <c r="CT1116" s="58"/>
      <c r="CU1116" s="58"/>
      <c r="CV1116" s="58"/>
      <c r="CW1116" s="58"/>
      <c r="CX1116" s="58"/>
      <c r="CY1116" s="58"/>
      <c r="CZ1116" s="58"/>
      <c r="DA1116" s="58"/>
      <c r="DB1116" s="58"/>
      <c r="DC1116" s="58"/>
      <c r="DD1116" s="58"/>
      <c r="DE1116" s="58"/>
      <c r="DF1116" s="58"/>
      <c r="DG1116" s="58"/>
      <c r="DH1116" s="58"/>
      <c r="DI1116" s="60"/>
    </row>
    <row r="1117" spans="1:113" x14ac:dyDescent="0.2">
      <c r="A1117" s="36"/>
      <c r="AM1117" s="57"/>
      <c r="AN1117" s="57"/>
      <c r="AO1117" s="58"/>
      <c r="AP1117" s="58"/>
      <c r="AQ1117" s="58"/>
      <c r="AS1117" s="57"/>
      <c r="AT1117" s="58"/>
      <c r="AU1117" s="58"/>
      <c r="AW1117" s="57"/>
      <c r="AX1117" s="58"/>
      <c r="AY1117" s="59"/>
      <c r="BA1117" s="58"/>
      <c r="BC1117" s="57"/>
      <c r="BD1117" s="58"/>
      <c r="BE1117" s="59"/>
      <c r="BF1117" s="58"/>
      <c r="BG1117" s="58"/>
      <c r="BH1117" s="58"/>
      <c r="BI1117" s="58"/>
      <c r="BJ1117" s="58"/>
      <c r="BK1117" s="58"/>
      <c r="BL1117" s="58"/>
      <c r="BM1117" s="58"/>
      <c r="BN1117" s="58"/>
      <c r="BO1117" s="58"/>
      <c r="BP1117" s="58"/>
      <c r="BQ1117" s="58"/>
      <c r="BR1117" s="58"/>
      <c r="BS1117" s="58"/>
      <c r="BT1117" s="58"/>
      <c r="BU1117" s="58"/>
      <c r="BV1117" s="58"/>
      <c r="BW1117" s="58"/>
      <c r="BX1117" s="58"/>
      <c r="BY1117" s="58"/>
      <c r="BZ1117" s="58"/>
      <c r="CA1117" s="58"/>
      <c r="CB1117" s="58"/>
      <c r="CC1117" s="58"/>
      <c r="CD1117" s="58"/>
      <c r="CE1117" s="58"/>
      <c r="CF1117" s="58"/>
      <c r="CG1117" s="58"/>
      <c r="CH1117" s="58"/>
      <c r="CI1117" s="58"/>
      <c r="CJ1117" s="58"/>
      <c r="CK1117" s="58"/>
      <c r="CL1117" s="58"/>
      <c r="CM1117" s="58"/>
      <c r="CN1117" s="58"/>
      <c r="CO1117" s="58"/>
      <c r="CP1117" s="58"/>
      <c r="CQ1117" s="58"/>
      <c r="CR1117" s="58"/>
      <c r="CS1117" s="58"/>
      <c r="CT1117" s="58"/>
      <c r="CU1117" s="58"/>
      <c r="CV1117" s="58"/>
      <c r="CW1117" s="58"/>
      <c r="CX1117" s="58"/>
      <c r="CY1117" s="58"/>
      <c r="CZ1117" s="58"/>
      <c r="DA1117" s="58"/>
      <c r="DB1117" s="58"/>
      <c r="DC1117" s="58"/>
      <c r="DD1117" s="58"/>
      <c r="DE1117" s="58"/>
      <c r="DF1117" s="58"/>
      <c r="DG1117" s="58"/>
      <c r="DH1117" s="58"/>
      <c r="DI1117" s="60"/>
    </row>
    <row r="1118" spans="1:113" x14ac:dyDescent="0.2">
      <c r="A1118" s="36"/>
      <c r="AM1118" s="57"/>
      <c r="AN1118" s="57"/>
      <c r="AO1118" s="58"/>
      <c r="AP1118" s="58"/>
      <c r="AQ1118" s="58"/>
      <c r="AS1118" s="57"/>
      <c r="AT1118" s="58"/>
      <c r="AU1118" s="58"/>
      <c r="AW1118" s="57"/>
      <c r="AX1118" s="58"/>
      <c r="AY1118" s="59"/>
      <c r="BA1118" s="58"/>
      <c r="BC1118" s="57"/>
      <c r="BD1118" s="58"/>
      <c r="BE1118" s="59"/>
      <c r="BF1118" s="58"/>
      <c r="BG1118" s="58"/>
      <c r="BH1118" s="58"/>
      <c r="BI1118" s="58"/>
      <c r="BJ1118" s="58"/>
      <c r="BK1118" s="58"/>
      <c r="BL1118" s="58"/>
      <c r="BM1118" s="58"/>
      <c r="BN1118" s="58"/>
      <c r="BO1118" s="58"/>
      <c r="BP1118" s="58"/>
      <c r="BQ1118" s="58"/>
      <c r="BR1118" s="58"/>
      <c r="BS1118" s="58"/>
      <c r="BT1118" s="58"/>
      <c r="BU1118" s="58"/>
      <c r="BV1118" s="58"/>
      <c r="BW1118" s="58"/>
      <c r="BX1118" s="58"/>
      <c r="BY1118" s="58"/>
      <c r="BZ1118" s="58"/>
      <c r="CA1118" s="58"/>
      <c r="CB1118" s="58"/>
      <c r="CC1118" s="58"/>
      <c r="CD1118" s="58"/>
      <c r="CE1118" s="58"/>
      <c r="CF1118" s="58"/>
      <c r="CG1118" s="58"/>
      <c r="CH1118" s="58"/>
      <c r="CI1118" s="58"/>
      <c r="CJ1118" s="58"/>
      <c r="CK1118" s="58"/>
      <c r="CL1118" s="58"/>
      <c r="CM1118" s="58"/>
      <c r="CN1118" s="58"/>
      <c r="CO1118" s="58"/>
      <c r="CP1118" s="58"/>
      <c r="CQ1118" s="58"/>
      <c r="CR1118" s="58"/>
      <c r="CS1118" s="58"/>
      <c r="CT1118" s="58"/>
      <c r="CU1118" s="58"/>
      <c r="CV1118" s="58"/>
      <c r="CW1118" s="58"/>
      <c r="CX1118" s="58"/>
      <c r="CY1118" s="58"/>
      <c r="CZ1118" s="58"/>
      <c r="DA1118" s="58"/>
      <c r="DB1118" s="58"/>
      <c r="DC1118" s="58"/>
      <c r="DD1118" s="58"/>
      <c r="DE1118" s="58"/>
      <c r="DF1118" s="58"/>
      <c r="DG1118" s="58"/>
      <c r="DH1118" s="58"/>
      <c r="DI1118" s="60"/>
    </row>
    <row r="1119" spans="1:113" x14ac:dyDescent="0.2">
      <c r="A1119" s="36"/>
      <c r="AM1119" s="57"/>
      <c r="AN1119" s="57"/>
      <c r="AO1119" s="58"/>
      <c r="AP1119" s="58"/>
      <c r="AQ1119" s="58"/>
      <c r="AS1119" s="57"/>
      <c r="AT1119" s="58"/>
      <c r="AU1119" s="58"/>
      <c r="AW1119" s="57"/>
      <c r="AX1119" s="58"/>
      <c r="AY1119" s="59"/>
      <c r="BA1119" s="58"/>
      <c r="BC1119" s="57"/>
      <c r="BD1119" s="58"/>
      <c r="BE1119" s="59"/>
      <c r="BF1119" s="58"/>
      <c r="BG1119" s="58"/>
      <c r="BH1119" s="58"/>
      <c r="BI1119" s="58"/>
      <c r="BJ1119" s="58"/>
      <c r="BK1119" s="58"/>
      <c r="BL1119" s="58"/>
      <c r="BM1119" s="58"/>
      <c r="BN1119" s="58"/>
      <c r="BO1119" s="58"/>
      <c r="BP1119" s="58"/>
      <c r="BQ1119" s="58"/>
      <c r="BR1119" s="58"/>
      <c r="BS1119" s="58"/>
      <c r="BT1119" s="58"/>
      <c r="BU1119" s="58"/>
      <c r="BV1119" s="58"/>
      <c r="BW1119" s="58"/>
      <c r="BX1119" s="58"/>
      <c r="BY1119" s="58"/>
      <c r="BZ1119" s="58"/>
      <c r="CA1119" s="58"/>
      <c r="CB1119" s="58"/>
      <c r="CC1119" s="58"/>
      <c r="CD1119" s="58"/>
      <c r="CE1119" s="58"/>
      <c r="CF1119" s="58"/>
      <c r="CG1119" s="58"/>
      <c r="CH1119" s="58"/>
      <c r="CI1119" s="58"/>
      <c r="CJ1119" s="58"/>
      <c r="CK1119" s="58"/>
      <c r="CL1119" s="58"/>
      <c r="CM1119" s="58"/>
      <c r="CN1119" s="58"/>
      <c r="CO1119" s="58"/>
      <c r="CP1119" s="58"/>
      <c r="CQ1119" s="58"/>
      <c r="CR1119" s="58"/>
      <c r="CS1119" s="58"/>
      <c r="CT1119" s="58"/>
      <c r="CU1119" s="58"/>
      <c r="CV1119" s="58"/>
      <c r="CW1119" s="58"/>
      <c r="CX1119" s="58"/>
      <c r="CY1119" s="58"/>
      <c r="CZ1119" s="58"/>
      <c r="DA1119" s="58"/>
      <c r="DB1119" s="58"/>
      <c r="DC1119" s="58"/>
      <c r="DD1119" s="58"/>
      <c r="DE1119" s="58"/>
      <c r="DF1119" s="58"/>
      <c r="DG1119" s="58"/>
      <c r="DH1119" s="58"/>
      <c r="DI1119" s="60"/>
    </row>
    <row r="1120" spans="1:113" x14ac:dyDescent="0.2">
      <c r="A1120" s="36"/>
      <c r="AM1120" s="57"/>
      <c r="AN1120" s="57"/>
      <c r="AO1120" s="58"/>
      <c r="AP1120" s="58"/>
      <c r="AQ1120" s="58"/>
      <c r="AS1120" s="57"/>
      <c r="AT1120" s="58"/>
      <c r="AU1120" s="58"/>
      <c r="AW1120" s="57"/>
      <c r="AX1120" s="58"/>
      <c r="AY1120" s="59"/>
      <c r="BA1120" s="58"/>
      <c r="BC1120" s="57"/>
      <c r="BD1120" s="58"/>
      <c r="BE1120" s="59"/>
      <c r="BF1120" s="58"/>
      <c r="BG1120" s="58"/>
      <c r="BH1120" s="58"/>
      <c r="BI1120" s="58"/>
      <c r="BJ1120" s="58"/>
      <c r="BK1120" s="58"/>
      <c r="BL1120" s="58"/>
      <c r="BM1120" s="58"/>
      <c r="BN1120" s="58"/>
      <c r="BO1120" s="58"/>
      <c r="BP1120" s="58"/>
      <c r="BQ1120" s="58"/>
      <c r="BR1120" s="58"/>
      <c r="BS1120" s="58"/>
      <c r="BT1120" s="58"/>
      <c r="BU1120" s="58"/>
      <c r="BV1120" s="58"/>
      <c r="BW1120" s="58"/>
      <c r="BX1120" s="58"/>
      <c r="BY1120" s="58"/>
      <c r="BZ1120" s="58"/>
      <c r="CA1120" s="58"/>
      <c r="CB1120" s="58"/>
      <c r="CC1120" s="58"/>
      <c r="CD1120" s="58"/>
      <c r="CE1120" s="58"/>
      <c r="CF1120" s="58"/>
      <c r="CG1120" s="58"/>
      <c r="CH1120" s="58"/>
      <c r="CI1120" s="58"/>
      <c r="CJ1120" s="58"/>
      <c r="CK1120" s="58"/>
      <c r="CL1120" s="58"/>
      <c r="CM1120" s="58"/>
      <c r="CN1120" s="58"/>
      <c r="CO1120" s="58"/>
      <c r="CP1120" s="58"/>
      <c r="CQ1120" s="58"/>
      <c r="CR1120" s="58"/>
      <c r="CS1120" s="58"/>
      <c r="CT1120" s="58"/>
      <c r="CU1120" s="58"/>
      <c r="CV1120" s="58"/>
      <c r="CW1120" s="58"/>
      <c r="CX1120" s="58"/>
      <c r="CY1120" s="58"/>
      <c r="CZ1120" s="58"/>
      <c r="DA1120" s="58"/>
      <c r="DB1120" s="58"/>
      <c r="DC1120" s="58"/>
      <c r="DD1120" s="58"/>
      <c r="DE1120" s="58"/>
      <c r="DF1120" s="58"/>
      <c r="DG1120" s="58"/>
      <c r="DH1120" s="58"/>
      <c r="DI1120" s="60"/>
    </row>
    <row r="1121" spans="1:113" x14ac:dyDescent="0.2">
      <c r="A1121" s="36"/>
      <c r="AM1121" s="57"/>
      <c r="AN1121" s="57"/>
      <c r="AO1121" s="58"/>
      <c r="AP1121" s="58"/>
      <c r="AQ1121" s="58"/>
      <c r="AS1121" s="57"/>
      <c r="AT1121" s="58"/>
      <c r="AU1121" s="58"/>
      <c r="AW1121" s="57"/>
      <c r="AX1121" s="58"/>
      <c r="AY1121" s="59"/>
      <c r="BA1121" s="58"/>
      <c r="BC1121" s="57"/>
      <c r="BD1121" s="58"/>
      <c r="BE1121" s="59"/>
      <c r="BF1121" s="58"/>
      <c r="BG1121" s="58"/>
      <c r="BH1121" s="58"/>
      <c r="BI1121" s="58"/>
      <c r="BJ1121" s="58"/>
      <c r="BK1121" s="58"/>
      <c r="BL1121" s="58"/>
      <c r="BM1121" s="58"/>
      <c r="BN1121" s="58"/>
      <c r="BO1121" s="58"/>
      <c r="BP1121" s="58"/>
      <c r="BQ1121" s="58"/>
      <c r="BR1121" s="58"/>
      <c r="BS1121" s="58"/>
      <c r="BT1121" s="58"/>
      <c r="BU1121" s="58"/>
      <c r="BV1121" s="58"/>
      <c r="BW1121" s="58"/>
      <c r="BX1121" s="58"/>
      <c r="BY1121" s="58"/>
      <c r="BZ1121" s="58"/>
      <c r="CA1121" s="58"/>
      <c r="CB1121" s="58"/>
      <c r="CC1121" s="58"/>
      <c r="CD1121" s="58"/>
      <c r="CE1121" s="58"/>
      <c r="CF1121" s="58"/>
      <c r="CG1121" s="58"/>
      <c r="CH1121" s="58"/>
      <c r="CI1121" s="58"/>
      <c r="CJ1121" s="58"/>
      <c r="CK1121" s="58"/>
      <c r="CL1121" s="58"/>
      <c r="CM1121" s="58"/>
      <c r="CN1121" s="58"/>
      <c r="CO1121" s="58"/>
      <c r="CP1121" s="58"/>
      <c r="CQ1121" s="58"/>
      <c r="CR1121" s="58"/>
      <c r="CS1121" s="58"/>
      <c r="CT1121" s="58"/>
      <c r="CU1121" s="58"/>
      <c r="CV1121" s="58"/>
      <c r="CW1121" s="58"/>
      <c r="CX1121" s="58"/>
      <c r="CY1121" s="58"/>
      <c r="CZ1121" s="58"/>
      <c r="DA1121" s="58"/>
      <c r="DB1121" s="58"/>
      <c r="DC1121" s="58"/>
      <c r="DD1121" s="58"/>
      <c r="DE1121" s="58"/>
      <c r="DF1121" s="58"/>
      <c r="DG1121" s="58"/>
      <c r="DH1121" s="58"/>
      <c r="DI1121" s="60"/>
    </row>
    <row r="1122" spans="1:113" x14ac:dyDescent="0.2">
      <c r="A1122" s="36"/>
      <c r="AM1122" s="57"/>
      <c r="AN1122" s="57"/>
      <c r="AO1122" s="58"/>
      <c r="AP1122" s="58"/>
      <c r="AQ1122" s="58"/>
      <c r="AS1122" s="57"/>
      <c r="AT1122" s="58"/>
      <c r="AU1122" s="58"/>
      <c r="AW1122" s="57"/>
      <c r="AX1122" s="58"/>
      <c r="AY1122" s="59"/>
      <c r="BA1122" s="58"/>
      <c r="BC1122" s="57"/>
      <c r="BD1122" s="58"/>
      <c r="BE1122" s="59"/>
      <c r="BF1122" s="58"/>
      <c r="BG1122" s="58"/>
      <c r="BH1122" s="58"/>
      <c r="BI1122" s="58"/>
      <c r="BJ1122" s="58"/>
      <c r="BK1122" s="58"/>
      <c r="BL1122" s="58"/>
      <c r="BM1122" s="58"/>
      <c r="BN1122" s="58"/>
      <c r="BO1122" s="58"/>
      <c r="BP1122" s="58"/>
      <c r="BQ1122" s="58"/>
      <c r="BR1122" s="58"/>
      <c r="BS1122" s="58"/>
      <c r="BT1122" s="58"/>
      <c r="BU1122" s="58"/>
      <c r="BV1122" s="58"/>
      <c r="BW1122" s="58"/>
      <c r="BX1122" s="58"/>
      <c r="BY1122" s="58"/>
      <c r="BZ1122" s="58"/>
      <c r="CA1122" s="58"/>
      <c r="CB1122" s="58"/>
      <c r="CC1122" s="58"/>
      <c r="CD1122" s="58"/>
      <c r="CE1122" s="58"/>
      <c r="CF1122" s="58"/>
      <c r="CG1122" s="58"/>
      <c r="CH1122" s="58"/>
      <c r="CI1122" s="58"/>
      <c r="CJ1122" s="58"/>
      <c r="CK1122" s="58"/>
      <c r="CL1122" s="58"/>
      <c r="CM1122" s="58"/>
      <c r="CN1122" s="58"/>
      <c r="CO1122" s="58"/>
      <c r="CP1122" s="58"/>
      <c r="CQ1122" s="58"/>
      <c r="CR1122" s="58"/>
      <c r="CS1122" s="58"/>
      <c r="CT1122" s="58"/>
      <c r="CU1122" s="58"/>
      <c r="CV1122" s="58"/>
      <c r="CW1122" s="58"/>
      <c r="CX1122" s="58"/>
      <c r="CY1122" s="58"/>
      <c r="CZ1122" s="58"/>
      <c r="DA1122" s="58"/>
      <c r="DB1122" s="58"/>
      <c r="DC1122" s="58"/>
      <c r="DD1122" s="58"/>
      <c r="DE1122" s="58"/>
      <c r="DF1122" s="58"/>
      <c r="DG1122" s="58"/>
      <c r="DH1122" s="58"/>
      <c r="DI1122" s="60"/>
    </row>
    <row r="1123" spans="1:113" x14ac:dyDescent="0.2">
      <c r="A1123" s="36"/>
      <c r="AM1123" s="57"/>
      <c r="AN1123" s="57"/>
      <c r="AO1123" s="58"/>
      <c r="AP1123" s="58"/>
      <c r="AQ1123" s="58"/>
      <c r="AS1123" s="57"/>
      <c r="AT1123" s="58"/>
      <c r="AU1123" s="58"/>
      <c r="AW1123" s="57"/>
      <c r="AX1123" s="58"/>
      <c r="AY1123" s="59"/>
      <c r="BA1123" s="58"/>
      <c r="BC1123" s="57"/>
      <c r="BD1123" s="58"/>
      <c r="BE1123" s="59"/>
      <c r="BF1123" s="58"/>
      <c r="BG1123" s="58"/>
      <c r="BH1123" s="58"/>
      <c r="BI1123" s="58"/>
      <c r="BJ1123" s="58"/>
      <c r="BK1123" s="58"/>
      <c r="BL1123" s="58"/>
      <c r="BM1123" s="58"/>
      <c r="BN1123" s="58"/>
      <c r="BO1123" s="58"/>
      <c r="BP1123" s="58"/>
      <c r="BQ1123" s="58"/>
      <c r="BR1123" s="58"/>
      <c r="BS1123" s="58"/>
      <c r="BT1123" s="58"/>
      <c r="BU1123" s="58"/>
      <c r="BV1123" s="58"/>
      <c r="BW1123" s="58"/>
      <c r="BX1123" s="58"/>
      <c r="BY1123" s="58"/>
      <c r="BZ1123" s="58"/>
      <c r="CA1123" s="58"/>
      <c r="CB1123" s="58"/>
      <c r="CC1123" s="58"/>
      <c r="CD1123" s="58"/>
      <c r="CE1123" s="58"/>
      <c r="CF1123" s="58"/>
      <c r="CG1123" s="58"/>
      <c r="CH1123" s="58"/>
      <c r="CI1123" s="58"/>
      <c r="CJ1123" s="58"/>
      <c r="CK1123" s="58"/>
      <c r="CL1123" s="58"/>
      <c r="CM1123" s="58"/>
      <c r="CN1123" s="58"/>
      <c r="CO1123" s="58"/>
      <c r="CP1123" s="58"/>
      <c r="CQ1123" s="58"/>
      <c r="CR1123" s="58"/>
      <c r="CS1123" s="58"/>
      <c r="CT1123" s="58"/>
      <c r="CU1123" s="58"/>
      <c r="CV1123" s="58"/>
      <c r="CW1123" s="58"/>
      <c r="CX1123" s="58"/>
      <c r="CY1123" s="58"/>
      <c r="CZ1123" s="58"/>
      <c r="DA1123" s="58"/>
      <c r="DB1123" s="58"/>
      <c r="DC1123" s="58"/>
      <c r="DD1123" s="58"/>
      <c r="DE1123" s="58"/>
      <c r="DF1123" s="58"/>
      <c r="DG1123" s="58"/>
      <c r="DH1123" s="58"/>
      <c r="DI1123" s="60"/>
    </row>
    <row r="1124" spans="1:113" x14ac:dyDescent="0.2">
      <c r="A1124" s="36"/>
      <c r="AM1124" s="57"/>
      <c r="AN1124" s="57"/>
      <c r="AO1124" s="58"/>
      <c r="AP1124" s="58"/>
      <c r="AQ1124" s="58"/>
      <c r="AS1124" s="57"/>
      <c r="AT1124" s="58"/>
      <c r="AU1124" s="58"/>
      <c r="AW1124" s="57"/>
      <c r="AX1124" s="58"/>
      <c r="AY1124" s="59"/>
      <c r="BA1124" s="58"/>
      <c r="BC1124" s="57"/>
      <c r="BD1124" s="58"/>
      <c r="BE1124" s="59"/>
      <c r="BF1124" s="58"/>
      <c r="BG1124" s="58"/>
      <c r="BH1124" s="58"/>
      <c r="BI1124" s="58"/>
      <c r="BJ1124" s="58"/>
      <c r="BK1124" s="58"/>
      <c r="BL1124" s="58"/>
      <c r="BM1124" s="58"/>
      <c r="BN1124" s="58"/>
      <c r="BO1124" s="58"/>
      <c r="BP1124" s="58"/>
      <c r="BQ1124" s="58"/>
      <c r="BR1124" s="58"/>
      <c r="BS1124" s="58"/>
      <c r="BT1124" s="58"/>
      <c r="BU1124" s="58"/>
      <c r="BV1124" s="58"/>
      <c r="BW1124" s="58"/>
      <c r="BX1124" s="58"/>
      <c r="BY1124" s="58"/>
      <c r="BZ1124" s="58"/>
      <c r="CA1124" s="58"/>
      <c r="CB1124" s="58"/>
      <c r="CC1124" s="58"/>
      <c r="CD1124" s="58"/>
      <c r="CE1124" s="58"/>
      <c r="CF1124" s="58"/>
      <c r="CG1124" s="58"/>
      <c r="CH1124" s="58"/>
      <c r="CI1124" s="58"/>
      <c r="CJ1124" s="58"/>
      <c r="CK1124" s="58"/>
      <c r="CL1124" s="58"/>
      <c r="CM1124" s="58"/>
      <c r="CN1124" s="58"/>
      <c r="CO1124" s="58"/>
      <c r="CP1124" s="58"/>
      <c r="CQ1124" s="58"/>
      <c r="CR1124" s="58"/>
      <c r="CS1124" s="58"/>
      <c r="CT1124" s="58"/>
      <c r="CU1124" s="58"/>
      <c r="CV1124" s="58"/>
      <c r="CW1124" s="58"/>
      <c r="CX1124" s="58"/>
      <c r="CY1124" s="58"/>
      <c r="CZ1124" s="58"/>
      <c r="DA1124" s="58"/>
      <c r="DB1124" s="58"/>
      <c r="DC1124" s="58"/>
      <c r="DD1124" s="58"/>
      <c r="DE1124" s="58"/>
      <c r="DF1124" s="58"/>
      <c r="DG1124" s="58"/>
      <c r="DH1124" s="58"/>
      <c r="DI1124" s="60"/>
    </row>
    <row r="1125" spans="1:113" x14ac:dyDescent="0.2">
      <c r="A1125" s="36"/>
      <c r="AM1125" s="57"/>
      <c r="AN1125" s="57"/>
      <c r="AO1125" s="58"/>
      <c r="AP1125" s="58"/>
      <c r="AQ1125" s="58"/>
      <c r="AS1125" s="57"/>
      <c r="AT1125" s="58"/>
      <c r="AU1125" s="58"/>
      <c r="AW1125" s="57"/>
      <c r="AX1125" s="58"/>
      <c r="AY1125" s="59"/>
      <c r="BA1125" s="58"/>
      <c r="BC1125" s="57"/>
      <c r="BD1125" s="58"/>
      <c r="BE1125" s="59"/>
      <c r="BF1125" s="58"/>
      <c r="BG1125" s="58"/>
      <c r="BH1125" s="58"/>
      <c r="BI1125" s="58"/>
      <c r="BJ1125" s="58"/>
      <c r="BK1125" s="58"/>
      <c r="BL1125" s="58"/>
      <c r="BM1125" s="58"/>
      <c r="BN1125" s="58"/>
      <c r="BO1125" s="58"/>
      <c r="BP1125" s="58"/>
      <c r="BQ1125" s="58"/>
      <c r="BR1125" s="58"/>
      <c r="BS1125" s="58"/>
      <c r="BT1125" s="58"/>
      <c r="BU1125" s="58"/>
      <c r="BV1125" s="58"/>
      <c r="BW1125" s="58"/>
      <c r="BX1125" s="58"/>
      <c r="BY1125" s="58"/>
      <c r="BZ1125" s="58"/>
      <c r="CA1125" s="58"/>
      <c r="CB1125" s="58"/>
      <c r="CC1125" s="58"/>
      <c r="CD1125" s="58"/>
      <c r="CE1125" s="58"/>
      <c r="CF1125" s="58"/>
      <c r="CG1125" s="58"/>
      <c r="CH1125" s="58"/>
      <c r="CI1125" s="58"/>
      <c r="CJ1125" s="58"/>
      <c r="CK1125" s="58"/>
      <c r="CL1125" s="58"/>
      <c r="CM1125" s="58"/>
      <c r="CN1125" s="58"/>
      <c r="CO1125" s="58"/>
      <c r="CP1125" s="58"/>
      <c r="CQ1125" s="58"/>
      <c r="CR1125" s="58"/>
      <c r="CS1125" s="58"/>
      <c r="CT1125" s="58"/>
      <c r="CU1125" s="58"/>
      <c r="CV1125" s="58"/>
      <c r="CW1125" s="58"/>
      <c r="CX1125" s="58"/>
      <c r="CY1125" s="58"/>
      <c r="CZ1125" s="58"/>
      <c r="DA1125" s="58"/>
      <c r="DB1125" s="58"/>
      <c r="DC1125" s="58"/>
      <c r="DD1125" s="58"/>
      <c r="DE1125" s="58"/>
      <c r="DF1125" s="58"/>
      <c r="DG1125" s="58"/>
      <c r="DH1125" s="58"/>
      <c r="DI1125" s="60"/>
    </row>
    <row r="1126" spans="1:113" x14ac:dyDescent="0.2">
      <c r="A1126" s="36"/>
      <c r="AM1126" s="57"/>
      <c r="AN1126" s="57"/>
      <c r="AO1126" s="58"/>
      <c r="AP1126" s="58"/>
      <c r="AQ1126" s="58"/>
      <c r="AS1126" s="57"/>
      <c r="AT1126" s="58"/>
      <c r="AU1126" s="58"/>
      <c r="AW1126" s="57"/>
      <c r="AX1126" s="58"/>
      <c r="AY1126" s="59"/>
      <c r="BA1126" s="58"/>
      <c r="BC1126" s="57"/>
      <c r="BD1126" s="58"/>
      <c r="BE1126" s="59"/>
      <c r="BF1126" s="58"/>
      <c r="BG1126" s="58"/>
      <c r="BH1126" s="58"/>
      <c r="BI1126" s="58"/>
      <c r="BJ1126" s="58"/>
      <c r="BK1126" s="58"/>
      <c r="BL1126" s="58"/>
      <c r="BM1126" s="58"/>
      <c r="BN1126" s="58"/>
      <c r="BO1126" s="58"/>
      <c r="BP1126" s="58"/>
      <c r="BQ1126" s="58"/>
      <c r="BR1126" s="58"/>
      <c r="BS1126" s="58"/>
      <c r="BT1126" s="58"/>
      <c r="BU1126" s="58"/>
      <c r="BV1126" s="58"/>
      <c r="BW1126" s="58"/>
      <c r="BX1126" s="58"/>
      <c r="BY1126" s="58"/>
      <c r="BZ1126" s="58"/>
      <c r="CA1126" s="58"/>
      <c r="CB1126" s="58"/>
      <c r="CC1126" s="58"/>
      <c r="CD1126" s="58"/>
      <c r="CE1126" s="58"/>
      <c r="CF1126" s="58"/>
      <c r="CG1126" s="58"/>
      <c r="CH1126" s="58"/>
      <c r="CI1126" s="58"/>
      <c r="CJ1126" s="58"/>
      <c r="CK1126" s="58"/>
      <c r="CL1126" s="58"/>
      <c r="CM1126" s="58"/>
      <c r="CN1126" s="58"/>
      <c r="CO1126" s="58"/>
      <c r="CP1126" s="58"/>
      <c r="CQ1126" s="58"/>
      <c r="CR1126" s="58"/>
      <c r="CS1126" s="58"/>
      <c r="CT1126" s="58"/>
      <c r="CU1126" s="58"/>
      <c r="CV1126" s="58"/>
      <c r="CW1126" s="58"/>
      <c r="CX1126" s="58"/>
      <c r="CY1126" s="58"/>
      <c r="CZ1126" s="58"/>
      <c r="DA1126" s="58"/>
      <c r="DB1126" s="58"/>
      <c r="DC1126" s="58"/>
      <c r="DD1126" s="58"/>
      <c r="DE1126" s="58"/>
      <c r="DF1126" s="58"/>
      <c r="DG1126" s="58"/>
      <c r="DH1126" s="58"/>
      <c r="DI1126" s="60"/>
    </row>
    <row r="1127" spans="1:113" x14ac:dyDescent="0.2">
      <c r="A1127" s="36"/>
      <c r="AM1127" s="57"/>
      <c r="AN1127" s="57"/>
      <c r="AO1127" s="58"/>
      <c r="AP1127" s="58"/>
      <c r="AQ1127" s="58"/>
      <c r="AS1127" s="57"/>
      <c r="AT1127" s="58"/>
      <c r="AU1127" s="58"/>
      <c r="AW1127" s="57"/>
      <c r="AX1127" s="58"/>
      <c r="AY1127" s="59"/>
      <c r="BA1127" s="58"/>
      <c r="BC1127" s="57"/>
      <c r="BD1127" s="58"/>
      <c r="BE1127" s="59"/>
      <c r="BF1127" s="58"/>
      <c r="BG1127" s="58"/>
      <c r="BH1127" s="58"/>
      <c r="BI1127" s="58"/>
      <c r="BJ1127" s="58"/>
      <c r="BK1127" s="58"/>
      <c r="BL1127" s="58"/>
      <c r="BM1127" s="58"/>
      <c r="BN1127" s="58"/>
      <c r="BO1127" s="58"/>
      <c r="BP1127" s="58"/>
      <c r="BQ1127" s="58"/>
      <c r="BR1127" s="58"/>
      <c r="BS1127" s="58"/>
      <c r="BT1127" s="58"/>
      <c r="BU1127" s="58"/>
      <c r="BV1127" s="58"/>
      <c r="BW1127" s="58"/>
      <c r="BX1127" s="58"/>
      <c r="BY1127" s="58"/>
      <c r="BZ1127" s="58"/>
      <c r="CA1127" s="58"/>
      <c r="CB1127" s="58"/>
      <c r="CC1127" s="58"/>
      <c r="CD1127" s="58"/>
      <c r="CE1127" s="58"/>
      <c r="CF1127" s="58"/>
      <c r="CG1127" s="58"/>
      <c r="CH1127" s="58"/>
      <c r="CI1127" s="58"/>
      <c r="CJ1127" s="58"/>
      <c r="CK1127" s="58"/>
      <c r="CL1127" s="58"/>
      <c r="CM1127" s="58"/>
      <c r="CN1127" s="58"/>
      <c r="CO1127" s="58"/>
      <c r="CP1127" s="58"/>
      <c r="CQ1127" s="58"/>
      <c r="CR1127" s="58"/>
      <c r="CS1127" s="58"/>
      <c r="CT1127" s="58"/>
      <c r="CU1127" s="58"/>
      <c r="CV1127" s="58"/>
      <c r="CW1127" s="58"/>
      <c r="CX1127" s="58"/>
      <c r="CY1127" s="58"/>
      <c r="CZ1127" s="58"/>
      <c r="DA1127" s="58"/>
      <c r="DB1127" s="58"/>
      <c r="DC1127" s="58"/>
      <c r="DD1127" s="58"/>
      <c r="DE1127" s="58"/>
      <c r="DF1127" s="58"/>
      <c r="DG1127" s="58"/>
      <c r="DH1127" s="58"/>
      <c r="DI1127" s="60"/>
    </row>
    <row r="1128" spans="1:113" x14ac:dyDescent="0.2">
      <c r="A1128" s="36"/>
      <c r="AM1128" s="57"/>
      <c r="AN1128" s="57"/>
      <c r="AO1128" s="58"/>
      <c r="AP1128" s="58"/>
      <c r="AQ1128" s="58"/>
      <c r="AS1128" s="57"/>
      <c r="AT1128" s="58"/>
      <c r="AU1128" s="58"/>
      <c r="AW1128" s="57"/>
      <c r="AX1128" s="58"/>
      <c r="AY1128" s="59"/>
      <c r="BA1128" s="58"/>
      <c r="BC1128" s="57"/>
      <c r="BD1128" s="58"/>
      <c r="BE1128" s="59"/>
      <c r="BF1128" s="58"/>
      <c r="BG1128" s="58"/>
      <c r="BH1128" s="58"/>
      <c r="BI1128" s="58"/>
      <c r="BJ1128" s="58"/>
      <c r="BK1128" s="58"/>
      <c r="BL1128" s="58"/>
      <c r="BM1128" s="58"/>
      <c r="BN1128" s="58"/>
      <c r="BO1128" s="58"/>
      <c r="BP1128" s="58"/>
      <c r="BQ1128" s="58"/>
      <c r="BR1128" s="58"/>
      <c r="BS1128" s="58"/>
      <c r="BT1128" s="58"/>
      <c r="BU1128" s="58"/>
      <c r="BV1128" s="58"/>
      <c r="BW1128" s="58"/>
      <c r="BX1128" s="58"/>
      <c r="BY1128" s="58"/>
      <c r="BZ1128" s="58"/>
      <c r="CA1128" s="58"/>
      <c r="CB1128" s="58"/>
      <c r="CC1128" s="58"/>
      <c r="CD1128" s="58"/>
      <c r="CE1128" s="58"/>
      <c r="CF1128" s="58"/>
      <c r="CG1128" s="58"/>
      <c r="CH1128" s="58"/>
      <c r="CI1128" s="58"/>
      <c r="CJ1128" s="58"/>
      <c r="CK1128" s="58"/>
      <c r="CL1128" s="58"/>
      <c r="CM1128" s="58"/>
      <c r="CN1128" s="58"/>
      <c r="CO1128" s="58"/>
      <c r="CP1128" s="58"/>
      <c r="CQ1128" s="58"/>
      <c r="CR1128" s="58"/>
      <c r="CS1128" s="58"/>
      <c r="CT1128" s="58"/>
      <c r="CU1128" s="58"/>
      <c r="CV1128" s="58"/>
      <c r="CW1128" s="58"/>
      <c r="CX1128" s="58"/>
      <c r="CY1128" s="58"/>
      <c r="CZ1128" s="58"/>
      <c r="DA1128" s="58"/>
      <c r="DB1128" s="58"/>
      <c r="DC1128" s="58"/>
      <c r="DD1128" s="58"/>
      <c r="DE1128" s="58"/>
      <c r="DF1128" s="58"/>
      <c r="DG1128" s="58"/>
      <c r="DH1128" s="58"/>
      <c r="DI1128" s="60"/>
    </row>
    <row r="1129" spans="1:113" x14ac:dyDescent="0.2">
      <c r="A1129" s="36"/>
      <c r="AM1129" s="57"/>
      <c r="AN1129" s="57"/>
      <c r="AO1129" s="58"/>
      <c r="AP1129" s="58"/>
      <c r="AQ1129" s="58"/>
      <c r="AS1129" s="57"/>
      <c r="AT1129" s="58"/>
      <c r="AU1129" s="58"/>
      <c r="AW1129" s="57"/>
      <c r="AX1129" s="58"/>
      <c r="AY1129" s="59"/>
      <c r="BA1129" s="58"/>
      <c r="BC1129" s="57"/>
      <c r="BD1129" s="58"/>
      <c r="BE1129" s="59"/>
      <c r="BF1129" s="58"/>
      <c r="BG1129" s="58"/>
      <c r="BH1129" s="58"/>
      <c r="BI1129" s="58"/>
      <c r="BJ1129" s="58"/>
      <c r="BK1129" s="58"/>
      <c r="BL1129" s="58"/>
      <c r="BM1129" s="58"/>
      <c r="BN1129" s="58"/>
      <c r="BO1129" s="58"/>
      <c r="BP1129" s="58"/>
      <c r="BQ1129" s="58"/>
      <c r="BR1129" s="58"/>
      <c r="BS1129" s="58"/>
      <c r="BT1129" s="58"/>
      <c r="BU1129" s="58"/>
      <c r="BV1129" s="58"/>
      <c r="BW1129" s="58"/>
      <c r="BX1129" s="58"/>
      <c r="BY1129" s="58"/>
      <c r="BZ1129" s="58"/>
      <c r="CA1129" s="58"/>
      <c r="CB1129" s="58"/>
      <c r="CC1129" s="58"/>
      <c r="CD1129" s="58"/>
      <c r="CE1129" s="58"/>
      <c r="CF1129" s="58"/>
      <c r="CG1129" s="58"/>
      <c r="CH1129" s="58"/>
      <c r="CI1129" s="58"/>
      <c r="CJ1129" s="58"/>
      <c r="CK1129" s="58"/>
      <c r="CL1129" s="58"/>
      <c r="CM1129" s="58"/>
      <c r="CN1129" s="58"/>
      <c r="CO1129" s="58"/>
      <c r="CP1129" s="58"/>
      <c r="CQ1129" s="58"/>
      <c r="CR1129" s="58"/>
      <c r="CS1129" s="58"/>
      <c r="CT1129" s="58"/>
      <c r="CU1129" s="58"/>
      <c r="CV1129" s="58"/>
      <c r="CW1129" s="58"/>
      <c r="CX1129" s="58"/>
      <c r="CY1129" s="58"/>
      <c r="CZ1129" s="58"/>
      <c r="DA1129" s="58"/>
      <c r="DB1129" s="58"/>
      <c r="DC1129" s="58"/>
      <c r="DD1129" s="58"/>
      <c r="DE1129" s="58"/>
      <c r="DF1129" s="58"/>
      <c r="DG1129" s="58"/>
      <c r="DH1129" s="58"/>
      <c r="DI1129" s="60"/>
    </row>
    <row r="1130" spans="1:113" x14ac:dyDescent="0.2">
      <c r="A1130" s="36"/>
      <c r="AM1130" s="57"/>
      <c r="AN1130" s="57"/>
      <c r="AO1130" s="58"/>
      <c r="AP1130" s="58"/>
      <c r="AQ1130" s="58"/>
      <c r="AS1130" s="57"/>
      <c r="AT1130" s="58"/>
      <c r="AU1130" s="58"/>
      <c r="AW1130" s="57"/>
      <c r="AX1130" s="58"/>
      <c r="AY1130" s="59"/>
      <c r="BA1130" s="58"/>
      <c r="BC1130" s="57"/>
      <c r="BD1130" s="58"/>
      <c r="BE1130" s="59"/>
      <c r="BF1130" s="58"/>
      <c r="BG1130" s="58"/>
      <c r="BH1130" s="58"/>
      <c r="BI1130" s="58"/>
      <c r="BJ1130" s="58"/>
      <c r="BK1130" s="58"/>
      <c r="BL1130" s="58"/>
      <c r="BM1130" s="58"/>
      <c r="BN1130" s="58"/>
      <c r="BO1130" s="58"/>
      <c r="BP1130" s="58"/>
      <c r="BQ1130" s="58"/>
      <c r="BR1130" s="58"/>
      <c r="BS1130" s="58"/>
      <c r="BT1130" s="58"/>
      <c r="BU1130" s="58"/>
      <c r="BV1130" s="58"/>
      <c r="BW1130" s="58"/>
      <c r="BX1130" s="58"/>
      <c r="BY1130" s="58"/>
      <c r="BZ1130" s="58"/>
      <c r="CA1130" s="58"/>
      <c r="CB1130" s="58"/>
      <c r="CC1130" s="58"/>
      <c r="CD1130" s="58"/>
      <c r="CE1130" s="58"/>
      <c r="CF1130" s="58"/>
      <c r="CG1130" s="58"/>
      <c r="CH1130" s="58"/>
      <c r="CI1130" s="58"/>
      <c r="CJ1130" s="58"/>
      <c r="CK1130" s="58"/>
      <c r="CL1130" s="58"/>
      <c r="CM1130" s="58"/>
      <c r="CN1130" s="58"/>
      <c r="CO1130" s="58"/>
      <c r="CP1130" s="58"/>
      <c r="CQ1130" s="58"/>
      <c r="CR1130" s="58"/>
      <c r="CS1130" s="58"/>
      <c r="CT1130" s="58"/>
      <c r="CU1130" s="58"/>
      <c r="CV1130" s="58"/>
      <c r="CW1130" s="58"/>
      <c r="CX1130" s="58"/>
      <c r="CY1130" s="58"/>
      <c r="CZ1130" s="58"/>
      <c r="DA1130" s="58"/>
      <c r="DB1130" s="58"/>
      <c r="DC1130" s="58"/>
      <c r="DD1130" s="58"/>
      <c r="DE1130" s="58"/>
      <c r="DF1130" s="58"/>
      <c r="DG1130" s="58"/>
      <c r="DH1130" s="58"/>
      <c r="DI1130" s="60"/>
    </row>
    <row r="1131" spans="1:113" x14ac:dyDescent="0.2">
      <c r="A1131" s="36"/>
      <c r="AM1131" s="57"/>
      <c r="AN1131" s="57"/>
      <c r="AO1131" s="58"/>
      <c r="AP1131" s="58"/>
      <c r="AQ1131" s="58"/>
      <c r="AS1131" s="57"/>
      <c r="AT1131" s="58"/>
      <c r="AU1131" s="58"/>
      <c r="AW1131" s="57"/>
      <c r="AX1131" s="58"/>
      <c r="AY1131" s="59"/>
      <c r="BA1131" s="58"/>
      <c r="BC1131" s="57"/>
      <c r="BD1131" s="58"/>
      <c r="BE1131" s="59"/>
      <c r="BF1131" s="58"/>
      <c r="BG1131" s="58"/>
      <c r="BH1131" s="58"/>
      <c r="BI1131" s="58"/>
      <c r="BJ1131" s="58"/>
      <c r="BK1131" s="58"/>
      <c r="BL1131" s="58"/>
      <c r="BM1131" s="58"/>
      <c r="BN1131" s="58"/>
      <c r="BO1131" s="58"/>
      <c r="BP1131" s="58"/>
      <c r="BQ1131" s="58"/>
      <c r="BR1131" s="58"/>
      <c r="BS1131" s="58"/>
      <c r="BT1131" s="58"/>
      <c r="BU1131" s="58"/>
      <c r="BV1131" s="58"/>
      <c r="BW1131" s="58"/>
      <c r="BX1131" s="58"/>
      <c r="BY1131" s="58"/>
      <c r="BZ1131" s="58"/>
      <c r="CA1131" s="58"/>
      <c r="CB1131" s="58"/>
      <c r="CC1131" s="58"/>
      <c r="CD1131" s="58"/>
      <c r="CE1131" s="58"/>
      <c r="CF1131" s="58"/>
      <c r="CG1131" s="58"/>
      <c r="CH1131" s="58"/>
      <c r="CI1131" s="58"/>
      <c r="CJ1131" s="58"/>
      <c r="CK1131" s="58"/>
      <c r="CL1131" s="58"/>
      <c r="CM1131" s="58"/>
      <c r="CN1131" s="58"/>
      <c r="CO1131" s="58"/>
      <c r="CP1131" s="58"/>
      <c r="CQ1131" s="58"/>
      <c r="CR1131" s="58"/>
      <c r="CS1131" s="58"/>
      <c r="CT1131" s="58"/>
      <c r="CU1131" s="58"/>
      <c r="CV1131" s="58"/>
      <c r="CW1131" s="58"/>
      <c r="CX1131" s="58"/>
      <c r="CY1131" s="58"/>
      <c r="CZ1131" s="58"/>
      <c r="DA1131" s="58"/>
      <c r="DB1131" s="58"/>
      <c r="DC1131" s="58"/>
      <c r="DD1131" s="58"/>
      <c r="DE1131" s="58"/>
      <c r="DF1131" s="58"/>
      <c r="DG1131" s="58"/>
      <c r="DH1131" s="58"/>
      <c r="DI1131" s="60"/>
    </row>
    <row r="1132" spans="1:113" x14ac:dyDescent="0.2">
      <c r="A1132" s="36"/>
      <c r="AM1132" s="57"/>
      <c r="AN1132" s="57"/>
      <c r="AO1132" s="58"/>
      <c r="AP1132" s="58"/>
      <c r="AQ1132" s="58"/>
      <c r="AS1132" s="57"/>
      <c r="AT1132" s="58"/>
      <c r="AU1132" s="58"/>
      <c r="AW1132" s="57"/>
      <c r="AX1132" s="58"/>
      <c r="AY1132" s="59"/>
      <c r="BA1132" s="58"/>
      <c r="BC1132" s="57"/>
      <c r="BD1132" s="58"/>
      <c r="BE1132" s="59"/>
      <c r="BF1132" s="58"/>
      <c r="BG1132" s="58"/>
      <c r="BH1132" s="58"/>
      <c r="BI1132" s="58"/>
      <c r="BJ1132" s="58"/>
      <c r="BK1132" s="58"/>
      <c r="BL1132" s="58"/>
      <c r="BM1132" s="58"/>
      <c r="BN1132" s="58"/>
      <c r="BO1132" s="58"/>
      <c r="BP1132" s="58"/>
      <c r="BQ1132" s="58"/>
      <c r="BR1132" s="58"/>
      <c r="BS1132" s="58"/>
      <c r="BT1132" s="58"/>
      <c r="BU1132" s="58"/>
      <c r="BV1132" s="58"/>
      <c r="BW1132" s="58"/>
      <c r="BX1132" s="58"/>
      <c r="BY1132" s="58"/>
      <c r="BZ1132" s="58"/>
      <c r="CA1132" s="58"/>
      <c r="CB1132" s="58"/>
      <c r="CC1132" s="58"/>
      <c r="CD1132" s="58"/>
      <c r="CE1132" s="58"/>
      <c r="CF1132" s="58"/>
      <c r="CG1132" s="58"/>
      <c r="CH1132" s="58"/>
      <c r="CI1132" s="58"/>
      <c r="CJ1132" s="58"/>
      <c r="CK1132" s="58"/>
      <c r="CL1132" s="58"/>
      <c r="CM1132" s="58"/>
      <c r="CN1132" s="58"/>
      <c r="CO1132" s="58"/>
      <c r="CP1132" s="58"/>
      <c r="CQ1132" s="58"/>
      <c r="CR1132" s="58"/>
      <c r="CS1132" s="58"/>
      <c r="CT1132" s="58"/>
      <c r="CU1132" s="58"/>
      <c r="CV1132" s="58"/>
      <c r="CW1132" s="58"/>
      <c r="CX1132" s="58"/>
      <c r="CY1132" s="58"/>
      <c r="CZ1132" s="58"/>
      <c r="DA1132" s="58"/>
      <c r="DB1132" s="58"/>
      <c r="DC1132" s="58"/>
      <c r="DD1132" s="58"/>
      <c r="DE1132" s="58"/>
      <c r="DF1132" s="58"/>
      <c r="DG1132" s="58"/>
      <c r="DH1132" s="58"/>
      <c r="DI1132" s="60"/>
    </row>
    <row r="1133" spans="1:113" x14ac:dyDescent="0.2">
      <c r="A1133" s="36"/>
      <c r="AM1133" s="57"/>
      <c r="AN1133" s="57"/>
      <c r="AO1133" s="58"/>
      <c r="AP1133" s="58"/>
      <c r="AQ1133" s="58"/>
      <c r="AS1133" s="57"/>
      <c r="AT1133" s="58"/>
      <c r="AU1133" s="58"/>
      <c r="AW1133" s="57"/>
      <c r="AX1133" s="58"/>
      <c r="AY1133" s="59"/>
      <c r="BA1133" s="58"/>
      <c r="BC1133" s="57"/>
      <c r="BD1133" s="58"/>
      <c r="BE1133" s="59"/>
      <c r="BF1133" s="58"/>
      <c r="BG1133" s="58"/>
      <c r="BH1133" s="58"/>
      <c r="BI1133" s="58"/>
      <c r="BJ1133" s="58"/>
      <c r="BK1133" s="58"/>
      <c r="BL1133" s="58"/>
      <c r="BM1133" s="58"/>
      <c r="BN1133" s="58"/>
      <c r="BO1133" s="58"/>
      <c r="BP1133" s="58"/>
      <c r="BQ1133" s="58"/>
      <c r="BR1133" s="58"/>
      <c r="BS1133" s="58"/>
      <c r="BT1133" s="58"/>
      <c r="BU1133" s="58"/>
      <c r="BV1133" s="58"/>
      <c r="BW1133" s="58"/>
      <c r="BX1133" s="58"/>
      <c r="BY1133" s="58"/>
      <c r="BZ1133" s="58"/>
      <c r="CA1133" s="58"/>
      <c r="CB1133" s="58"/>
      <c r="CC1133" s="58"/>
      <c r="CD1133" s="58"/>
      <c r="CE1133" s="58"/>
      <c r="CF1133" s="58"/>
      <c r="CG1133" s="58"/>
      <c r="CH1133" s="58"/>
      <c r="CI1133" s="58"/>
      <c r="CJ1133" s="58"/>
      <c r="CK1133" s="58"/>
      <c r="CL1133" s="58"/>
      <c r="CM1133" s="58"/>
      <c r="CN1133" s="58"/>
      <c r="CO1133" s="58"/>
      <c r="CP1133" s="58"/>
      <c r="CQ1133" s="58"/>
      <c r="CR1133" s="58"/>
      <c r="CS1133" s="58"/>
      <c r="CT1133" s="58"/>
      <c r="CU1133" s="58"/>
      <c r="CV1133" s="58"/>
      <c r="CW1133" s="58"/>
      <c r="CX1133" s="58"/>
      <c r="CY1133" s="58"/>
      <c r="CZ1133" s="58"/>
      <c r="DA1133" s="58"/>
      <c r="DB1133" s="58"/>
      <c r="DC1133" s="58"/>
      <c r="DD1133" s="58"/>
      <c r="DE1133" s="58"/>
      <c r="DF1133" s="58"/>
      <c r="DG1133" s="58"/>
      <c r="DH1133" s="58"/>
      <c r="DI1133" s="60"/>
    </row>
    <row r="1134" spans="1:113" x14ac:dyDescent="0.2">
      <c r="A1134" s="36"/>
      <c r="AM1134" s="57"/>
      <c r="AN1134" s="57"/>
      <c r="AO1134" s="58"/>
      <c r="AP1134" s="58"/>
      <c r="AQ1134" s="58"/>
      <c r="AS1134" s="57"/>
      <c r="AT1134" s="58"/>
      <c r="AU1134" s="58"/>
      <c r="AW1134" s="57"/>
      <c r="AX1134" s="58"/>
      <c r="AY1134" s="59"/>
      <c r="BA1134" s="58"/>
      <c r="BC1134" s="57"/>
      <c r="BD1134" s="58"/>
      <c r="BE1134" s="59"/>
      <c r="BF1134" s="58"/>
      <c r="BG1134" s="58"/>
      <c r="BH1134" s="58"/>
      <c r="BI1134" s="58"/>
      <c r="BJ1134" s="58"/>
      <c r="BK1134" s="58"/>
      <c r="BL1134" s="58"/>
      <c r="BM1134" s="58"/>
      <c r="BN1134" s="58"/>
      <c r="BO1134" s="58"/>
      <c r="BP1134" s="58"/>
      <c r="BQ1134" s="58"/>
      <c r="BR1134" s="58"/>
      <c r="BS1134" s="58"/>
      <c r="BT1134" s="58"/>
      <c r="BU1134" s="58"/>
      <c r="BV1134" s="58"/>
      <c r="BW1134" s="58"/>
      <c r="BX1134" s="58"/>
      <c r="BY1134" s="58"/>
      <c r="BZ1134" s="58"/>
      <c r="CA1134" s="58"/>
      <c r="CB1134" s="58"/>
      <c r="CC1134" s="58"/>
      <c r="CD1134" s="58"/>
      <c r="CE1134" s="58"/>
      <c r="CF1134" s="58"/>
      <c r="CG1134" s="58"/>
      <c r="CH1134" s="58"/>
      <c r="CI1134" s="58"/>
      <c r="CJ1134" s="58"/>
      <c r="CK1134" s="58"/>
      <c r="CL1134" s="58"/>
      <c r="CM1134" s="58"/>
      <c r="CN1134" s="58"/>
      <c r="CO1134" s="58"/>
      <c r="CP1134" s="58"/>
      <c r="CQ1134" s="58"/>
      <c r="CR1134" s="58"/>
      <c r="CS1134" s="58"/>
      <c r="CT1134" s="58"/>
      <c r="CU1134" s="58"/>
      <c r="CV1134" s="58"/>
      <c r="CW1134" s="58"/>
      <c r="CX1134" s="58"/>
      <c r="CY1134" s="58"/>
      <c r="CZ1134" s="58"/>
      <c r="DA1134" s="58"/>
      <c r="DB1134" s="58"/>
      <c r="DC1134" s="58"/>
      <c r="DD1134" s="58"/>
      <c r="DE1134" s="58"/>
      <c r="DF1134" s="58"/>
      <c r="DG1134" s="58"/>
      <c r="DH1134" s="58"/>
      <c r="DI1134" s="60"/>
    </row>
    <row r="1135" spans="1:113" x14ac:dyDescent="0.2">
      <c r="A1135" s="36"/>
      <c r="AM1135" s="57"/>
      <c r="AN1135" s="57"/>
      <c r="AO1135" s="58"/>
      <c r="AP1135" s="58"/>
      <c r="AQ1135" s="58"/>
      <c r="AS1135" s="57"/>
      <c r="AT1135" s="58"/>
      <c r="AU1135" s="58"/>
      <c r="AW1135" s="57"/>
      <c r="AX1135" s="58"/>
      <c r="AY1135" s="59"/>
      <c r="BA1135" s="58"/>
      <c r="BC1135" s="57"/>
      <c r="BD1135" s="58"/>
      <c r="BE1135" s="59"/>
      <c r="BF1135" s="58"/>
      <c r="BG1135" s="58"/>
      <c r="BH1135" s="58"/>
      <c r="BI1135" s="58"/>
      <c r="BJ1135" s="58"/>
      <c r="BK1135" s="58"/>
      <c r="BL1135" s="58"/>
      <c r="BM1135" s="58"/>
      <c r="BN1135" s="58"/>
      <c r="BO1135" s="58"/>
      <c r="BP1135" s="58"/>
      <c r="BQ1135" s="58"/>
      <c r="BR1135" s="58"/>
      <c r="BS1135" s="58"/>
      <c r="BT1135" s="58"/>
      <c r="BU1135" s="58"/>
      <c r="BV1135" s="58"/>
      <c r="BW1135" s="58"/>
      <c r="BX1135" s="58"/>
      <c r="BY1135" s="58"/>
      <c r="BZ1135" s="58"/>
      <c r="CA1135" s="58"/>
      <c r="CB1135" s="58"/>
      <c r="CC1135" s="58"/>
      <c r="CD1135" s="58"/>
      <c r="CE1135" s="58"/>
      <c r="CF1135" s="58"/>
      <c r="CG1135" s="58"/>
      <c r="CH1135" s="58"/>
      <c r="CI1135" s="58"/>
      <c r="CJ1135" s="58"/>
      <c r="CK1135" s="58"/>
      <c r="CL1135" s="58"/>
      <c r="CM1135" s="58"/>
      <c r="CN1135" s="58"/>
      <c r="CO1135" s="58"/>
      <c r="CP1135" s="58"/>
      <c r="CQ1135" s="58"/>
      <c r="CR1135" s="58"/>
      <c r="CS1135" s="58"/>
      <c r="CT1135" s="58"/>
      <c r="CU1135" s="58"/>
      <c r="CV1135" s="58"/>
      <c r="CW1135" s="58"/>
      <c r="CX1135" s="58"/>
      <c r="CY1135" s="58"/>
      <c r="CZ1135" s="58"/>
      <c r="DA1135" s="58"/>
      <c r="DB1135" s="58"/>
      <c r="DC1135" s="58"/>
      <c r="DD1135" s="58"/>
      <c r="DE1135" s="58"/>
      <c r="DF1135" s="58"/>
      <c r="DG1135" s="58"/>
      <c r="DH1135" s="58"/>
      <c r="DI1135" s="60"/>
    </row>
    <row r="1136" spans="1:113" x14ac:dyDescent="0.2">
      <c r="A1136" s="36"/>
      <c r="AM1136" s="57"/>
      <c r="AN1136" s="57"/>
      <c r="AO1136" s="58"/>
      <c r="AP1136" s="58"/>
      <c r="AQ1136" s="58"/>
      <c r="AS1136" s="57"/>
      <c r="AT1136" s="58"/>
      <c r="AU1136" s="58"/>
      <c r="AW1136" s="57"/>
      <c r="AX1136" s="58"/>
      <c r="AY1136" s="59"/>
      <c r="BA1136" s="58"/>
      <c r="BC1136" s="57"/>
      <c r="BD1136" s="58"/>
      <c r="BE1136" s="59"/>
      <c r="BF1136" s="58"/>
      <c r="BG1136" s="58"/>
      <c r="BH1136" s="58"/>
      <c r="BI1136" s="58"/>
      <c r="BJ1136" s="58"/>
      <c r="BK1136" s="58"/>
      <c r="BL1136" s="58"/>
      <c r="BM1136" s="58"/>
      <c r="BN1136" s="58"/>
      <c r="BO1136" s="58"/>
      <c r="BP1136" s="58"/>
      <c r="BQ1136" s="58"/>
      <c r="BR1136" s="58"/>
      <c r="BS1136" s="58"/>
      <c r="BT1136" s="58"/>
      <c r="BU1136" s="58"/>
      <c r="BV1136" s="58"/>
      <c r="BW1136" s="58"/>
      <c r="BX1136" s="58"/>
      <c r="BY1136" s="58"/>
      <c r="BZ1136" s="58"/>
      <c r="CA1136" s="58"/>
      <c r="CB1136" s="58"/>
      <c r="CC1136" s="58"/>
      <c r="CD1136" s="58"/>
      <c r="CE1136" s="58"/>
      <c r="CF1136" s="58"/>
      <c r="CG1136" s="58"/>
      <c r="CH1136" s="58"/>
      <c r="CI1136" s="58"/>
      <c r="CJ1136" s="58"/>
      <c r="CK1136" s="58"/>
      <c r="CL1136" s="58"/>
      <c r="CM1136" s="58"/>
      <c r="CN1136" s="58"/>
      <c r="CO1136" s="58"/>
      <c r="CP1136" s="58"/>
      <c r="CQ1136" s="58"/>
      <c r="CR1136" s="58"/>
      <c r="CS1136" s="58"/>
      <c r="CT1136" s="58"/>
      <c r="CU1136" s="58"/>
      <c r="CV1136" s="58"/>
      <c r="CW1136" s="58"/>
      <c r="CX1136" s="58"/>
      <c r="CY1136" s="58"/>
      <c r="CZ1136" s="58"/>
      <c r="DA1136" s="58"/>
      <c r="DB1136" s="58"/>
      <c r="DC1136" s="58"/>
      <c r="DD1136" s="58"/>
      <c r="DE1136" s="58"/>
      <c r="DF1136" s="58"/>
      <c r="DG1136" s="58"/>
      <c r="DH1136" s="58"/>
      <c r="DI1136" s="60"/>
    </row>
    <row r="1137" spans="1:113" x14ac:dyDescent="0.2">
      <c r="A1137" s="36"/>
      <c r="AM1137" s="57"/>
      <c r="AN1137" s="57"/>
      <c r="AO1137" s="58"/>
      <c r="AP1137" s="58"/>
      <c r="AQ1137" s="58"/>
      <c r="AS1137" s="57"/>
      <c r="AT1137" s="58"/>
      <c r="AU1137" s="58"/>
      <c r="AW1137" s="57"/>
      <c r="AX1137" s="58"/>
      <c r="AY1137" s="59"/>
      <c r="BA1137" s="58"/>
      <c r="BC1137" s="57"/>
      <c r="BD1137" s="58"/>
      <c r="BE1137" s="59"/>
      <c r="BF1137" s="58"/>
      <c r="BG1137" s="58"/>
      <c r="BH1137" s="58"/>
      <c r="BI1137" s="58"/>
      <c r="BJ1137" s="58"/>
      <c r="BK1137" s="58"/>
      <c r="BL1137" s="58"/>
      <c r="BM1137" s="58"/>
      <c r="BN1137" s="58"/>
      <c r="BO1137" s="58"/>
      <c r="BP1137" s="58"/>
      <c r="BQ1137" s="58"/>
      <c r="BR1137" s="58"/>
      <c r="BS1137" s="58"/>
      <c r="BT1137" s="58"/>
      <c r="BU1137" s="58"/>
      <c r="BV1137" s="58"/>
      <c r="BW1137" s="58"/>
      <c r="BX1137" s="58"/>
      <c r="BY1137" s="58"/>
      <c r="BZ1137" s="58"/>
      <c r="CA1137" s="58"/>
      <c r="CB1137" s="58"/>
      <c r="CC1137" s="58"/>
      <c r="CD1137" s="58"/>
      <c r="CE1137" s="58"/>
      <c r="CF1137" s="58"/>
      <c r="CG1137" s="58"/>
      <c r="CH1137" s="58"/>
      <c r="CI1137" s="58"/>
      <c r="CJ1137" s="58"/>
      <c r="CK1137" s="58"/>
      <c r="CL1137" s="58"/>
      <c r="CM1137" s="58"/>
      <c r="CN1137" s="58"/>
      <c r="CO1137" s="58"/>
      <c r="CP1137" s="58"/>
      <c r="CQ1137" s="58"/>
      <c r="CR1137" s="58"/>
      <c r="CS1137" s="58"/>
      <c r="CT1137" s="58"/>
      <c r="CU1137" s="58"/>
      <c r="CV1137" s="58"/>
      <c r="CW1137" s="58"/>
      <c r="CX1137" s="58"/>
      <c r="CY1137" s="58"/>
      <c r="CZ1137" s="58"/>
      <c r="DA1137" s="58"/>
      <c r="DB1137" s="58"/>
      <c r="DC1137" s="58"/>
      <c r="DD1137" s="58"/>
      <c r="DE1137" s="58"/>
      <c r="DF1137" s="58"/>
      <c r="DG1137" s="58"/>
      <c r="DH1137" s="58"/>
      <c r="DI1137" s="60"/>
    </row>
    <row r="1138" spans="1:113" x14ac:dyDescent="0.2">
      <c r="A1138" s="36"/>
      <c r="AM1138" s="57"/>
      <c r="AN1138" s="57"/>
      <c r="AO1138" s="58"/>
      <c r="AP1138" s="58"/>
      <c r="AQ1138" s="58"/>
      <c r="AS1138" s="57"/>
      <c r="AT1138" s="58"/>
      <c r="AU1138" s="58"/>
      <c r="AW1138" s="57"/>
      <c r="AX1138" s="58"/>
      <c r="AY1138" s="59"/>
      <c r="BA1138" s="58"/>
      <c r="BC1138" s="57"/>
      <c r="BD1138" s="58"/>
      <c r="BE1138" s="59"/>
      <c r="BF1138" s="58"/>
      <c r="BG1138" s="58"/>
      <c r="BH1138" s="58"/>
      <c r="BI1138" s="58"/>
      <c r="BJ1138" s="58"/>
      <c r="BK1138" s="58"/>
      <c r="BL1138" s="58"/>
      <c r="BM1138" s="58"/>
      <c r="BN1138" s="58"/>
      <c r="BO1138" s="58"/>
      <c r="BP1138" s="58"/>
      <c r="BQ1138" s="58"/>
      <c r="BR1138" s="58"/>
      <c r="BS1138" s="58"/>
      <c r="BT1138" s="58"/>
      <c r="BU1138" s="58"/>
      <c r="BV1138" s="58"/>
      <c r="BW1138" s="58"/>
      <c r="BX1138" s="58"/>
      <c r="BY1138" s="58"/>
      <c r="BZ1138" s="58"/>
      <c r="CA1138" s="58"/>
      <c r="CB1138" s="58"/>
      <c r="CC1138" s="58"/>
      <c r="CD1138" s="58"/>
      <c r="CE1138" s="58"/>
      <c r="CF1138" s="58"/>
      <c r="CG1138" s="58"/>
      <c r="CH1138" s="58"/>
      <c r="CI1138" s="58"/>
      <c r="CJ1138" s="58"/>
      <c r="CK1138" s="58"/>
      <c r="CL1138" s="58"/>
      <c r="CM1138" s="58"/>
      <c r="CN1138" s="58"/>
      <c r="CO1138" s="58"/>
      <c r="CP1138" s="58"/>
      <c r="CQ1138" s="58"/>
      <c r="CR1138" s="58"/>
      <c r="CS1138" s="58"/>
      <c r="CT1138" s="58"/>
      <c r="CU1138" s="58"/>
      <c r="CV1138" s="58"/>
      <c r="CW1138" s="58"/>
      <c r="CX1138" s="58"/>
      <c r="CY1138" s="58"/>
      <c r="CZ1138" s="58"/>
      <c r="DA1138" s="58"/>
      <c r="DB1138" s="58"/>
      <c r="DC1138" s="58"/>
      <c r="DD1138" s="58"/>
      <c r="DE1138" s="58"/>
      <c r="DF1138" s="58"/>
      <c r="DG1138" s="58"/>
      <c r="DH1138" s="58"/>
      <c r="DI1138" s="60"/>
    </row>
    <row r="1139" spans="1:113" x14ac:dyDescent="0.2">
      <c r="A1139" s="36"/>
      <c r="AM1139" s="57"/>
      <c r="AN1139" s="57"/>
      <c r="AO1139" s="58"/>
      <c r="AP1139" s="58"/>
      <c r="AQ1139" s="58"/>
      <c r="AS1139" s="57"/>
      <c r="AT1139" s="58"/>
      <c r="AU1139" s="58"/>
      <c r="AW1139" s="57"/>
      <c r="AX1139" s="58"/>
      <c r="AY1139" s="59"/>
      <c r="BA1139" s="58"/>
      <c r="BC1139" s="57"/>
      <c r="BD1139" s="58"/>
      <c r="BE1139" s="59"/>
      <c r="BF1139" s="58"/>
      <c r="BG1139" s="58"/>
      <c r="BH1139" s="58"/>
      <c r="BI1139" s="58"/>
      <c r="BJ1139" s="58"/>
      <c r="BK1139" s="58"/>
      <c r="BL1139" s="58"/>
      <c r="BM1139" s="58"/>
      <c r="BN1139" s="58"/>
      <c r="BO1139" s="58"/>
      <c r="BP1139" s="58"/>
      <c r="BQ1139" s="58"/>
      <c r="BR1139" s="58"/>
      <c r="BS1139" s="58"/>
      <c r="BT1139" s="58"/>
      <c r="BU1139" s="58"/>
      <c r="BV1139" s="58"/>
      <c r="BW1139" s="58"/>
      <c r="BX1139" s="58"/>
      <c r="BY1139" s="58"/>
      <c r="BZ1139" s="58"/>
      <c r="CA1139" s="58"/>
      <c r="CB1139" s="58"/>
      <c r="CC1139" s="58"/>
      <c r="CD1139" s="58"/>
      <c r="CE1139" s="58"/>
      <c r="CF1139" s="58"/>
      <c r="CG1139" s="58"/>
      <c r="CH1139" s="58"/>
      <c r="CI1139" s="58"/>
      <c r="CJ1139" s="58"/>
      <c r="CK1139" s="58"/>
      <c r="CL1139" s="58"/>
      <c r="CM1139" s="58"/>
      <c r="CN1139" s="58"/>
      <c r="CO1139" s="58"/>
      <c r="CP1139" s="58"/>
      <c r="CQ1139" s="58"/>
      <c r="CR1139" s="58"/>
      <c r="CS1139" s="58"/>
      <c r="CT1139" s="58"/>
      <c r="CU1139" s="58"/>
      <c r="CV1139" s="58"/>
      <c r="CW1139" s="58"/>
      <c r="CX1139" s="58"/>
      <c r="CY1139" s="58"/>
      <c r="CZ1139" s="58"/>
      <c r="DA1139" s="58"/>
      <c r="DB1139" s="58"/>
      <c r="DC1139" s="58"/>
      <c r="DD1139" s="58"/>
      <c r="DE1139" s="58"/>
      <c r="DF1139" s="58"/>
      <c r="DG1139" s="58"/>
      <c r="DH1139" s="58"/>
      <c r="DI1139" s="60"/>
    </row>
    <row r="1140" spans="1:113" x14ac:dyDescent="0.2">
      <c r="A1140" s="36"/>
      <c r="AM1140" s="57"/>
      <c r="AN1140" s="57"/>
      <c r="AO1140" s="58"/>
      <c r="AP1140" s="58"/>
      <c r="AQ1140" s="58"/>
      <c r="AS1140" s="57"/>
      <c r="AT1140" s="58"/>
      <c r="AU1140" s="58"/>
      <c r="AW1140" s="57"/>
      <c r="AX1140" s="58"/>
      <c r="AY1140" s="59"/>
      <c r="BA1140" s="58"/>
      <c r="BC1140" s="57"/>
      <c r="BD1140" s="58"/>
      <c r="BE1140" s="59"/>
      <c r="BF1140" s="58"/>
      <c r="BG1140" s="58"/>
      <c r="BH1140" s="58"/>
      <c r="BI1140" s="58"/>
      <c r="BJ1140" s="58"/>
      <c r="BK1140" s="58"/>
      <c r="BL1140" s="58"/>
      <c r="BM1140" s="58"/>
      <c r="BN1140" s="58"/>
      <c r="BO1140" s="58"/>
      <c r="BP1140" s="58"/>
      <c r="BQ1140" s="58"/>
      <c r="BR1140" s="58"/>
      <c r="BS1140" s="58"/>
      <c r="BT1140" s="58"/>
      <c r="BU1140" s="58"/>
      <c r="BV1140" s="58"/>
      <c r="BW1140" s="58"/>
      <c r="BX1140" s="58"/>
      <c r="BY1140" s="58"/>
      <c r="BZ1140" s="58"/>
      <c r="CA1140" s="58"/>
      <c r="CB1140" s="58"/>
      <c r="CC1140" s="58"/>
      <c r="CD1140" s="58"/>
      <c r="CE1140" s="58"/>
      <c r="CF1140" s="58"/>
      <c r="CG1140" s="58"/>
      <c r="CH1140" s="58"/>
      <c r="CI1140" s="58"/>
      <c r="CJ1140" s="58"/>
      <c r="CK1140" s="58"/>
      <c r="CL1140" s="58"/>
      <c r="CM1140" s="58"/>
      <c r="CN1140" s="58"/>
      <c r="CO1140" s="58"/>
      <c r="CP1140" s="58"/>
      <c r="CQ1140" s="58"/>
      <c r="CR1140" s="58"/>
      <c r="CS1140" s="58"/>
      <c r="CT1140" s="58"/>
      <c r="CU1140" s="58"/>
      <c r="CV1140" s="58"/>
      <c r="CW1140" s="58"/>
      <c r="CX1140" s="58"/>
      <c r="CY1140" s="58"/>
      <c r="CZ1140" s="58"/>
      <c r="DA1140" s="58"/>
      <c r="DB1140" s="58"/>
      <c r="DC1140" s="58"/>
      <c r="DD1140" s="58"/>
      <c r="DE1140" s="58"/>
      <c r="DF1140" s="58"/>
      <c r="DG1140" s="58"/>
      <c r="DH1140" s="58"/>
      <c r="DI1140" s="60"/>
    </row>
    <row r="1141" spans="1:113" x14ac:dyDescent="0.2">
      <c r="A1141" s="36"/>
      <c r="AM1141" s="57"/>
      <c r="AN1141" s="57"/>
      <c r="AO1141" s="58"/>
      <c r="AP1141" s="58"/>
      <c r="AQ1141" s="58"/>
      <c r="AS1141" s="57"/>
      <c r="AT1141" s="58"/>
      <c r="AU1141" s="58"/>
      <c r="AW1141" s="57"/>
      <c r="AX1141" s="58"/>
      <c r="AY1141" s="59"/>
      <c r="BA1141" s="58"/>
      <c r="BC1141" s="57"/>
      <c r="BD1141" s="58"/>
      <c r="BE1141" s="59"/>
      <c r="BF1141" s="58"/>
      <c r="BG1141" s="58"/>
      <c r="BH1141" s="58"/>
      <c r="BI1141" s="58"/>
      <c r="BJ1141" s="58"/>
      <c r="BK1141" s="58"/>
      <c r="BL1141" s="58"/>
      <c r="BM1141" s="58"/>
      <c r="BN1141" s="58"/>
      <c r="BO1141" s="58"/>
      <c r="BP1141" s="58"/>
      <c r="BQ1141" s="58"/>
      <c r="BR1141" s="58"/>
      <c r="BS1141" s="58"/>
      <c r="BT1141" s="58"/>
      <c r="BU1141" s="58"/>
      <c r="BV1141" s="58"/>
      <c r="BW1141" s="58"/>
      <c r="BX1141" s="58"/>
      <c r="BY1141" s="58"/>
      <c r="BZ1141" s="58"/>
      <c r="CA1141" s="58"/>
      <c r="CB1141" s="58"/>
      <c r="CC1141" s="58"/>
      <c r="CD1141" s="58"/>
      <c r="CE1141" s="58"/>
      <c r="CF1141" s="58"/>
      <c r="CG1141" s="58"/>
      <c r="CH1141" s="58"/>
      <c r="CI1141" s="58"/>
      <c r="CJ1141" s="58"/>
      <c r="CK1141" s="58"/>
      <c r="CL1141" s="58"/>
      <c r="CM1141" s="58"/>
      <c r="CN1141" s="58"/>
      <c r="CO1141" s="58"/>
      <c r="CP1141" s="58"/>
      <c r="CQ1141" s="58"/>
      <c r="CR1141" s="58"/>
      <c r="CS1141" s="58"/>
      <c r="CT1141" s="58"/>
      <c r="CU1141" s="58"/>
      <c r="CV1141" s="58"/>
      <c r="CW1141" s="58"/>
      <c r="CX1141" s="58"/>
      <c r="CY1141" s="58"/>
      <c r="CZ1141" s="58"/>
      <c r="DA1141" s="58"/>
      <c r="DB1141" s="58"/>
      <c r="DC1141" s="58"/>
      <c r="DD1141" s="58"/>
      <c r="DE1141" s="58"/>
      <c r="DF1141" s="58"/>
      <c r="DG1141" s="58"/>
      <c r="DH1141" s="58"/>
      <c r="DI1141" s="60"/>
    </row>
    <row r="1142" spans="1:113" x14ac:dyDescent="0.2">
      <c r="A1142" s="36"/>
      <c r="AM1142" s="57"/>
      <c r="AN1142" s="57"/>
      <c r="AO1142" s="58"/>
      <c r="AP1142" s="58"/>
      <c r="AQ1142" s="58"/>
      <c r="AS1142" s="57"/>
      <c r="AT1142" s="58"/>
      <c r="AU1142" s="58"/>
      <c r="AW1142" s="57"/>
      <c r="AX1142" s="58"/>
      <c r="AY1142" s="59"/>
      <c r="BA1142" s="58"/>
      <c r="BC1142" s="57"/>
      <c r="BD1142" s="58"/>
      <c r="BE1142" s="59"/>
      <c r="BF1142" s="58"/>
      <c r="BG1142" s="58"/>
      <c r="BH1142" s="58"/>
      <c r="BI1142" s="58"/>
      <c r="BJ1142" s="58"/>
      <c r="BK1142" s="58"/>
      <c r="BL1142" s="58"/>
      <c r="BM1142" s="58"/>
      <c r="BN1142" s="58"/>
      <c r="BO1142" s="58"/>
      <c r="BP1142" s="58"/>
      <c r="BQ1142" s="58"/>
      <c r="BR1142" s="58"/>
      <c r="BS1142" s="58"/>
      <c r="BT1142" s="58"/>
      <c r="BU1142" s="58"/>
      <c r="BV1142" s="58"/>
      <c r="BW1142" s="58"/>
      <c r="BX1142" s="58"/>
      <c r="BY1142" s="58"/>
      <c r="BZ1142" s="58"/>
      <c r="CA1142" s="58"/>
      <c r="CB1142" s="58"/>
      <c r="CC1142" s="58"/>
      <c r="CD1142" s="58"/>
      <c r="CE1142" s="58"/>
      <c r="CF1142" s="58"/>
      <c r="CG1142" s="58"/>
      <c r="CH1142" s="58"/>
      <c r="CI1142" s="58"/>
      <c r="CJ1142" s="58"/>
      <c r="CK1142" s="58"/>
      <c r="CL1142" s="58"/>
      <c r="CM1142" s="58"/>
      <c r="CN1142" s="58"/>
      <c r="CO1142" s="58"/>
      <c r="CP1142" s="58"/>
      <c r="CQ1142" s="58"/>
      <c r="CR1142" s="58"/>
      <c r="CS1142" s="58"/>
      <c r="CT1142" s="58"/>
      <c r="CU1142" s="58"/>
      <c r="CV1142" s="58"/>
      <c r="CW1142" s="58"/>
      <c r="CX1142" s="58"/>
      <c r="CY1142" s="58"/>
      <c r="CZ1142" s="58"/>
      <c r="DA1142" s="58"/>
      <c r="DB1142" s="58"/>
      <c r="DC1142" s="58"/>
      <c r="DD1142" s="58"/>
      <c r="DE1142" s="58"/>
      <c r="DF1142" s="58"/>
      <c r="DG1142" s="58"/>
      <c r="DH1142" s="58"/>
      <c r="DI1142" s="60"/>
    </row>
    <row r="1143" spans="1:113" x14ac:dyDescent="0.2">
      <c r="A1143" s="36"/>
      <c r="AM1143" s="57"/>
      <c r="AN1143" s="57"/>
      <c r="AO1143" s="58"/>
      <c r="AP1143" s="58"/>
      <c r="AQ1143" s="58"/>
      <c r="AS1143" s="57"/>
      <c r="AT1143" s="58"/>
      <c r="AU1143" s="58"/>
      <c r="AW1143" s="57"/>
      <c r="AX1143" s="58"/>
      <c r="AY1143" s="59"/>
      <c r="BA1143" s="58"/>
      <c r="BC1143" s="57"/>
      <c r="BD1143" s="58"/>
      <c r="BE1143" s="59"/>
      <c r="BF1143" s="58"/>
      <c r="BG1143" s="58"/>
      <c r="BH1143" s="58"/>
      <c r="BI1143" s="58"/>
      <c r="BJ1143" s="58"/>
      <c r="BK1143" s="58"/>
      <c r="BL1143" s="58"/>
      <c r="BM1143" s="58"/>
      <c r="BN1143" s="58"/>
      <c r="BO1143" s="58"/>
      <c r="BP1143" s="58"/>
      <c r="BQ1143" s="58"/>
      <c r="BR1143" s="58"/>
      <c r="BS1143" s="58"/>
      <c r="BT1143" s="58"/>
      <c r="BU1143" s="58"/>
      <c r="BV1143" s="58"/>
      <c r="BW1143" s="58"/>
      <c r="BX1143" s="58"/>
      <c r="BY1143" s="58"/>
      <c r="BZ1143" s="58"/>
      <c r="CA1143" s="58"/>
      <c r="CB1143" s="58"/>
      <c r="CC1143" s="58"/>
      <c r="CD1143" s="58"/>
      <c r="CE1143" s="58"/>
      <c r="CF1143" s="58"/>
      <c r="CG1143" s="58"/>
      <c r="CH1143" s="58"/>
      <c r="CI1143" s="58"/>
      <c r="CJ1143" s="58"/>
      <c r="CK1143" s="58"/>
      <c r="CL1143" s="58"/>
      <c r="CM1143" s="58"/>
      <c r="CN1143" s="58"/>
      <c r="CO1143" s="58"/>
      <c r="CP1143" s="58"/>
      <c r="CQ1143" s="58"/>
      <c r="CR1143" s="58"/>
      <c r="CS1143" s="58"/>
      <c r="CT1143" s="58"/>
      <c r="CU1143" s="58"/>
      <c r="CV1143" s="58"/>
      <c r="CW1143" s="58"/>
      <c r="CX1143" s="58"/>
      <c r="CY1143" s="58"/>
      <c r="CZ1143" s="58"/>
      <c r="DA1143" s="58"/>
      <c r="DB1143" s="58"/>
      <c r="DC1143" s="58"/>
      <c r="DD1143" s="58"/>
      <c r="DE1143" s="58"/>
      <c r="DF1143" s="58"/>
      <c r="DG1143" s="58"/>
      <c r="DH1143" s="58"/>
      <c r="DI1143" s="60"/>
    </row>
    <row r="1144" spans="1:113" x14ac:dyDescent="0.2">
      <c r="A1144" s="36"/>
      <c r="AM1144" s="57"/>
      <c r="AN1144" s="57"/>
      <c r="AO1144" s="58"/>
      <c r="AP1144" s="58"/>
      <c r="AQ1144" s="58"/>
      <c r="AS1144" s="57"/>
      <c r="AT1144" s="58"/>
      <c r="AU1144" s="58"/>
      <c r="AW1144" s="57"/>
      <c r="AX1144" s="58"/>
      <c r="AY1144" s="59"/>
      <c r="BA1144" s="58"/>
      <c r="BC1144" s="57"/>
      <c r="BD1144" s="58"/>
      <c r="BE1144" s="59"/>
      <c r="BF1144" s="58"/>
      <c r="BG1144" s="58"/>
      <c r="BH1144" s="58"/>
      <c r="BI1144" s="58"/>
      <c r="BJ1144" s="58"/>
      <c r="BK1144" s="58"/>
      <c r="BL1144" s="58"/>
      <c r="BM1144" s="58"/>
      <c r="BN1144" s="58"/>
      <c r="BO1144" s="58"/>
      <c r="BP1144" s="58"/>
      <c r="BQ1144" s="58"/>
      <c r="BR1144" s="58"/>
      <c r="BS1144" s="58"/>
      <c r="BT1144" s="58"/>
      <c r="BU1144" s="58"/>
      <c r="BV1144" s="58"/>
      <c r="BW1144" s="58"/>
      <c r="BX1144" s="58"/>
      <c r="BY1144" s="58"/>
      <c r="BZ1144" s="58"/>
      <c r="CA1144" s="58"/>
      <c r="CB1144" s="58"/>
      <c r="CC1144" s="58"/>
      <c r="CD1144" s="58"/>
      <c r="CE1144" s="58"/>
      <c r="CF1144" s="58"/>
      <c r="CG1144" s="58"/>
      <c r="CH1144" s="58"/>
      <c r="CI1144" s="58"/>
      <c r="CJ1144" s="58"/>
      <c r="CK1144" s="58"/>
      <c r="CL1144" s="58"/>
      <c r="CM1144" s="58"/>
      <c r="CN1144" s="58"/>
      <c r="CO1144" s="58"/>
      <c r="CP1144" s="58"/>
      <c r="CQ1144" s="58"/>
      <c r="CR1144" s="58"/>
      <c r="CS1144" s="58"/>
      <c r="CT1144" s="58"/>
      <c r="CU1144" s="58"/>
      <c r="CV1144" s="58"/>
      <c r="CW1144" s="58"/>
      <c r="CX1144" s="58"/>
      <c r="CY1144" s="58"/>
      <c r="CZ1144" s="58"/>
      <c r="DA1144" s="58"/>
      <c r="DB1144" s="58"/>
      <c r="DC1144" s="58"/>
      <c r="DD1144" s="58"/>
      <c r="DE1144" s="58"/>
      <c r="DF1144" s="58"/>
      <c r="DG1144" s="58"/>
      <c r="DH1144" s="58"/>
      <c r="DI1144" s="60"/>
    </row>
    <row r="1145" spans="1:113" x14ac:dyDescent="0.2">
      <c r="A1145" s="36"/>
      <c r="AM1145" s="57"/>
      <c r="AN1145" s="57"/>
      <c r="AO1145" s="58"/>
      <c r="AP1145" s="58"/>
      <c r="AQ1145" s="58"/>
      <c r="AS1145" s="57"/>
      <c r="AT1145" s="58"/>
      <c r="AU1145" s="58"/>
      <c r="AW1145" s="57"/>
      <c r="AX1145" s="58"/>
      <c r="AY1145" s="59"/>
      <c r="BA1145" s="58"/>
      <c r="BC1145" s="57"/>
      <c r="BD1145" s="58"/>
      <c r="BE1145" s="59"/>
      <c r="BF1145" s="58"/>
      <c r="BG1145" s="58"/>
      <c r="BH1145" s="58"/>
      <c r="BI1145" s="58"/>
      <c r="BJ1145" s="58"/>
      <c r="BK1145" s="58"/>
      <c r="BL1145" s="58"/>
      <c r="BM1145" s="58"/>
      <c r="BN1145" s="58"/>
      <c r="BO1145" s="58"/>
      <c r="BP1145" s="58"/>
      <c r="BQ1145" s="58"/>
      <c r="BR1145" s="58"/>
      <c r="BS1145" s="58"/>
      <c r="BT1145" s="58"/>
      <c r="BU1145" s="58"/>
      <c r="BV1145" s="58"/>
      <c r="BW1145" s="58"/>
      <c r="BX1145" s="58"/>
      <c r="BY1145" s="58"/>
      <c r="BZ1145" s="58"/>
      <c r="CA1145" s="58"/>
      <c r="CB1145" s="58"/>
      <c r="CC1145" s="58"/>
      <c r="CD1145" s="58"/>
      <c r="CE1145" s="58"/>
      <c r="CF1145" s="58"/>
      <c r="CG1145" s="58"/>
      <c r="CH1145" s="58"/>
      <c r="CI1145" s="58"/>
      <c r="CJ1145" s="58"/>
      <c r="CK1145" s="58"/>
      <c r="CL1145" s="58"/>
      <c r="CM1145" s="58"/>
      <c r="CN1145" s="58"/>
      <c r="CO1145" s="58"/>
      <c r="CP1145" s="58"/>
      <c r="CQ1145" s="58"/>
      <c r="CR1145" s="58"/>
      <c r="CS1145" s="58"/>
      <c r="CT1145" s="58"/>
      <c r="CU1145" s="58"/>
      <c r="CV1145" s="58"/>
      <c r="CW1145" s="58"/>
      <c r="CX1145" s="58"/>
      <c r="CY1145" s="58"/>
      <c r="CZ1145" s="58"/>
      <c r="DA1145" s="58"/>
      <c r="DB1145" s="58"/>
      <c r="DC1145" s="58"/>
      <c r="DD1145" s="58"/>
      <c r="DE1145" s="58"/>
      <c r="DF1145" s="58"/>
      <c r="DG1145" s="58"/>
      <c r="DH1145" s="58"/>
      <c r="DI1145" s="60"/>
    </row>
    <row r="1146" spans="1:113" x14ac:dyDescent="0.2">
      <c r="A1146" s="36"/>
      <c r="AM1146" s="57"/>
      <c r="AN1146" s="57"/>
      <c r="AO1146" s="58"/>
      <c r="AP1146" s="58"/>
      <c r="AQ1146" s="58"/>
      <c r="AS1146" s="57"/>
      <c r="AT1146" s="58"/>
      <c r="AU1146" s="58"/>
      <c r="AW1146" s="57"/>
      <c r="AX1146" s="58"/>
      <c r="AY1146" s="59"/>
      <c r="BA1146" s="58"/>
      <c r="BC1146" s="57"/>
      <c r="BD1146" s="58"/>
      <c r="BE1146" s="59"/>
      <c r="BF1146" s="58"/>
      <c r="BG1146" s="58"/>
      <c r="BH1146" s="58"/>
      <c r="BI1146" s="58"/>
      <c r="BJ1146" s="58"/>
      <c r="BK1146" s="58"/>
      <c r="BL1146" s="58"/>
      <c r="BM1146" s="58"/>
      <c r="BN1146" s="58"/>
      <c r="BO1146" s="58"/>
      <c r="BP1146" s="58"/>
      <c r="BQ1146" s="58"/>
      <c r="BR1146" s="58"/>
      <c r="BS1146" s="58"/>
      <c r="BT1146" s="58"/>
      <c r="BU1146" s="58"/>
      <c r="BV1146" s="58"/>
      <c r="BW1146" s="58"/>
      <c r="BX1146" s="58"/>
      <c r="BY1146" s="58"/>
      <c r="BZ1146" s="58"/>
      <c r="CA1146" s="58"/>
      <c r="CB1146" s="58"/>
      <c r="CC1146" s="58"/>
      <c r="CD1146" s="58"/>
      <c r="CE1146" s="58"/>
      <c r="CF1146" s="58"/>
      <c r="CG1146" s="58"/>
      <c r="CH1146" s="58"/>
      <c r="CI1146" s="58"/>
      <c r="CJ1146" s="58"/>
      <c r="CK1146" s="58"/>
      <c r="CL1146" s="58"/>
      <c r="CM1146" s="58"/>
      <c r="CN1146" s="58"/>
      <c r="CO1146" s="58"/>
      <c r="CP1146" s="58"/>
      <c r="CQ1146" s="58"/>
      <c r="CR1146" s="58"/>
      <c r="CS1146" s="58"/>
      <c r="CT1146" s="58"/>
      <c r="CU1146" s="58"/>
      <c r="CV1146" s="58"/>
      <c r="CW1146" s="58"/>
      <c r="CX1146" s="58"/>
      <c r="CY1146" s="58"/>
      <c r="CZ1146" s="58"/>
      <c r="DA1146" s="58"/>
      <c r="DB1146" s="58"/>
      <c r="DC1146" s="58"/>
      <c r="DD1146" s="58"/>
      <c r="DE1146" s="58"/>
      <c r="DF1146" s="58"/>
      <c r="DG1146" s="58"/>
      <c r="DH1146" s="58"/>
      <c r="DI1146" s="60"/>
    </row>
    <row r="1147" spans="1:113" x14ac:dyDescent="0.2">
      <c r="A1147" s="36"/>
      <c r="AM1147" s="57"/>
      <c r="AN1147" s="57"/>
      <c r="AO1147" s="58"/>
      <c r="AP1147" s="58"/>
      <c r="AQ1147" s="58"/>
      <c r="AS1147" s="57"/>
      <c r="AT1147" s="58"/>
      <c r="AU1147" s="58"/>
      <c r="AW1147" s="57"/>
      <c r="AX1147" s="58"/>
      <c r="AY1147" s="59"/>
      <c r="BA1147" s="58"/>
      <c r="BC1147" s="57"/>
      <c r="BD1147" s="58"/>
      <c r="BE1147" s="59"/>
      <c r="BF1147" s="58"/>
      <c r="BG1147" s="58"/>
      <c r="BH1147" s="58"/>
      <c r="BI1147" s="58"/>
      <c r="BJ1147" s="58"/>
      <c r="BK1147" s="58"/>
      <c r="BL1147" s="58"/>
      <c r="BM1147" s="58"/>
      <c r="BN1147" s="58"/>
      <c r="BO1147" s="58"/>
      <c r="BP1147" s="58"/>
      <c r="BQ1147" s="58"/>
      <c r="BR1147" s="58"/>
      <c r="BS1147" s="58"/>
      <c r="BT1147" s="58"/>
      <c r="BU1147" s="58"/>
      <c r="BV1147" s="58"/>
      <c r="BW1147" s="58"/>
      <c r="BX1147" s="58"/>
      <c r="BY1147" s="58"/>
      <c r="BZ1147" s="58"/>
      <c r="CA1147" s="58"/>
      <c r="CB1147" s="58"/>
      <c r="CC1147" s="58"/>
      <c r="CD1147" s="58"/>
      <c r="CE1147" s="58"/>
      <c r="CF1147" s="58"/>
      <c r="CG1147" s="58"/>
      <c r="CH1147" s="58"/>
      <c r="CI1147" s="58"/>
      <c r="CJ1147" s="58"/>
      <c r="CK1147" s="58"/>
      <c r="CL1147" s="58"/>
      <c r="CM1147" s="58"/>
      <c r="CN1147" s="58"/>
      <c r="CO1147" s="58"/>
      <c r="CP1147" s="58"/>
      <c r="CQ1147" s="58"/>
      <c r="CR1147" s="58"/>
      <c r="CS1147" s="58"/>
      <c r="CT1147" s="58"/>
      <c r="CU1147" s="58"/>
      <c r="CV1147" s="58"/>
      <c r="CW1147" s="58"/>
      <c r="CX1147" s="58"/>
      <c r="CY1147" s="58"/>
      <c r="CZ1147" s="58"/>
      <c r="DA1147" s="58"/>
      <c r="DB1147" s="58"/>
      <c r="DC1147" s="58"/>
      <c r="DD1147" s="58"/>
      <c r="DE1147" s="58"/>
      <c r="DF1147" s="58"/>
      <c r="DG1147" s="58"/>
      <c r="DH1147" s="58"/>
      <c r="DI1147" s="60"/>
    </row>
    <row r="1148" spans="1:113" x14ac:dyDescent="0.2">
      <c r="A1148" s="36"/>
      <c r="AM1148" s="57"/>
      <c r="AN1148" s="57"/>
      <c r="AO1148" s="58"/>
      <c r="AP1148" s="58"/>
      <c r="AQ1148" s="58"/>
      <c r="AS1148" s="57"/>
      <c r="AT1148" s="58"/>
      <c r="AU1148" s="58"/>
      <c r="AW1148" s="57"/>
      <c r="AX1148" s="58"/>
      <c r="AY1148" s="59"/>
      <c r="BA1148" s="58"/>
      <c r="BC1148" s="57"/>
      <c r="BD1148" s="58"/>
      <c r="BE1148" s="59"/>
      <c r="BF1148" s="58"/>
      <c r="BG1148" s="58"/>
      <c r="BH1148" s="58"/>
      <c r="BI1148" s="58"/>
      <c r="BJ1148" s="58"/>
      <c r="BK1148" s="58"/>
      <c r="BL1148" s="58"/>
      <c r="BM1148" s="58"/>
      <c r="BN1148" s="58"/>
      <c r="BO1148" s="58"/>
      <c r="BP1148" s="58"/>
      <c r="BQ1148" s="58"/>
      <c r="BR1148" s="58"/>
      <c r="BS1148" s="58"/>
      <c r="BT1148" s="58"/>
      <c r="BU1148" s="58"/>
      <c r="BV1148" s="58"/>
      <c r="BW1148" s="58"/>
      <c r="BX1148" s="58"/>
      <c r="BY1148" s="58"/>
      <c r="BZ1148" s="58"/>
      <c r="CA1148" s="58"/>
      <c r="CB1148" s="58"/>
      <c r="CC1148" s="58"/>
      <c r="CD1148" s="58"/>
      <c r="CE1148" s="58"/>
      <c r="CF1148" s="58"/>
      <c r="CG1148" s="58"/>
      <c r="CH1148" s="58"/>
      <c r="CI1148" s="58"/>
      <c r="CJ1148" s="58"/>
      <c r="CK1148" s="58"/>
      <c r="CL1148" s="58"/>
      <c r="CM1148" s="58"/>
      <c r="CN1148" s="58"/>
      <c r="CO1148" s="58"/>
      <c r="CP1148" s="58"/>
      <c r="CQ1148" s="58"/>
      <c r="CR1148" s="58"/>
      <c r="CS1148" s="58"/>
      <c r="CT1148" s="58"/>
      <c r="CU1148" s="58"/>
      <c r="CV1148" s="58"/>
      <c r="CW1148" s="58"/>
      <c r="CX1148" s="58"/>
      <c r="CY1148" s="58"/>
      <c r="CZ1148" s="58"/>
      <c r="DA1148" s="58"/>
      <c r="DB1148" s="58"/>
      <c r="DC1148" s="58"/>
      <c r="DD1148" s="58"/>
      <c r="DE1148" s="58"/>
      <c r="DF1148" s="58"/>
      <c r="DG1148" s="58"/>
      <c r="DH1148" s="58"/>
      <c r="DI1148" s="60"/>
    </row>
    <row r="1149" spans="1:113" x14ac:dyDescent="0.2">
      <c r="A1149" s="36"/>
      <c r="AM1149" s="57"/>
      <c r="AN1149" s="57"/>
      <c r="AO1149" s="58"/>
      <c r="AP1149" s="58"/>
      <c r="AQ1149" s="58"/>
      <c r="AS1149" s="57"/>
      <c r="AT1149" s="58"/>
      <c r="AU1149" s="58"/>
      <c r="AW1149" s="57"/>
      <c r="AX1149" s="58"/>
      <c r="AY1149" s="59"/>
      <c r="BA1149" s="58"/>
      <c r="BC1149" s="57"/>
      <c r="BD1149" s="58"/>
      <c r="BE1149" s="59"/>
      <c r="BF1149" s="58"/>
      <c r="BG1149" s="58"/>
      <c r="BH1149" s="58"/>
      <c r="BI1149" s="58"/>
      <c r="BJ1149" s="58"/>
      <c r="BK1149" s="58"/>
      <c r="BL1149" s="58"/>
      <c r="BM1149" s="58"/>
      <c r="BN1149" s="58"/>
      <c r="BO1149" s="58"/>
      <c r="BP1149" s="58"/>
      <c r="BQ1149" s="58"/>
      <c r="BR1149" s="58"/>
      <c r="BS1149" s="58"/>
      <c r="BT1149" s="58"/>
      <c r="BU1149" s="58"/>
      <c r="BV1149" s="58"/>
      <c r="BW1149" s="58"/>
      <c r="BX1149" s="58"/>
      <c r="BY1149" s="58"/>
      <c r="BZ1149" s="58"/>
      <c r="CA1149" s="58"/>
      <c r="CB1149" s="58"/>
      <c r="CC1149" s="58"/>
      <c r="CD1149" s="58"/>
      <c r="CE1149" s="58"/>
      <c r="CF1149" s="58"/>
      <c r="CG1149" s="58"/>
      <c r="CH1149" s="58"/>
      <c r="CI1149" s="58"/>
      <c r="CJ1149" s="58"/>
      <c r="CK1149" s="58"/>
      <c r="CL1149" s="58"/>
      <c r="CM1149" s="58"/>
      <c r="CN1149" s="58"/>
      <c r="CO1149" s="58"/>
      <c r="CP1149" s="58"/>
      <c r="CQ1149" s="58"/>
      <c r="CR1149" s="58"/>
      <c r="CS1149" s="58"/>
      <c r="CT1149" s="58"/>
      <c r="CU1149" s="58"/>
      <c r="CV1149" s="58"/>
      <c r="CW1149" s="58"/>
      <c r="CX1149" s="58"/>
      <c r="CY1149" s="58"/>
      <c r="CZ1149" s="58"/>
      <c r="DA1149" s="58"/>
      <c r="DB1149" s="58"/>
      <c r="DC1149" s="58"/>
      <c r="DD1149" s="58"/>
      <c r="DE1149" s="58"/>
      <c r="DF1149" s="58"/>
      <c r="DG1149" s="58"/>
      <c r="DH1149" s="58"/>
      <c r="DI1149" s="60"/>
    </row>
    <row r="1150" spans="1:113" x14ac:dyDescent="0.2">
      <c r="A1150" s="36"/>
      <c r="AM1150" s="57"/>
      <c r="AN1150" s="57"/>
      <c r="AO1150" s="58"/>
      <c r="AP1150" s="58"/>
      <c r="AQ1150" s="58"/>
      <c r="AS1150" s="57"/>
      <c r="AT1150" s="58"/>
      <c r="AU1150" s="58"/>
      <c r="AW1150" s="57"/>
      <c r="AX1150" s="58"/>
      <c r="AY1150" s="59"/>
      <c r="BA1150" s="58"/>
      <c r="BC1150" s="57"/>
      <c r="BD1150" s="58"/>
      <c r="BE1150" s="59"/>
      <c r="BF1150" s="58"/>
      <c r="BG1150" s="58"/>
      <c r="BH1150" s="58"/>
      <c r="BI1150" s="58"/>
      <c r="BJ1150" s="58"/>
      <c r="BK1150" s="58"/>
      <c r="BL1150" s="58"/>
      <c r="BM1150" s="58"/>
      <c r="BN1150" s="58"/>
      <c r="BO1150" s="58"/>
      <c r="BP1150" s="58"/>
      <c r="BQ1150" s="58"/>
      <c r="BR1150" s="58"/>
      <c r="BS1150" s="58"/>
      <c r="BT1150" s="58"/>
      <c r="BU1150" s="58"/>
      <c r="BV1150" s="58"/>
      <c r="BW1150" s="58"/>
      <c r="BX1150" s="58"/>
      <c r="BY1150" s="58"/>
      <c r="BZ1150" s="58"/>
      <c r="CA1150" s="58"/>
      <c r="CB1150" s="58"/>
      <c r="CC1150" s="58"/>
      <c r="CD1150" s="58"/>
      <c r="CE1150" s="58"/>
      <c r="CF1150" s="58"/>
      <c r="CG1150" s="58"/>
      <c r="CH1150" s="58"/>
      <c r="CI1150" s="58"/>
      <c r="CJ1150" s="58"/>
      <c r="CK1150" s="58"/>
      <c r="CL1150" s="58"/>
      <c r="CM1150" s="58"/>
      <c r="CN1150" s="58"/>
      <c r="CO1150" s="58"/>
      <c r="CP1150" s="58"/>
      <c r="CQ1150" s="58"/>
      <c r="CR1150" s="58"/>
      <c r="CS1150" s="58"/>
      <c r="CT1150" s="58"/>
      <c r="CU1150" s="58"/>
      <c r="CV1150" s="58"/>
      <c r="CW1150" s="58"/>
      <c r="CX1150" s="58"/>
      <c r="CY1150" s="58"/>
      <c r="CZ1150" s="58"/>
      <c r="DA1150" s="58"/>
      <c r="DB1150" s="58"/>
      <c r="DC1150" s="58"/>
      <c r="DD1150" s="58"/>
      <c r="DE1150" s="58"/>
      <c r="DF1150" s="58"/>
      <c r="DG1150" s="58"/>
      <c r="DH1150" s="58"/>
      <c r="DI1150" s="60"/>
    </row>
    <row r="1151" spans="1:113" x14ac:dyDescent="0.2">
      <c r="A1151" s="36"/>
      <c r="AM1151" s="57"/>
      <c r="AN1151" s="57"/>
      <c r="AO1151" s="58"/>
      <c r="AP1151" s="58"/>
      <c r="AQ1151" s="58"/>
      <c r="AS1151" s="57"/>
      <c r="AT1151" s="58"/>
      <c r="AU1151" s="58"/>
      <c r="AW1151" s="57"/>
      <c r="AX1151" s="58"/>
      <c r="AY1151" s="59"/>
      <c r="BA1151" s="58"/>
      <c r="BC1151" s="57"/>
      <c r="BD1151" s="58"/>
      <c r="BE1151" s="59"/>
      <c r="BF1151" s="58"/>
      <c r="BG1151" s="58"/>
      <c r="BH1151" s="58"/>
      <c r="BI1151" s="58"/>
      <c r="BJ1151" s="58"/>
      <c r="BK1151" s="58"/>
      <c r="BL1151" s="58"/>
      <c r="BM1151" s="58"/>
      <c r="BN1151" s="58"/>
      <c r="BO1151" s="58"/>
      <c r="BP1151" s="58"/>
      <c r="BQ1151" s="58"/>
      <c r="BR1151" s="58"/>
      <c r="BS1151" s="58"/>
      <c r="BT1151" s="58"/>
      <c r="BU1151" s="58"/>
      <c r="BV1151" s="58"/>
      <c r="BW1151" s="58"/>
      <c r="BX1151" s="58"/>
      <c r="BY1151" s="58"/>
      <c r="BZ1151" s="58"/>
      <c r="CA1151" s="58"/>
      <c r="CB1151" s="58"/>
      <c r="CC1151" s="58"/>
      <c r="CD1151" s="58"/>
      <c r="CE1151" s="58"/>
      <c r="CF1151" s="58"/>
      <c r="CG1151" s="58"/>
      <c r="CH1151" s="58"/>
      <c r="CI1151" s="58"/>
      <c r="CJ1151" s="58"/>
      <c r="CK1151" s="58"/>
      <c r="CL1151" s="58"/>
      <c r="CM1151" s="58"/>
      <c r="CN1151" s="58"/>
      <c r="CO1151" s="58"/>
      <c r="CP1151" s="58"/>
      <c r="CQ1151" s="58"/>
      <c r="CR1151" s="58"/>
      <c r="CS1151" s="58"/>
      <c r="CT1151" s="58"/>
      <c r="CU1151" s="58"/>
      <c r="CV1151" s="58"/>
      <c r="CW1151" s="58"/>
      <c r="CX1151" s="58"/>
      <c r="CY1151" s="58"/>
      <c r="CZ1151" s="58"/>
      <c r="DA1151" s="58"/>
      <c r="DB1151" s="58"/>
      <c r="DC1151" s="58"/>
      <c r="DD1151" s="58"/>
      <c r="DE1151" s="58"/>
      <c r="DF1151" s="58"/>
      <c r="DG1151" s="58"/>
      <c r="DH1151" s="58"/>
      <c r="DI1151" s="60"/>
    </row>
    <row r="1152" spans="1:113" x14ac:dyDescent="0.2">
      <c r="A1152" s="36"/>
      <c r="AM1152" s="57"/>
      <c r="AN1152" s="57"/>
      <c r="AO1152" s="58"/>
      <c r="AP1152" s="58"/>
      <c r="AQ1152" s="58"/>
      <c r="AS1152" s="57"/>
      <c r="AT1152" s="58"/>
      <c r="AU1152" s="58"/>
      <c r="AW1152" s="57"/>
      <c r="AX1152" s="58"/>
      <c r="AY1152" s="59"/>
      <c r="BA1152" s="58"/>
      <c r="BC1152" s="57"/>
      <c r="BD1152" s="58"/>
      <c r="BE1152" s="59"/>
      <c r="BF1152" s="58"/>
      <c r="BG1152" s="58"/>
      <c r="BH1152" s="58"/>
      <c r="BI1152" s="58"/>
      <c r="BJ1152" s="58"/>
      <c r="BK1152" s="58"/>
      <c r="BL1152" s="58"/>
      <c r="BM1152" s="58"/>
      <c r="BN1152" s="58"/>
      <c r="BO1152" s="58"/>
      <c r="BP1152" s="58"/>
      <c r="BQ1152" s="58"/>
      <c r="BR1152" s="58"/>
      <c r="BS1152" s="58"/>
      <c r="BT1152" s="58"/>
      <c r="BU1152" s="58"/>
      <c r="BV1152" s="58"/>
      <c r="BW1152" s="58"/>
      <c r="BX1152" s="58"/>
      <c r="BY1152" s="58"/>
      <c r="BZ1152" s="58"/>
      <c r="CA1152" s="58"/>
      <c r="CB1152" s="58"/>
      <c r="CC1152" s="58"/>
      <c r="CD1152" s="58"/>
      <c r="CE1152" s="58"/>
      <c r="CF1152" s="58"/>
      <c r="CG1152" s="58"/>
      <c r="CH1152" s="58"/>
      <c r="CI1152" s="58"/>
      <c r="CJ1152" s="58"/>
      <c r="CK1152" s="58"/>
      <c r="CL1152" s="58"/>
      <c r="CM1152" s="58"/>
      <c r="CN1152" s="58"/>
      <c r="CO1152" s="58"/>
      <c r="CP1152" s="58"/>
      <c r="CQ1152" s="58"/>
      <c r="CR1152" s="58"/>
      <c r="CS1152" s="58"/>
      <c r="CT1152" s="58"/>
      <c r="CU1152" s="58"/>
      <c r="CV1152" s="58"/>
      <c r="CW1152" s="58"/>
      <c r="CX1152" s="58"/>
      <c r="CY1152" s="58"/>
      <c r="CZ1152" s="58"/>
      <c r="DA1152" s="58"/>
      <c r="DB1152" s="58"/>
      <c r="DC1152" s="58"/>
      <c r="DD1152" s="58"/>
      <c r="DE1152" s="58"/>
      <c r="DF1152" s="58"/>
      <c r="DG1152" s="58"/>
      <c r="DH1152" s="58"/>
      <c r="DI1152" s="60"/>
    </row>
    <row r="1153" spans="1:113" x14ac:dyDescent="0.2">
      <c r="A1153" s="36"/>
      <c r="AM1153" s="57"/>
      <c r="AN1153" s="57"/>
      <c r="AO1153" s="58"/>
      <c r="AP1153" s="58"/>
      <c r="AQ1153" s="58"/>
      <c r="AS1153" s="57"/>
      <c r="AT1153" s="58"/>
      <c r="AU1153" s="58"/>
      <c r="AW1153" s="57"/>
      <c r="AX1153" s="58"/>
      <c r="AY1153" s="59"/>
      <c r="BA1153" s="58"/>
      <c r="BC1153" s="57"/>
      <c r="BD1153" s="58"/>
      <c r="BE1153" s="59"/>
      <c r="BF1153" s="58"/>
      <c r="BG1153" s="58"/>
      <c r="BH1153" s="58"/>
      <c r="BI1153" s="58"/>
      <c r="BJ1153" s="58"/>
      <c r="BK1153" s="58"/>
      <c r="BL1153" s="58"/>
      <c r="BM1153" s="58"/>
      <c r="BN1153" s="58"/>
      <c r="BO1153" s="58"/>
      <c r="BP1153" s="58"/>
      <c r="BQ1153" s="58"/>
      <c r="BR1153" s="58"/>
      <c r="BS1153" s="58"/>
      <c r="BT1153" s="58"/>
      <c r="BU1153" s="58"/>
      <c r="BV1153" s="58"/>
      <c r="BW1153" s="58"/>
      <c r="BX1153" s="58"/>
      <c r="BY1153" s="58"/>
      <c r="BZ1153" s="58"/>
      <c r="CA1153" s="58"/>
      <c r="CB1153" s="58"/>
      <c r="CC1153" s="58"/>
      <c r="CD1153" s="58"/>
      <c r="CE1153" s="58"/>
      <c r="CF1153" s="58"/>
      <c r="CG1153" s="58"/>
      <c r="CH1153" s="58"/>
      <c r="CI1153" s="58"/>
      <c r="CJ1153" s="58"/>
      <c r="CK1153" s="58"/>
      <c r="CL1153" s="58"/>
      <c r="CM1153" s="58"/>
      <c r="CN1153" s="58"/>
      <c r="CO1153" s="58"/>
      <c r="CP1153" s="58"/>
      <c r="CQ1153" s="58"/>
      <c r="CR1153" s="58"/>
      <c r="CS1153" s="58"/>
      <c r="CT1153" s="58"/>
      <c r="CU1153" s="58"/>
      <c r="CV1153" s="58"/>
      <c r="CW1153" s="58"/>
      <c r="CX1153" s="58"/>
      <c r="CY1153" s="58"/>
      <c r="CZ1153" s="58"/>
      <c r="DA1153" s="58"/>
      <c r="DB1153" s="58"/>
      <c r="DC1153" s="58"/>
      <c r="DD1153" s="58"/>
      <c r="DE1153" s="58"/>
      <c r="DF1153" s="58"/>
      <c r="DG1153" s="58"/>
      <c r="DH1153" s="58"/>
      <c r="DI1153" s="60"/>
    </row>
    <row r="1154" spans="1:113" x14ac:dyDescent="0.2">
      <c r="A1154" s="36"/>
      <c r="AM1154" s="57"/>
      <c r="AN1154" s="57"/>
      <c r="AO1154" s="58"/>
      <c r="AP1154" s="58"/>
      <c r="AQ1154" s="58"/>
      <c r="AS1154" s="57"/>
      <c r="AT1154" s="58"/>
      <c r="AU1154" s="58"/>
      <c r="AW1154" s="57"/>
      <c r="AX1154" s="58"/>
      <c r="AY1154" s="59"/>
      <c r="BA1154" s="58"/>
      <c r="BC1154" s="57"/>
      <c r="BD1154" s="58"/>
      <c r="BE1154" s="59"/>
      <c r="BF1154" s="58"/>
      <c r="BG1154" s="58"/>
      <c r="BH1154" s="58"/>
      <c r="BI1154" s="58"/>
      <c r="BJ1154" s="58"/>
      <c r="BK1154" s="58"/>
      <c r="BL1154" s="58"/>
      <c r="BM1154" s="58"/>
      <c r="BN1154" s="58"/>
      <c r="BO1154" s="58"/>
      <c r="BP1154" s="58"/>
      <c r="BQ1154" s="58"/>
      <c r="BR1154" s="58"/>
      <c r="BS1154" s="58"/>
      <c r="BT1154" s="58"/>
      <c r="BU1154" s="58"/>
      <c r="BV1154" s="58"/>
      <c r="BW1154" s="58"/>
      <c r="BX1154" s="58"/>
      <c r="BY1154" s="58"/>
      <c r="BZ1154" s="58"/>
      <c r="CA1154" s="58"/>
      <c r="CB1154" s="58"/>
      <c r="CC1154" s="58"/>
      <c r="CD1154" s="58"/>
      <c r="CE1154" s="58"/>
      <c r="CF1154" s="58"/>
      <c r="CG1154" s="58"/>
      <c r="CH1154" s="58"/>
      <c r="CI1154" s="58"/>
      <c r="CJ1154" s="58"/>
      <c r="CK1154" s="58"/>
      <c r="CL1154" s="58"/>
      <c r="CM1154" s="58"/>
      <c r="CN1154" s="58"/>
      <c r="CO1154" s="58"/>
      <c r="CP1154" s="58"/>
      <c r="CQ1154" s="58"/>
      <c r="CR1154" s="58"/>
      <c r="CS1154" s="58"/>
      <c r="CT1154" s="58"/>
      <c r="CU1154" s="58"/>
      <c r="CV1154" s="58"/>
      <c r="CW1154" s="58"/>
      <c r="CX1154" s="58"/>
      <c r="CY1154" s="58"/>
      <c r="CZ1154" s="58"/>
      <c r="DA1154" s="58"/>
      <c r="DB1154" s="58"/>
      <c r="DC1154" s="58"/>
      <c r="DD1154" s="58"/>
      <c r="DE1154" s="58"/>
      <c r="DF1154" s="58"/>
      <c r="DG1154" s="58"/>
      <c r="DH1154" s="58"/>
      <c r="DI1154" s="60"/>
    </row>
    <row r="1155" spans="1:113" x14ac:dyDescent="0.2">
      <c r="A1155" s="36"/>
      <c r="AM1155" s="57"/>
      <c r="AN1155" s="57"/>
      <c r="AO1155" s="58"/>
      <c r="AP1155" s="58"/>
      <c r="AQ1155" s="58"/>
      <c r="AS1155" s="57"/>
      <c r="AT1155" s="58"/>
      <c r="AU1155" s="58"/>
      <c r="AW1155" s="57"/>
      <c r="AX1155" s="58"/>
      <c r="AY1155" s="59"/>
      <c r="BA1155" s="58"/>
      <c r="BC1155" s="57"/>
      <c r="BD1155" s="58"/>
      <c r="BE1155" s="59"/>
      <c r="BF1155" s="58"/>
      <c r="BG1155" s="58"/>
      <c r="BH1155" s="58"/>
      <c r="BI1155" s="58"/>
      <c r="BJ1155" s="58"/>
      <c r="BK1155" s="58"/>
      <c r="BL1155" s="58"/>
      <c r="BM1155" s="58"/>
      <c r="BN1155" s="58"/>
      <c r="BO1155" s="58"/>
      <c r="BP1155" s="58"/>
      <c r="BQ1155" s="58"/>
      <c r="BR1155" s="58"/>
      <c r="BS1155" s="58"/>
      <c r="BT1155" s="58"/>
      <c r="BU1155" s="58"/>
      <c r="BV1155" s="58"/>
      <c r="BW1155" s="58"/>
      <c r="BX1155" s="58"/>
      <c r="BY1155" s="58"/>
      <c r="BZ1155" s="58"/>
      <c r="CA1155" s="58"/>
      <c r="CB1155" s="58"/>
      <c r="CC1155" s="58"/>
      <c r="CD1155" s="58"/>
      <c r="CE1155" s="58"/>
      <c r="CF1155" s="58"/>
      <c r="CG1155" s="58"/>
      <c r="CH1155" s="58"/>
      <c r="CI1155" s="58"/>
      <c r="CJ1155" s="58"/>
      <c r="CK1155" s="58"/>
      <c r="CL1155" s="58"/>
      <c r="CM1155" s="58"/>
      <c r="CN1155" s="58"/>
      <c r="CO1155" s="58"/>
      <c r="CP1155" s="58"/>
      <c r="CQ1155" s="58"/>
      <c r="CR1155" s="58"/>
      <c r="CS1155" s="58"/>
      <c r="CT1155" s="58"/>
      <c r="CU1155" s="58"/>
      <c r="CV1155" s="58"/>
      <c r="CW1155" s="58"/>
      <c r="CX1155" s="58"/>
      <c r="CY1155" s="58"/>
      <c r="CZ1155" s="58"/>
      <c r="DA1155" s="58"/>
      <c r="DB1155" s="58"/>
      <c r="DC1155" s="58"/>
      <c r="DD1155" s="58"/>
      <c r="DE1155" s="58"/>
      <c r="DF1155" s="58"/>
      <c r="DG1155" s="58"/>
      <c r="DH1155" s="58"/>
      <c r="DI1155" s="60"/>
    </row>
    <row r="1156" spans="1:113" x14ac:dyDescent="0.2">
      <c r="A1156" s="36"/>
      <c r="AM1156" s="57"/>
      <c r="AN1156" s="57"/>
      <c r="AO1156" s="58"/>
      <c r="AP1156" s="58"/>
      <c r="AQ1156" s="58"/>
      <c r="AS1156" s="57"/>
      <c r="AT1156" s="58"/>
      <c r="AU1156" s="58"/>
      <c r="AW1156" s="57"/>
      <c r="AX1156" s="58"/>
      <c r="AY1156" s="59"/>
      <c r="BA1156" s="58"/>
      <c r="BC1156" s="57"/>
      <c r="BD1156" s="58"/>
      <c r="BE1156" s="59"/>
      <c r="BF1156" s="58"/>
      <c r="BG1156" s="58"/>
      <c r="BH1156" s="58"/>
      <c r="BI1156" s="58"/>
      <c r="BJ1156" s="58"/>
      <c r="BK1156" s="58"/>
      <c r="BL1156" s="58"/>
      <c r="BM1156" s="58"/>
      <c r="BN1156" s="58"/>
      <c r="BO1156" s="58"/>
      <c r="BP1156" s="58"/>
      <c r="BQ1156" s="58"/>
      <c r="BR1156" s="58"/>
      <c r="BS1156" s="58"/>
      <c r="BT1156" s="58"/>
      <c r="BU1156" s="58"/>
      <c r="BV1156" s="58"/>
      <c r="BW1156" s="58"/>
      <c r="BX1156" s="58"/>
      <c r="BY1156" s="58"/>
      <c r="BZ1156" s="58"/>
      <c r="CA1156" s="58"/>
      <c r="CB1156" s="58"/>
      <c r="CC1156" s="58"/>
      <c r="CD1156" s="58"/>
      <c r="CE1156" s="58"/>
      <c r="CF1156" s="58"/>
      <c r="CG1156" s="58"/>
      <c r="CH1156" s="58"/>
      <c r="CI1156" s="58"/>
      <c r="CJ1156" s="58"/>
      <c r="CK1156" s="58"/>
      <c r="CL1156" s="58"/>
      <c r="CM1156" s="58"/>
      <c r="CN1156" s="58"/>
      <c r="CO1156" s="58"/>
      <c r="CP1156" s="58"/>
      <c r="CQ1156" s="58"/>
      <c r="CR1156" s="58"/>
      <c r="CS1156" s="58"/>
      <c r="CT1156" s="58"/>
      <c r="CU1156" s="58"/>
      <c r="CV1156" s="58"/>
      <c r="CW1156" s="58"/>
      <c r="CX1156" s="58"/>
      <c r="CY1156" s="58"/>
      <c r="CZ1156" s="58"/>
      <c r="DA1156" s="58"/>
      <c r="DB1156" s="58"/>
      <c r="DC1156" s="58"/>
      <c r="DD1156" s="58"/>
      <c r="DE1156" s="58"/>
      <c r="DF1156" s="58"/>
      <c r="DG1156" s="58"/>
      <c r="DH1156" s="58"/>
      <c r="DI1156" s="60"/>
    </row>
    <row r="1157" spans="1:113" x14ac:dyDescent="0.2">
      <c r="A1157" s="36"/>
      <c r="AM1157" s="57"/>
      <c r="AN1157" s="57"/>
      <c r="AO1157" s="58"/>
      <c r="AP1157" s="58"/>
      <c r="AQ1157" s="58"/>
      <c r="AS1157" s="57"/>
      <c r="AT1157" s="58"/>
      <c r="AU1157" s="58"/>
      <c r="AW1157" s="57"/>
      <c r="AX1157" s="58"/>
      <c r="AY1157" s="59"/>
      <c r="BA1157" s="58"/>
      <c r="BC1157" s="57"/>
      <c r="BD1157" s="58"/>
      <c r="BE1157" s="59"/>
      <c r="BF1157" s="58"/>
      <c r="BG1157" s="58"/>
      <c r="BH1157" s="58"/>
      <c r="BI1157" s="58"/>
      <c r="BJ1157" s="58"/>
      <c r="BK1157" s="58"/>
      <c r="BL1157" s="58"/>
      <c r="BM1157" s="58"/>
      <c r="BN1157" s="58"/>
      <c r="BO1157" s="58"/>
      <c r="BP1157" s="58"/>
      <c r="BQ1157" s="58"/>
      <c r="BR1157" s="58"/>
      <c r="BS1157" s="58"/>
      <c r="BT1157" s="58"/>
      <c r="BU1157" s="58"/>
      <c r="BV1157" s="58"/>
      <c r="BW1157" s="58"/>
      <c r="BX1157" s="58"/>
      <c r="BY1157" s="58"/>
      <c r="BZ1157" s="58"/>
      <c r="CA1157" s="58"/>
      <c r="CB1157" s="58"/>
      <c r="CC1157" s="58"/>
      <c r="CD1157" s="58"/>
      <c r="CE1157" s="58"/>
      <c r="CF1157" s="58"/>
      <c r="CG1157" s="58"/>
      <c r="CH1157" s="58"/>
      <c r="CI1157" s="58"/>
      <c r="CJ1157" s="58"/>
      <c r="CK1157" s="58"/>
      <c r="CL1157" s="58"/>
      <c r="CM1157" s="58"/>
      <c r="CN1157" s="58"/>
      <c r="CO1157" s="58"/>
      <c r="CP1157" s="58"/>
      <c r="CQ1157" s="58"/>
      <c r="CR1157" s="58"/>
      <c r="CS1157" s="58"/>
      <c r="CT1157" s="58"/>
      <c r="CU1157" s="58"/>
      <c r="CV1157" s="58"/>
      <c r="CW1157" s="58"/>
      <c r="CX1157" s="58"/>
      <c r="CY1157" s="58"/>
      <c r="CZ1157" s="58"/>
      <c r="DA1157" s="58"/>
      <c r="DB1157" s="58"/>
      <c r="DC1157" s="58"/>
      <c r="DD1157" s="58"/>
      <c r="DE1157" s="58"/>
      <c r="DF1157" s="58"/>
      <c r="DG1157" s="58"/>
      <c r="DH1157" s="58"/>
      <c r="DI1157" s="60"/>
    </row>
    <row r="1158" spans="1:113" x14ac:dyDescent="0.2">
      <c r="A1158" s="36"/>
      <c r="AM1158" s="57"/>
      <c r="AN1158" s="57"/>
      <c r="AO1158" s="58"/>
      <c r="AP1158" s="58"/>
      <c r="AQ1158" s="58"/>
      <c r="AS1158" s="57"/>
      <c r="AT1158" s="58"/>
      <c r="AU1158" s="58"/>
      <c r="AW1158" s="57"/>
      <c r="AX1158" s="58"/>
      <c r="AY1158" s="59"/>
      <c r="BA1158" s="58"/>
      <c r="BC1158" s="57"/>
      <c r="BD1158" s="58"/>
      <c r="BE1158" s="59"/>
      <c r="BF1158" s="58"/>
      <c r="BG1158" s="58"/>
      <c r="BH1158" s="58"/>
      <c r="BI1158" s="58"/>
      <c r="BJ1158" s="58"/>
      <c r="BK1158" s="58"/>
      <c r="BL1158" s="58"/>
      <c r="BM1158" s="58"/>
      <c r="BN1158" s="58"/>
      <c r="BO1158" s="58"/>
      <c r="BP1158" s="58"/>
      <c r="BQ1158" s="58"/>
      <c r="BR1158" s="58"/>
      <c r="BS1158" s="58"/>
      <c r="BT1158" s="58"/>
      <c r="BU1158" s="58"/>
      <c r="BV1158" s="58"/>
      <c r="BW1158" s="58"/>
      <c r="BX1158" s="58"/>
      <c r="BY1158" s="58"/>
      <c r="BZ1158" s="58"/>
      <c r="CA1158" s="58"/>
      <c r="CB1158" s="58"/>
      <c r="CC1158" s="58"/>
      <c r="CD1158" s="58"/>
      <c r="CE1158" s="58"/>
      <c r="CF1158" s="58"/>
      <c r="CG1158" s="58"/>
      <c r="CH1158" s="58"/>
      <c r="CI1158" s="58"/>
      <c r="CJ1158" s="58"/>
      <c r="CK1158" s="58"/>
      <c r="CL1158" s="58"/>
      <c r="CM1158" s="58"/>
      <c r="CN1158" s="58"/>
      <c r="CO1158" s="58"/>
      <c r="CP1158" s="58"/>
      <c r="CQ1158" s="58"/>
      <c r="CR1158" s="58"/>
      <c r="CS1158" s="58"/>
      <c r="CT1158" s="58"/>
      <c r="CU1158" s="58"/>
      <c r="CV1158" s="58"/>
      <c r="CW1158" s="58"/>
      <c r="CX1158" s="58"/>
      <c r="CY1158" s="58"/>
      <c r="CZ1158" s="58"/>
      <c r="DA1158" s="58"/>
      <c r="DB1158" s="58"/>
      <c r="DC1158" s="58"/>
      <c r="DD1158" s="58"/>
      <c r="DE1158" s="58"/>
      <c r="DF1158" s="58"/>
      <c r="DG1158" s="58"/>
      <c r="DH1158" s="58"/>
      <c r="DI1158" s="60"/>
    </row>
    <row r="1159" spans="1:113" x14ac:dyDescent="0.2">
      <c r="A1159" s="36"/>
      <c r="AM1159" s="57"/>
      <c r="AN1159" s="57"/>
      <c r="AO1159" s="58"/>
      <c r="AP1159" s="58"/>
      <c r="AQ1159" s="58"/>
      <c r="AS1159" s="57"/>
      <c r="AT1159" s="58"/>
      <c r="AU1159" s="58"/>
      <c r="AW1159" s="57"/>
      <c r="AX1159" s="58"/>
      <c r="AY1159" s="59"/>
      <c r="BA1159" s="58"/>
      <c r="BC1159" s="57"/>
      <c r="BD1159" s="58"/>
      <c r="BE1159" s="59"/>
      <c r="BF1159" s="58"/>
      <c r="BG1159" s="58"/>
      <c r="BH1159" s="58"/>
      <c r="BI1159" s="58"/>
      <c r="BJ1159" s="58"/>
      <c r="BK1159" s="58"/>
      <c r="BL1159" s="58"/>
      <c r="BM1159" s="58"/>
      <c r="BN1159" s="58"/>
      <c r="BO1159" s="58"/>
      <c r="BP1159" s="58"/>
      <c r="BQ1159" s="58"/>
      <c r="BR1159" s="58"/>
      <c r="BS1159" s="58"/>
      <c r="BT1159" s="58"/>
      <c r="BU1159" s="58"/>
      <c r="BV1159" s="58"/>
      <c r="BW1159" s="58"/>
      <c r="BX1159" s="58"/>
      <c r="BY1159" s="58"/>
      <c r="BZ1159" s="58"/>
      <c r="CA1159" s="58"/>
      <c r="CB1159" s="58"/>
      <c r="CC1159" s="58"/>
      <c r="CD1159" s="58"/>
      <c r="CE1159" s="58"/>
      <c r="CF1159" s="58"/>
      <c r="CG1159" s="58"/>
      <c r="CH1159" s="58"/>
      <c r="CI1159" s="58"/>
      <c r="CJ1159" s="58"/>
      <c r="CK1159" s="58"/>
      <c r="CL1159" s="58"/>
      <c r="CM1159" s="58"/>
      <c r="CN1159" s="58"/>
      <c r="CO1159" s="58"/>
      <c r="CP1159" s="58"/>
      <c r="CQ1159" s="58"/>
      <c r="CR1159" s="58"/>
      <c r="CS1159" s="58"/>
      <c r="CT1159" s="58"/>
      <c r="CU1159" s="58"/>
      <c r="CV1159" s="58"/>
      <c r="CW1159" s="58"/>
      <c r="CX1159" s="58"/>
      <c r="CY1159" s="58"/>
      <c r="CZ1159" s="58"/>
      <c r="DA1159" s="58"/>
      <c r="DB1159" s="58"/>
      <c r="DC1159" s="58"/>
      <c r="DD1159" s="58"/>
      <c r="DE1159" s="58"/>
      <c r="DF1159" s="58"/>
      <c r="DG1159" s="58"/>
      <c r="DH1159" s="58"/>
      <c r="DI1159" s="60"/>
    </row>
    <row r="1160" spans="1:113" x14ac:dyDescent="0.2">
      <c r="A1160" s="36"/>
      <c r="AM1160" s="57"/>
      <c r="AN1160" s="57"/>
      <c r="AO1160" s="58"/>
      <c r="AP1160" s="58"/>
      <c r="AQ1160" s="58"/>
      <c r="AS1160" s="57"/>
      <c r="AT1160" s="58"/>
      <c r="AU1160" s="58"/>
      <c r="AW1160" s="57"/>
      <c r="AX1160" s="58"/>
      <c r="AY1160" s="59"/>
      <c r="BA1160" s="58"/>
      <c r="BC1160" s="57"/>
      <c r="BD1160" s="58"/>
      <c r="BE1160" s="59"/>
      <c r="BF1160" s="58"/>
      <c r="BG1160" s="58"/>
      <c r="BH1160" s="58"/>
      <c r="BI1160" s="58"/>
      <c r="BJ1160" s="58"/>
      <c r="BK1160" s="58"/>
      <c r="BL1160" s="58"/>
      <c r="BM1160" s="58"/>
      <c r="BN1160" s="58"/>
      <c r="BO1160" s="58"/>
      <c r="BP1160" s="58"/>
      <c r="BQ1160" s="58"/>
      <c r="BR1160" s="58"/>
      <c r="BS1160" s="58"/>
      <c r="BT1160" s="58"/>
      <c r="BU1160" s="58"/>
      <c r="BV1160" s="58"/>
      <c r="BW1160" s="58"/>
      <c r="BX1160" s="58"/>
      <c r="BY1160" s="58"/>
      <c r="BZ1160" s="58"/>
      <c r="CA1160" s="58"/>
      <c r="CB1160" s="58"/>
      <c r="CC1160" s="58"/>
      <c r="CD1160" s="58"/>
      <c r="CE1160" s="58"/>
      <c r="CF1160" s="58"/>
      <c r="CG1160" s="58"/>
      <c r="CH1160" s="58"/>
      <c r="CI1160" s="58"/>
      <c r="CJ1160" s="58"/>
      <c r="CK1160" s="58"/>
      <c r="CL1160" s="58"/>
      <c r="CM1160" s="58"/>
      <c r="CN1160" s="58"/>
      <c r="CO1160" s="58"/>
      <c r="CP1160" s="58"/>
      <c r="CQ1160" s="58"/>
      <c r="CR1160" s="58"/>
      <c r="CS1160" s="58"/>
      <c r="CT1160" s="58"/>
      <c r="CU1160" s="58"/>
      <c r="CV1160" s="58"/>
      <c r="CW1160" s="58"/>
      <c r="CX1160" s="58"/>
      <c r="CY1160" s="58"/>
      <c r="CZ1160" s="58"/>
      <c r="DA1160" s="58"/>
      <c r="DB1160" s="58"/>
      <c r="DC1160" s="58"/>
      <c r="DD1160" s="58"/>
      <c r="DE1160" s="58"/>
      <c r="DF1160" s="58"/>
      <c r="DG1160" s="58"/>
      <c r="DH1160" s="58"/>
      <c r="DI1160" s="60"/>
    </row>
    <row r="1161" spans="1:113" x14ac:dyDescent="0.2">
      <c r="A1161" s="36"/>
      <c r="AM1161" s="57"/>
      <c r="AN1161" s="57"/>
      <c r="AO1161" s="58"/>
      <c r="AP1161" s="58"/>
      <c r="AQ1161" s="58"/>
      <c r="AS1161" s="57"/>
      <c r="AT1161" s="58"/>
      <c r="AU1161" s="58"/>
      <c r="AW1161" s="57"/>
      <c r="AX1161" s="58"/>
      <c r="AY1161" s="59"/>
      <c r="BA1161" s="58"/>
      <c r="BC1161" s="57"/>
      <c r="BD1161" s="58"/>
      <c r="BE1161" s="59"/>
      <c r="BF1161" s="58"/>
      <c r="BG1161" s="58"/>
      <c r="BH1161" s="58"/>
      <c r="BI1161" s="58"/>
      <c r="BJ1161" s="58"/>
      <c r="BK1161" s="58"/>
      <c r="BL1161" s="58"/>
      <c r="BM1161" s="58"/>
      <c r="BN1161" s="58"/>
      <c r="BO1161" s="58"/>
      <c r="BP1161" s="58"/>
      <c r="BQ1161" s="58"/>
      <c r="BR1161" s="58"/>
      <c r="BS1161" s="58"/>
      <c r="BT1161" s="58"/>
      <c r="BU1161" s="58"/>
      <c r="BV1161" s="58"/>
      <c r="BW1161" s="58"/>
      <c r="BX1161" s="58"/>
      <c r="BY1161" s="58"/>
      <c r="BZ1161" s="58"/>
      <c r="CA1161" s="58"/>
      <c r="CB1161" s="58"/>
      <c r="CC1161" s="58"/>
      <c r="CD1161" s="58"/>
      <c r="CE1161" s="58"/>
      <c r="CF1161" s="58"/>
      <c r="CG1161" s="58"/>
      <c r="CH1161" s="58"/>
      <c r="CI1161" s="58"/>
      <c r="CJ1161" s="58"/>
      <c r="CK1161" s="58"/>
      <c r="CL1161" s="58"/>
      <c r="CM1161" s="58"/>
      <c r="CN1161" s="58"/>
      <c r="CO1161" s="58"/>
      <c r="CP1161" s="58"/>
      <c r="CQ1161" s="58"/>
      <c r="CR1161" s="58"/>
      <c r="CS1161" s="58"/>
      <c r="CT1161" s="58"/>
      <c r="CU1161" s="58"/>
      <c r="CV1161" s="58"/>
      <c r="CW1161" s="58"/>
      <c r="CX1161" s="58"/>
      <c r="CY1161" s="58"/>
      <c r="CZ1161" s="58"/>
      <c r="DA1161" s="58"/>
      <c r="DB1161" s="58"/>
      <c r="DC1161" s="58"/>
      <c r="DD1161" s="58"/>
      <c r="DE1161" s="58"/>
      <c r="DF1161" s="58"/>
      <c r="DG1161" s="58"/>
      <c r="DH1161" s="58"/>
      <c r="DI1161" s="60"/>
    </row>
    <row r="1162" spans="1:113" x14ac:dyDescent="0.2">
      <c r="A1162" s="36"/>
      <c r="AM1162" s="57"/>
      <c r="AN1162" s="57"/>
      <c r="AO1162" s="58"/>
      <c r="AP1162" s="58"/>
      <c r="AQ1162" s="58"/>
      <c r="AS1162" s="57"/>
      <c r="AT1162" s="58"/>
      <c r="AU1162" s="58"/>
      <c r="AW1162" s="57"/>
      <c r="AX1162" s="58"/>
      <c r="AY1162" s="59"/>
      <c r="BA1162" s="58"/>
      <c r="BC1162" s="57"/>
      <c r="BD1162" s="58"/>
      <c r="BE1162" s="59"/>
      <c r="BF1162" s="58"/>
      <c r="BG1162" s="58"/>
      <c r="BH1162" s="58"/>
      <c r="BI1162" s="58"/>
      <c r="BJ1162" s="58"/>
      <c r="BK1162" s="58"/>
      <c r="BL1162" s="58"/>
      <c r="BM1162" s="58"/>
      <c r="BN1162" s="58"/>
      <c r="BO1162" s="58"/>
      <c r="BP1162" s="58"/>
      <c r="BQ1162" s="58"/>
      <c r="BR1162" s="58"/>
      <c r="BS1162" s="58"/>
      <c r="BT1162" s="58"/>
      <c r="BU1162" s="58"/>
      <c r="BV1162" s="58"/>
      <c r="BW1162" s="58"/>
      <c r="BX1162" s="58"/>
      <c r="BY1162" s="58"/>
      <c r="BZ1162" s="58"/>
      <c r="CA1162" s="58"/>
      <c r="CB1162" s="58"/>
      <c r="CC1162" s="58"/>
      <c r="CD1162" s="58"/>
      <c r="CE1162" s="58"/>
      <c r="CF1162" s="58"/>
      <c r="CG1162" s="58"/>
      <c r="CH1162" s="58"/>
      <c r="CI1162" s="58"/>
      <c r="CJ1162" s="58"/>
      <c r="CK1162" s="58"/>
      <c r="CL1162" s="58"/>
      <c r="CM1162" s="58"/>
      <c r="CN1162" s="58"/>
      <c r="CO1162" s="58"/>
      <c r="CP1162" s="58"/>
      <c r="CQ1162" s="58"/>
      <c r="CR1162" s="58"/>
      <c r="CS1162" s="58"/>
      <c r="CT1162" s="58"/>
      <c r="CU1162" s="58"/>
      <c r="CV1162" s="58"/>
      <c r="CW1162" s="58"/>
      <c r="CX1162" s="58"/>
      <c r="CY1162" s="58"/>
      <c r="CZ1162" s="58"/>
      <c r="DA1162" s="58"/>
      <c r="DB1162" s="58"/>
      <c r="DC1162" s="58"/>
      <c r="DD1162" s="58"/>
      <c r="DE1162" s="58"/>
      <c r="DF1162" s="58"/>
      <c r="DG1162" s="58"/>
      <c r="DH1162" s="58"/>
      <c r="DI1162" s="60"/>
    </row>
    <row r="1163" spans="1:113" x14ac:dyDescent="0.2">
      <c r="A1163" s="36"/>
      <c r="AM1163" s="57"/>
      <c r="AN1163" s="57"/>
      <c r="AO1163" s="58"/>
      <c r="AP1163" s="58"/>
      <c r="AQ1163" s="58"/>
      <c r="AS1163" s="57"/>
      <c r="AT1163" s="58"/>
      <c r="AU1163" s="58"/>
      <c r="AW1163" s="57"/>
      <c r="AX1163" s="58"/>
      <c r="AY1163" s="59"/>
      <c r="BA1163" s="58"/>
      <c r="BC1163" s="57"/>
      <c r="BD1163" s="58"/>
      <c r="BE1163" s="59"/>
      <c r="BF1163" s="58"/>
      <c r="BG1163" s="58"/>
      <c r="BH1163" s="58"/>
      <c r="BI1163" s="58"/>
      <c r="BJ1163" s="58"/>
      <c r="BK1163" s="58"/>
      <c r="BL1163" s="58"/>
      <c r="BM1163" s="58"/>
      <c r="BN1163" s="58"/>
      <c r="BO1163" s="58"/>
      <c r="BP1163" s="58"/>
      <c r="BQ1163" s="58"/>
      <c r="BR1163" s="58"/>
      <c r="BS1163" s="58"/>
      <c r="BT1163" s="58"/>
      <c r="BU1163" s="58"/>
      <c r="BV1163" s="58"/>
      <c r="BW1163" s="58"/>
      <c r="BX1163" s="58"/>
      <c r="BY1163" s="58"/>
      <c r="BZ1163" s="58"/>
      <c r="CA1163" s="58"/>
      <c r="CB1163" s="58"/>
      <c r="CC1163" s="58"/>
      <c r="CD1163" s="58"/>
      <c r="CE1163" s="58"/>
      <c r="CF1163" s="58"/>
      <c r="CG1163" s="58"/>
      <c r="CH1163" s="58"/>
      <c r="CI1163" s="58"/>
      <c r="CJ1163" s="58"/>
      <c r="CK1163" s="58"/>
      <c r="CL1163" s="58"/>
      <c r="CM1163" s="58"/>
      <c r="CN1163" s="58"/>
      <c r="CO1163" s="58"/>
      <c r="CP1163" s="58"/>
      <c r="CQ1163" s="58"/>
      <c r="CR1163" s="58"/>
      <c r="CS1163" s="58"/>
      <c r="CT1163" s="58"/>
      <c r="CU1163" s="58"/>
      <c r="CV1163" s="58"/>
      <c r="CW1163" s="58"/>
      <c r="CX1163" s="58"/>
      <c r="CY1163" s="58"/>
      <c r="CZ1163" s="58"/>
      <c r="DA1163" s="58"/>
      <c r="DB1163" s="58"/>
      <c r="DC1163" s="58"/>
      <c r="DD1163" s="58"/>
      <c r="DE1163" s="58"/>
      <c r="DF1163" s="58"/>
      <c r="DG1163" s="58"/>
      <c r="DH1163" s="58"/>
      <c r="DI1163" s="60"/>
    </row>
    <row r="1164" spans="1:113" x14ac:dyDescent="0.2">
      <c r="A1164" s="36"/>
      <c r="AM1164" s="57"/>
      <c r="AN1164" s="57"/>
      <c r="AO1164" s="58"/>
      <c r="AP1164" s="58"/>
      <c r="AQ1164" s="58"/>
      <c r="AS1164" s="57"/>
      <c r="AT1164" s="58"/>
      <c r="AU1164" s="58"/>
      <c r="AW1164" s="57"/>
      <c r="AX1164" s="58"/>
      <c r="AY1164" s="59"/>
      <c r="BA1164" s="58"/>
      <c r="BC1164" s="57"/>
      <c r="BD1164" s="58"/>
      <c r="BE1164" s="59"/>
      <c r="BF1164" s="58"/>
      <c r="BG1164" s="58"/>
      <c r="BH1164" s="58"/>
      <c r="BI1164" s="58"/>
      <c r="BJ1164" s="58"/>
      <c r="BK1164" s="58"/>
      <c r="BL1164" s="58"/>
      <c r="BM1164" s="58"/>
      <c r="BN1164" s="58"/>
      <c r="BO1164" s="58"/>
      <c r="BP1164" s="58"/>
      <c r="BQ1164" s="58"/>
      <c r="BR1164" s="58"/>
      <c r="BS1164" s="58"/>
      <c r="BT1164" s="58"/>
      <c r="BU1164" s="58"/>
      <c r="BV1164" s="58"/>
      <c r="BW1164" s="58"/>
      <c r="BX1164" s="58"/>
      <c r="BY1164" s="58"/>
      <c r="BZ1164" s="58"/>
      <c r="CA1164" s="58"/>
      <c r="CB1164" s="58"/>
      <c r="CC1164" s="58"/>
      <c r="CD1164" s="58"/>
      <c r="CE1164" s="58"/>
      <c r="CF1164" s="58"/>
      <c r="CG1164" s="58"/>
      <c r="CH1164" s="58"/>
      <c r="CI1164" s="58"/>
      <c r="CJ1164" s="58"/>
      <c r="CK1164" s="58"/>
      <c r="CL1164" s="58"/>
      <c r="CM1164" s="58"/>
      <c r="CN1164" s="58"/>
      <c r="CO1164" s="58"/>
      <c r="CP1164" s="58"/>
      <c r="CQ1164" s="58"/>
      <c r="CR1164" s="58"/>
      <c r="CS1164" s="58"/>
      <c r="CT1164" s="58"/>
      <c r="CU1164" s="58"/>
      <c r="CV1164" s="58"/>
      <c r="CW1164" s="58"/>
      <c r="CX1164" s="58"/>
      <c r="CY1164" s="58"/>
      <c r="CZ1164" s="58"/>
      <c r="DA1164" s="58"/>
      <c r="DB1164" s="58"/>
      <c r="DC1164" s="58"/>
      <c r="DD1164" s="58"/>
      <c r="DE1164" s="58"/>
      <c r="DF1164" s="58"/>
      <c r="DG1164" s="58"/>
      <c r="DH1164" s="58"/>
      <c r="DI1164" s="60"/>
    </row>
    <row r="1165" spans="1:113" x14ac:dyDescent="0.2">
      <c r="A1165" s="36"/>
      <c r="AM1165" s="57"/>
      <c r="AN1165" s="57"/>
      <c r="AO1165" s="58"/>
      <c r="AP1165" s="58"/>
      <c r="AQ1165" s="58"/>
      <c r="AS1165" s="57"/>
      <c r="AT1165" s="58"/>
      <c r="AU1165" s="58"/>
      <c r="AW1165" s="57"/>
      <c r="AX1165" s="58"/>
      <c r="AY1165" s="59"/>
      <c r="BA1165" s="58"/>
      <c r="BC1165" s="57"/>
      <c r="BD1165" s="58"/>
      <c r="BE1165" s="59"/>
      <c r="BF1165" s="58"/>
      <c r="BG1165" s="58"/>
      <c r="BH1165" s="58"/>
      <c r="BI1165" s="58"/>
      <c r="BJ1165" s="58"/>
      <c r="BK1165" s="58"/>
      <c r="BL1165" s="58"/>
      <c r="BM1165" s="58"/>
      <c r="BN1165" s="58"/>
      <c r="BO1165" s="58"/>
      <c r="BP1165" s="58"/>
      <c r="BQ1165" s="58"/>
      <c r="BR1165" s="58"/>
      <c r="BS1165" s="58"/>
      <c r="BT1165" s="58"/>
      <c r="BU1165" s="58"/>
      <c r="BV1165" s="58"/>
      <c r="BW1165" s="58"/>
      <c r="BX1165" s="58"/>
      <c r="BY1165" s="58"/>
      <c r="BZ1165" s="58"/>
      <c r="CA1165" s="58"/>
      <c r="CB1165" s="58"/>
      <c r="CC1165" s="58"/>
      <c r="CD1165" s="58"/>
      <c r="CE1165" s="58"/>
      <c r="CF1165" s="58"/>
      <c r="CG1165" s="58"/>
      <c r="CH1165" s="58"/>
      <c r="CI1165" s="58"/>
      <c r="CJ1165" s="58"/>
      <c r="CK1165" s="58"/>
      <c r="CL1165" s="58"/>
      <c r="CM1165" s="58"/>
      <c r="CN1165" s="58"/>
      <c r="CO1165" s="58"/>
      <c r="CP1165" s="58"/>
      <c r="CQ1165" s="58"/>
      <c r="CR1165" s="58"/>
      <c r="CS1165" s="58"/>
      <c r="CT1165" s="58"/>
      <c r="CU1165" s="58"/>
      <c r="CV1165" s="58"/>
      <c r="CW1165" s="58"/>
      <c r="CX1165" s="58"/>
      <c r="CY1165" s="58"/>
      <c r="CZ1165" s="58"/>
      <c r="DA1165" s="58"/>
      <c r="DB1165" s="58"/>
      <c r="DC1165" s="58"/>
      <c r="DD1165" s="58"/>
      <c r="DE1165" s="58"/>
      <c r="DF1165" s="58"/>
      <c r="DG1165" s="58"/>
      <c r="DH1165" s="58"/>
      <c r="DI1165" s="60"/>
    </row>
    <row r="1166" spans="1:113" x14ac:dyDescent="0.2">
      <c r="A1166" s="36"/>
      <c r="AM1166" s="57"/>
      <c r="AN1166" s="57"/>
      <c r="AO1166" s="58"/>
      <c r="AP1166" s="58"/>
      <c r="AQ1166" s="58"/>
      <c r="AS1166" s="57"/>
      <c r="AT1166" s="58"/>
      <c r="AU1166" s="58"/>
      <c r="AW1166" s="57"/>
      <c r="AX1166" s="58"/>
      <c r="AY1166" s="59"/>
      <c r="BA1166" s="58"/>
      <c r="BC1166" s="57"/>
      <c r="BD1166" s="58"/>
      <c r="BE1166" s="59"/>
      <c r="BF1166" s="58"/>
      <c r="BG1166" s="58"/>
      <c r="BH1166" s="58"/>
      <c r="BI1166" s="58"/>
      <c r="BJ1166" s="58"/>
      <c r="BK1166" s="58"/>
      <c r="BL1166" s="58"/>
      <c r="BM1166" s="58"/>
      <c r="BN1166" s="58"/>
      <c r="BO1166" s="58"/>
      <c r="BP1166" s="58"/>
      <c r="BQ1166" s="58"/>
      <c r="BR1166" s="58"/>
      <c r="BS1166" s="58"/>
      <c r="BT1166" s="58"/>
      <c r="BU1166" s="58"/>
      <c r="BV1166" s="58"/>
      <c r="BW1166" s="58"/>
      <c r="BX1166" s="58"/>
      <c r="BY1166" s="58"/>
      <c r="BZ1166" s="58"/>
      <c r="CA1166" s="58"/>
      <c r="CB1166" s="58"/>
      <c r="CC1166" s="58"/>
      <c r="CD1166" s="58"/>
      <c r="CE1166" s="58"/>
      <c r="CF1166" s="58"/>
      <c r="CG1166" s="58"/>
      <c r="CH1166" s="58"/>
      <c r="CI1166" s="58"/>
      <c r="CJ1166" s="58"/>
      <c r="CK1166" s="58"/>
      <c r="CL1166" s="58"/>
      <c r="CM1166" s="58"/>
      <c r="CN1166" s="58"/>
      <c r="CO1166" s="58"/>
      <c r="CP1166" s="58"/>
      <c r="CQ1166" s="58"/>
      <c r="CR1166" s="58"/>
      <c r="CS1166" s="58"/>
      <c r="CT1166" s="58"/>
      <c r="CU1166" s="58"/>
      <c r="CV1166" s="58"/>
      <c r="CW1166" s="58"/>
      <c r="CX1166" s="58"/>
      <c r="CY1166" s="58"/>
      <c r="CZ1166" s="58"/>
      <c r="DA1166" s="58"/>
      <c r="DB1166" s="58"/>
      <c r="DC1166" s="58"/>
      <c r="DD1166" s="58"/>
      <c r="DE1166" s="58"/>
      <c r="DF1166" s="58"/>
      <c r="DG1166" s="58"/>
      <c r="DH1166" s="58"/>
      <c r="DI1166" s="60"/>
    </row>
    <row r="1167" spans="1:113" x14ac:dyDescent="0.2">
      <c r="A1167" s="36"/>
      <c r="AM1167" s="57"/>
      <c r="AN1167" s="57"/>
      <c r="AO1167" s="58"/>
      <c r="AP1167" s="58"/>
      <c r="AQ1167" s="58"/>
      <c r="AS1167" s="57"/>
      <c r="AT1167" s="58"/>
      <c r="AU1167" s="58"/>
      <c r="AW1167" s="57"/>
      <c r="AX1167" s="58"/>
      <c r="AY1167" s="59"/>
      <c r="BA1167" s="58"/>
      <c r="BC1167" s="57"/>
      <c r="BD1167" s="58"/>
      <c r="BE1167" s="59"/>
      <c r="BF1167" s="58"/>
      <c r="BG1167" s="58"/>
      <c r="BH1167" s="58"/>
      <c r="BI1167" s="58"/>
      <c r="BJ1167" s="58"/>
      <c r="BK1167" s="58"/>
      <c r="BL1167" s="58"/>
      <c r="BM1167" s="58"/>
      <c r="BN1167" s="58"/>
      <c r="BO1167" s="58"/>
      <c r="BP1167" s="58"/>
      <c r="BQ1167" s="58"/>
      <c r="BR1167" s="58"/>
      <c r="BS1167" s="58"/>
      <c r="BT1167" s="58"/>
      <c r="BU1167" s="58"/>
      <c r="BV1167" s="58"/>
      <c r="BW1167" s="58"/>
      <c r="BX1167" s="58"/>
      <c r="BY1167" s="58"/>
      <c r="BZ1167" s="58"/>
      <c r="CA1167" s="58"/>
      <c r="CB1167" s="58"/>
      <c r="CC1167" s="58"/>
      <c r="CD1167" s="58"/>
      <c r="CE1167" s="58"/>
      <c r="CF1167" s="58"/>
      <c r="CG1167" s="58"/>
      <c r="CH1167" s="58"/>
      <c r="CI1167" s="58"/>
      <c r="CJ1167" s="58"/>
      <c r="CK1167" s="58"/>
      <c r="CL1167" s="58"/>
      <c r="CM1167" s="58"/>
      <c r="CN1167" s="58"/>
      <c r="CO1167" s="58"/>
      <c r="CP1167" s="58"/>
      <c r="CQ1167" s="58"/>
      <c r="CR1167" s="58"/>
      <c r="CS1167" s="58"/>
      <c r="CT1167" s="58"/>
      <c r="CU1167" s="58"/>
      <c r="CV1167" s="58"/>
      <c r="CW1167" s="58"/>
      <c r="CX1167" s="58"/>
      <c r="CY1167" s="58"/>
      <c r="CZ1167" s="58"/>
      <c r="DA1167" s="58"/>
      <c r="DB1167" s="58"/>
      <c r="DC1167" s="58"/>
      <c r="DD1167" s="58"/>
      <c r="DE1167" s="58"/>
      <c r="DF1167" s="58"/>
      <c r="DG1167" s="58"/>
      <c r="DH1167" s="58"/>
      <c r="DI1167" s="60"/>
    </row>
    <row r="1168" spans="1:113" x14ac:dyDescent="0.2">
      <c r="A1168" s="36"/>
      <c r="AM1168" s="57"/>
      <c r="AN1168" s="57"/>
      <c r="AO1168" s="58"/>
      <c r="AP1168" s="58"/>
      <c r="AQ1168" s="58"/>
      <c r="AS1168" s="57"/>
      <c r="AT1168" s="58"/>
      <c r="AU1168" s="58"/>
      <c r="AW1168" s="57"/>
      <c r="AX1168" s="58"/>
      <c r="AY1168" s="59"/>
      <c r="BA1168" s="58"/>
      <c r="BC1168" s="57"/>
      <c r="BD1168" s="58"/>
      <c r="BE1168" s="59"/>
      <c r="BF1168" s="58"/>
      <c r="BG1168" s="58"/>
      <c r="BH1168" s="58"/>
      <c r="BI1168" s="58"/>
      <c r="BJ1168" s="58"/>
      <c r="BK1168" s="58"/>
      <c r="BL1168" s="58"/>
      <c r="BM1168" s="58"/>
      <c r="BN1168" s="58"/>
      <c r="BO1168" s="58"/>
      <c r="BP1168" s="58"/>
      <c r="BQ1168" s="58"/>
      <c r="BR1168" s="58"/>
      <c r="BS1168" s="58"/>
      <c r="BT1168" s="58"/>
      <c r="BU1168" s="58"/>
      <c r="BV1168" s="58"/>
      <c r="BW1168" s="58"/>
      <c r="BX1168" s="58"/>
      <c r="BY1168" s="58"/>
      <c r="BZ1168" s="58"/>
      <c r="CA1168" s="58"/>
      <c r="CB1168" s="58"/>
      <c r="CC1168" s="58"/>
      <c r="CD1168" s="58"/>
      <c r="CE1168" s="58"/>
      <c r="CF1168" s="58"/>
      <c r="CG1168" s="58"/>
      <c r="CH1168" s="58"/>
      <c r="CI1168" s="58"/>
      <c r="CJ1168" s="58"/>
      <c r="CK1168" s="58"/>
      <c r="CL1168" s="58"/>
      <c r="CM1168" s="58"/>
      <c r="CN1168" s="58"/>
      <c r="CO1168" s="58"/>
      <c r="CP1168" s="58"/>
      <c r="CQ1168" s="58"/>
      <c r="CR1168" s="58"/>
      <c r="CS1168" s="58"/>
      <c r="CT1168" s="58"/>
      <c r="CU1168" s="58"/>
      <c r="CV1168" s="58"/>
      <c r="CW1168" s="58"/>
      <c r="CX1168" s="58"/>
      <c r="CY1168" s="58"/>
      <c r="CZ1168" s="58"/>
      <c r="DA1168" s="58"/>
      <c r="DB1168" s="58"/>
      <c r="DC1168" s="58"/>
      <c r="DD1168" s="58"/>
      <c r="DE1168" s="58"/>
      <c r="DF1168" s="58"/>
      <c r="DG1168" s="58"/>
      <c r="DH1168" s="58"/>
      <c r="DI1168" s="60"/>
    </row>
    <row r="1169" spans="1:113" x14ac:dyDescent="0.2">
      <c r="A1169" s="36"/>
      <c r="AM1169" s="57"/>
      <c r="AN1169" s="57"/>
      <c r="AO1169" s="58"/>
      <c r="AP1169" s="58"/>
      <c r="AQ1169" s="58"/>
      <c r="AS1169" s="57"/>
      <c r="AT1169" s="58"/>
      <c r="AU1169" s="58"/>
      <c r="AW1169" s="57"/>
      <c r="AX1169" s="58"/>
      <c r="AY1169" s="59"/>
      <c r="BA1169" s="58"/>
      <c r="BC1169" s="57"/>
      <c r="BD1169" s="58"/>
      <c r="BE1169" s="59"/>
      <c r="BF1169" s="58"/>
      <c r="BG1169" s="58"/>
      <c r="BH1169" s="58"/>
      <c r="BI1169" s="58"/>
      <c r="BJ1169" s="58"/>
      <c r="BK1169" s="58"/>
      <c r="BL1169" s="58"/>
      <c r="BM1169" s="58"/>
      <c r="BN1169" s="58"/>
      <c r="BO1169" s="58"/>
      <c r="BP1169" s="58"/>
      <c r="BQ1169" s="58"/>
      <c r="BR1169" s="58"/>
      <c r="BS1169" s="58"/>
      <c r="BT1169" s="58"/>
      <c r="BU1169" s="58"/>
      <c r="BV1169" s="58"/>
      <c r="BW1169" s="58"/>
      <c r="BX1169" s="58"/>
      <c r="BY1169" s="58"/>
      <c r="BZ1169" s="58"/>
      <c r="CA1169" s="58"/>
      <c r="CB1169" s="58"/>
      <c r="CC1169" s="58"/>
      <c r="CD1169" s="58"/>
      <c r="CE1169" s="58"/>
      <c r="CF1169" s="58"/>
      <c r="CG1169" s="58"/>
      <c r="CH1169" s="58"/>
      <c r="CI1169" s="58"/>
      <c r="CJ1169" s="58"/>
      <c r="CK1169" s="58"/>
      <c r="CL1169" s="58"/>
      <c r="CM1169" s="58"/>
      <c r="CN1169" s="58"/>
      <c r="CO1169" s="58"/>
      <c r="CP1169" s="58"/>
      <c r="CQ1169" s="58"/>
      <c r="CR1169" s="58"/>
      <c r="CS1169" s="58"/>
      <c r="CT1169" s="58"/>
      <c r="CU1169" s="58"/>
      <c r="CV1169" s="58"/>
      <c r="CW1169" s="58"/>
      <c r="CX1169" s="58"/>
      <c r="CY1169" s="58"/>
      <c r="CZ1169" s="58"/>
      <c r="DA1169" s="58"/>
      <c r="DB1169" s="58"/>
      <c r="DC1169" s="58"/>
      <c r="DD1169" s="58"/>
      <c r="DE1169" s="58"/>
      <c r="DF1169" s="58"/>
      <c r="DG1169" s="58"/>
      <c r="DH1169" s="58"/>
      <c r="DI1169" s="60"/>
    </row>
    <row r="1170" spans="1:113" x14ac:dyDescent="0.2">
      <c r="A1170" s="36"/>
      <c r="AM1170" s="57"/>
      <c r="AN1170" s="57"/>
      <c r="AO1170" s="58"/>
      <c r="AP1170" s="58"/>
      <c r="AQ1170" s="58"/>
      <c r="AS1170" s="57"/>
      <c r="AT1170" s="58"/>
      <c r="AU1170" s="58"/>
      <c r="AW1170" s="57"/>
      <c r="AX1170" s="58"/>
      <c r="AY1170" s="59"/>
      <c r="BA1170" s="58"/>
      <c r="BC1170" s="57"/>
      <c r="BD1170" s="58"/>
      <c r="BE1170" s="59"/>
      <c r="BF1170" s="58"/>
      <c r="BG1170" s="58"/>
      <c r="BH1170" s="58"/>
      <c r="BI1170" s="58"/>
      <c r="BJ1170" s="58"/>
      <c r="BK1170" s="58"/>
      <c r="BL1170" s="58"/>
      <c r="BM1170" s="58"/>
      <c r="BN1170" s="58"/>
      <c r="BO1170" s="58"/>
      <c r="BP1170" s="58"/>
      <c r="BQ1170" s="58"/>
      <c r="BR1170" s="58"/>
      <c r="BS1170" s="58"/>
      <c r="BT1170" s="58"/>
      <c r="BU1170" s="58"/>
      <c r="BV1170" s="58"/>
      <c r="BW1170" s="58"/>
      <c r="BX1170" s="58"/>
      <c r="BY1170" s="58"/>
      <c r="BZ1170" s="58"/>
      <c r="CA1170" s="58"/>
      <c r="CB1170" s="58"/>
      <c r="CC1170" s="58"/>
      <c r="CD1170" s="58"/>
      <c r="CE1170" s="58"/>
      <c r="CF1170" s="58"/>
      <c r="CG1170" s="58"/>
      <c r="CH1170" s="58"/>
      <c r="CI1170" s="58"/>
      <c r="CJ1170" s="58"/>
      <c r="CK1170" s="58"/>
      <c r="CL1170" s="58"/>
      <c r="CM1170" s="58"/>
      <c r="CN1170" s="58"/>
      <c r="CO1170" s="58"/>
      <c r="CP1170" s="58"/>
      <c r="CQ1170" s="58"/>
      <c r="CR1170" s="58"/>
      <c r="CS1170" s="58"/>
      <c r="CT1170" s="58"/>
      <c r="CU1170" s="58"/>
      <c r="CV1170" s="58"/>
      <c r="CW1170" s="58"/>
      <c r="CX1170" s="58"/>
      <c r="CY1170" s="58"/>
      <c r="CZ1170" s="58"/>
      <c r="DA1170" s="58"/>
      <c r="DB1170" s="58"/>
      <c r="DC1170" s="58"/>
      <c r="DD1170" s="58"/>
      <c r="DE1170" s="58"/>
      <c r="DF1170" s="58"/>
      <c r="DG1170" s="58"/>
      <c r="DH1170" s="58"/>
      <c r="DI1170" s="60"/>
    </row>
    <row r="1171" spans="1:113" x14ac:dyDescent="0.2">
      <c r="A1171" s="36"/>
      <c r="AM1171" s="57"/>
      <c r="AN1171" s="57"/>
      <c r="AO1171" s="58"/>
      <c r="AP1171" s="58"/>
      <c r="AQ1171" s="58"/>
      <c r="AS1171" s="57"/>
      <c r="AT1171" s="58"/>
      <c r="AU1171" s="58"/>
      <c r="AW1171" s="57"/>
      <c r="AX1171" s="58"/>
      <c r="AY1171" s="59"/>
      <c r="BA1171" s="58"/>
      <c r="BC1171" s="57"/>
      <c r="BD1171" s="58"/>
      <c r="BE1171" s="59"/>
      <c r="BF1171" s="58"/>
      <c r="BG1171" s="58"/>
      <c r="BH1171" s="58"/>
      <c r="BI1171" s="58"/>
      <c r="BJ1171" s="58"/>
      <c r="BK1171" s="58"/>
      <c r="BL1171" s="58"/>
      <c r="BM1171" s="58"/>
      <c r="BN1171" s="58"/>
      <c r="BO1171" s="58"/>
      <c r="BP1171" s="58"/>
      <c r="BQ1171" s="58"/>
      <c r="BR1171" s="58"/>
      <c r="BS1171" s="58"/>
      <c r="BT1171" s="58"/>
      <c r="BU1171" s="58"/>
      <c r="BV1171" s="58"/>
      <c r="BW1171" s="58"/>
      <c r="BX1171" s="58"/>
      <c r="BY1171" s="58"/>
      <c r="BZ1171" s="58"/>
      <c r="CA1171" s="58"/>
      <c r="CB1171" s="58"/>
      <c r="CC1171" s="58"/>
      <c r="CD1171" s="58"/>
      <c r="CE1171" s="58"/>
      <c r="CF1171" s="58"/>
      <c r="CG1171" s="58"/>
      <c r="CH1171" s="58"/>
      <c r="CI1171" s="58"/>
      <c r="CJ1171" s="58"/>
      <c r="CK1171" s="58"/>
      <c r="CL1171" s="58"/>
      <c r="CM1171" s="58"/>
      <c r="CN1171" s="58"/>
      <c r="CO1171" s="58"/>
      <c r="CP1171" s="58"/>
      <c r="CQ1171" s="58"/>
      <c r="CR1171" s="58"/>
      <c r="CS1171" s="58"/>
      <c r="CT1171" s="58"/>
      <c r="CU1171" s="58"/>
      <c r="CV1171" s="58"/>
      <c r="CW1171" s="58"/>
      <c r="CX1171" s="58"/>
      <c r="CY1171" s="58"/>
      <c r="CZ1171" s="58"/>
      <c r="DA1171" s="58"/>
      <c r="DB1171" s="58"/>
      <c r="DC1171" s="58"/>
      <c r="DD1171" s="58"/>
      <c r="DE1171" s="58"/>
      <c r="DF1171" s="58"/>
      <c r="DG1171" s="58"/>
      <c r="DH1171" s="58"/>
      <c r="DI1171" s="60"/>
    </row>
    <row r="1172" spans="1:113" x14ac:dyDescent="0.2">
      <c r="A1172" s="36"/>
      <c r="AM1172" s="57"/>
      <c r="AN1172" s="57"/>
      <c r="AO1172" s="58"/>
      <c r="AP1172" s="58"/>
      <c r="AQ1172" s="58"/>
      <c r="AS1172" s="57"/>
      <c r="AT1172" s="58"/>
      <c r="AU1172" s="58"/>
      <c r="AW1172" s="57"/>
      <c r="AX1172" s="58"/>
      <c r="AY1172" s="59"/>
      <c r="BA1172" s="58"/>
      <c r="BC1172" s="57"/>
      <c r="BD1172" s="58"/>
      <c r="BE1172" s="59"/>
      <c r="BF1172" s="58"/>
      <c r="BG1172" s="58"/>
      <c r="BH1172" s="58"/>
      <c r="BI1172" s="58"/>
      <c r="BJ1172" s="58"/>
      <c r="BK1172" s="58"/>
      <c r="BL1172" s="58"/>
      <c r="BM1172" s="58"/>
      <c r="BN1172" s="58"/>
      <c r="BO1172" s="58"/>
      <c r="BP1172" s="58"/>
      <c r="BQ1172" s="58"/>
      <c r="BR1172" s="58"/>
      <c r="BS1172" s="58"/>
      <c r="BT1172" s="58"/>
      <c r="BU1172" s="58"/>
      <c r="BV1172" s="58"/>
      <c r="BW1172" s="58"/>
      <c r="BX1172" s="58"/>
      <c r="BY1172" s="58"/>
      <c r="BZ1172" s="58"/>
      <c r="CA1172" s="58"/>
      <c r="CB1172" s="58"/>
      <c r="CC1172" s="58"/>
      <c r="CD1172" s="58"/>
      <c r="CE1172" s="58"/>
      <c r="CF1172" s="58"/>
      <c r="CG1172" s="58"/>
      <c r="CH1172" s="58"/>
      <c r="CI1172" s="58"/>
      <c r="CJ1172" s="58"/>
      <c r="CK1172" s="58"/>
      <c r="CL1172" s="58"/>
      <c r="CM1172" s="58"/>
      <c r="CN1172" s="58"/>
      <c r="CO1172" s="58"/>
      <c r="CP1172" s="58"/>
      <c r="CQ1172" s="58"/>
      <c r="CR1172" s="58"/>
      <c r="CS1172" s="58"/>
      <c r="CT1172" s="58"/>
      <c r="CU1172" s="58"/>
      <c r="CV1172" s="58"/>
      <c r="CW1172" s="58"/>
      <c r="CX1172" s="58"/>
      <c r="CY1172" s="58"/>
      <c r="CZ1172" s="58"/>
      <c r="DA1172" s="58"/>
      <c r="DB1172" s="58"/>
      <c r="DC1172" s="58"/>
      <c r="DD1172" s="58"/>
      <c r="DE1172" s="58"/>
      <c r="DF1172" s="58"/>
      <c r="DG1172" s="58"/>
      <c r="DH1172" s="58"/>
      <c r="DI1172" s="60"/>
    </row>
    <row r="1173" spans="1:113" x14ac:dyDescent="0.2">
      <c r="A1173" s="36"/>
      <c r="AM1173" s="57"/>
      <c r="AN1173" s="57"/>
      <c r="AO1173" s="58"/>
      <c r="AP1173" s="58"/>
      <c r="AQ1173" s="58"/>
      <c r="AS1173" s="57"/>
      <c r="AT1173" s="58"/>
      <c r="AU1173" s="58"/>
      <c r="AW1173" s="57"/>
      <c r="AX1173" s="58"/>
      <c r="AY1173" s="59"/>
      <c r="BA1173" s="58"/>
      <c r="BC1173" s="57"/>
      <c r="BD1173" s="58"/>
      <c r="BE1173" s="59"/>
      <c r="BF1173" s="58"/>
      <c r="BG1173" s="58"/>
      <c r="BH1173" s="58"/>
      <c r="BI1173" s="58"/>
      <c r="BJ1173" s="58"/>
      <c r="BK1173" s="58"/>
      <c r="BL1173" s="58"/>
      <c r="BM1173" s="58"/>
      <c r="BN1173" s="58"/>
      <c r="BO1173" s="58"/>
      <c r="BP1173" s="58"/>
      <c r="BQ1173" s="58"/>
      <c r="BR1173" s="58"/>
      <c r="BS1173" s="58"/>
      <c r="BT1173" s="58"/>
      <c r="BU1173" s="58"/>
      <c r="BV1173" s="58"/>
      <c r="BW1173" s="58"/>
      <c r="BX1173" s="58"/>
      <c r="BY1173" s="58"/>
      <c r="BZ1173" s="58"/>
      <c r="CA1173" s="58"/>
      <c r="CB1173" s="58"/>
      <c r="CC1173" s="58"/>
      <c r="CD1173" s="58"/>
      <c r="CE1173" s="58"/>
      <c r="CF1173" s="58"/>
      <c r="CG1173" s="58"/>
      <c r="CH1173" s="58"/>
      <c r="CI1173" s="58"/>
      <c r="CJ1173" s="58"/>
      <c r="CK1173" s="58"/>
      <c r="CL1173" s="58"/>
      <c r="CM1173" s="58"/>
      <c r="CN1173" s="58"/>
      <c r="CO1173" s="58"/>
      <c r="CP1173" s="58"/>
      <c r="CQ1173" s="58"/>
      <c r="CR1173" s="58"/>
      <c r="CS1173" s="58"/>
      <c r="CT1173" s="58"/>
      <c r="CU1173" s="58"/>
      <c r="CV1173" s="58"/>
      <c r="CW1173" s="58"/>
      <c r="CX1173" s="58"/>
      <c r="CY1173" s="58"/>
      <c r="CZ1173" s="58"/>
      <c r="DA1173" s="58"/>
      <c r="DB1173" s="58"/>
      <c r="DC1173" s="58"/>
      <c r="DD1173" s="58"/>
      <c r="DE1173" s="58"/>
      <c r="DF1173" s="58"/>
      <c r="DG1173" s="58"/>
      <c r="DH1173" s="58"/>
      <c r="DI1173" s="60"/>
    </row>
    <row r="1174" spans="1:113" x14ac:dyDescent="0.2">
      <c r="A1174" s="36"/>
      <c r="AM1174" s="57"/>
      <c r="AN1174" s="57"/>
      <c r="AO1174" s="58"/>
      <c r="AP1174" s="58"/>
      <c r="AQ1174" s="58"/>
      <c r="AS1174" s="57"/>
      <c r="AT1174" s="58"/>
      <c r="AU1174" s="58"/>
      <c r="AW1174" s="57"/>
      <c r="AX1174" s="58"/>
      <c r="AY1174" s="59"/>
      <c r="BA1174" s="58"/>
      <c r="BC1174" s="57"/>
      <c r="BD1174" s="58"/>
      <c r="BE1174" s="59"/>
      <c r="BF1174" s="58"/>
      <c r="BG1174" s="58"/>
      <c r="BH1174" s="58"/>
      <c r="BI1174" s="58"/>
      <c r="BJ1174" s="58"/>
      <c r="BK1174" s="58"/>
      <c r="BL1174" s="58"/>
      <c r="BM1174" s="58"/>
      <c r="BN1174" s="58"/>
      <c r="BO1174" s="58"/>
      <c r="BP1174" s="58"/>
      <c r="BQ1174" s="58"/>
      <c r="BR1174" s="58"/>
      <c r="BS1174" s="58"/>
      <c r="BT1174" s="58"/>
      <c r="BU1174" s="58"/>
      <c r="BV1174" s="58"/>
      <c r="BW1174" s="58"/>
      <c r="BX1174" s="58"/>
      <c r="BY1174" s="58"/>
      <c r="BZ1174" s="58"/>
      <c r="CA1174" s="58"/>
      <c r="CB1174" s="58"/>
      <c r="CC1174" s="58"/>
      <c r="CD1174" s="58"/>
      <c r="CE1174" s="58"/>
      <c r="CF1174" s="58"/>
      <c r="CG1174" s="58"/>
      <c r="CH1174" s="58"/>
      <c r="CI1174" s="58"/>
      <c r="CJ1174" s="58"/>
      <c r="CK1174" s="58"/>
      <c r="CL1174" s="58"/>
      <c r="CM1174" s="58"/>
      <c r="CN1174" s="58"/>
      <c r="CO1174" s="58"/>
      <c r="CP1174" s="58"/>
      <c r="CQ1174" s="58"/>
      <c r="CR1174" s="58"/>
      <c r="CS1174" s="58"/>
      <c r="CT1174" s="58"/>
      <c r="CU1174" s="58"/>
      <c r="CV1174" s="58"/>
      <c r="CW1174" s="58"/>
      <c r="CX1174" s="58"/>
      <c r="CY1174" s="58"/>
      <c r="CZ1174" s="58"/>
      <c r="DA1174" s="58"/>
      <c r="DB1174" s="58"/>
      <c r="DC1174" s="58"/>
      <c r="DD1174" s="58"/>
      <c r="DE1174" s="58"/>
      <c r="DF1174" s="58"/>
      <c r="DG1174" s="58"/>
      <c r="DH1174" s="58"/>
      <c r="DI1174" s="60"/>
    </row>
    <row r="1175" spans="1:113" x14ac:dyDescent="0.2">
      <c r="A1175" s="36"/>
      <c r="AM1175" s="57"/>
      <c r="AN1175" s="57"/>
      <c r="AO1175" s="58"/>
      <c r="AP1175" s="58"/>
      <c r="AQ1175" s="58"/>
      <c r="AS1175" s="57"/>
      <c r="AT1175" s="58"/>
      <c r="AU1175" s="58"/>
      <c r="AW1175" s="57"/>
      <c r="AX1175" s="58"/>
      <c r="AY1175" s="59"/>
      <c r="BA1175" s="58"/>
      <c r="BC1175" s="57"/>
      <c r="BD1175" s="58"/>
      <c r="BE1175" s="59"/>
      <c r="BF1175" s="58"/>
      <c r="BG1175" s="58"/>
      <c r="BH1175" s="58"/>
      <c r="BI1175" s="58"/>
      <c r="BJ1175" s="58"/>
      <c r="BK1175" s="58"/>
      <c r="BL1175" s="58"/>
      <c r="BM1175" s="58"/>
      <c r="BN1175" s="58"/>
      <c r="BO1175" s="58"/>
      <c r="BP1175" s="58"/>
      <c r="BQ1175" s="58"/>
      <c r="BR1175" s="58"/>
      <c r="BS1175" s="58"/>
      <c r="BT1175" s="58"/>
      <c r="BU1175" s="58"/>
      <c r="BV1175" s="58"/>
      <c r="BW1175" s="58"/>
      <c r="BX1175" s="58"/>
      <c r="BY1175" s="58"/>
      <c r="BZ1175" s="58"/>
      <c r="CA1175" s="58"/>
      <c r="CB1175" s="58"/>
      <c r="CC1175" s="58"/>
      <c r="CD1175" s="58"/>
      <c r="CE1175" s="58"/>
      <c r="CF1175" s="58"/>
      <c r="CG1175" s="58"/>
      <c r="CH1175" s="58"/>
      <c r="CI1175" s="58"/>
      <c r="CJ1175" s="58"/>
      <c r="CK1175" s="58"/>
      <c r="CL1175" s="58"/>
      <c r="CM1175" s="58"/>
      <c r="CN1175" s="58"/>
      <c r="CO1175" s="58"/>
      <c r="CP1175" s="58"/>
      <c r="CQ1175" s="58"/>
      <c r="CR1175" s="58"/>
      <c r="CS1175" s="58"/>
      <c r="CT1175" s="58"/>
      <c r="CU1175" s="58"/>
      <c r="CV1175" s="58"/>
      <c r="CW1175" s="58"/>
      <c r="CX1175" s="58"/>
      <c r="CY1175" s="58"/>
      <c r="CZ1175" s="58"/>
      <c r="DA1175" s="58"/>
      <c r="DB1175" s="58"/>
      <c r="DC1175" s="58"/>
      <c r="DD1175" s="58"/>
      <c r="DE1175" s="58"/>
      <c r="DF1175" s="58"/>
      <c r="DG1175" s="58"/>
      <c r="DH1175" s="58"/>
      <c r="DI1175" s="60"/>
    </row>
    <row r="1176" spans="1:113" x14ac:dyDescent="0.2">
      <c r="A1176" s="36"/>
      <c r="AM1176" s="57"/>
      <c r="AN1176" s="57"/>
      <c r="AO1176" s="58"/>
      <c r="AP1176" s="58"/>
      <c r="AQ1176" s="58"/>
      <c r="AS1176" s="57"/>
      <c r="AT1176" s="58"/>
      <c r="AU1176" s="58"/>
      <c r="AW1176" s="57"/>
      <c r="AX1176" s="58"/>
      <c r="AY1176" s="59"/>
      <c r="BA1176" s="58"/>
      <c r="BC1176" s="57"/>
      <c r="BD1176" s="58"/>
      <c r="BE1176" s="59"/>
      <c r="BF1176" s="58"/>
      <c r="BG1176" s="58"/>
      <c r="BH1176" s="58"/>
      <c r="BI1176" s="58"/>
      <c r="BJ1176" s="58"/>
      <c r="BK1176" s="58"/>
      <c r="BL1176" s="58"/>
      <c r="BM1176" s="58"/>
      <c r="BN1176" s="58"/>
      <c r="BO1176" s="58"/>
      <c r="BP1176" s="58"/>
      <c r="BQ1176" s="58"/>
      <c r="BR1176" s="58"/>
      <c r="BS1176" s="58"/>
      <c r="BT1176" s="58"/>
      <c r="BU1176" s="58"/>
      <c r="BV1176" s="58"/>
      <c r="BW1176" s="58"/>
      <c r="BX1176" s="58"/>
      <c r="BY1176" s="58"/>
      <c r="BZ1176" s="58"/>
      <c r="CA1176" s="58"/>
      <c r="CB1176" s="58"/>
      <c r="CC1176" s="58"/>
      <c r="CD1176" s="58"/>
      <c r="CE1176" s="58"/>
      <c r="CF1176" s="58"/>
      <c r="CG1176" s="58"/>
      <c r="CH1176" s="58"/>
      <c r="CI1176" s="58"/>
      <c r="CJ1176" s="58"/>
      <c r="CK1176" s="58"/>
      <c r="CL1176" s="58"/>
      <c r="CM1176" s="58"/>
      <c r="CN1176" s="58"/>
      <c r="CO1176" s="58"/>
      <c r="CP1176" s="58"/>
      <c r="CQ1176" s="58"/>
      <c r="CR1176" s="58"/>
      <c r="CS1176" s="58"/>
      <c r="CT1176" s="58"/>
      <c r="CU1176" s="58"/>
      <c r="CV1176" s="58"/>
      <c r="CW1176" s="58"/>
      <c r="CX1176" s="58"/>
      <c r="CY1176" s="58"/>
      <c r="CZ1176" s="58"/>
      <c r="DA1176" s="58"/>
      <c r="DB1176" s="58"/>
      <c r="DC1176" s="58"/>
      <c r="DD1176" s="58"/>
      <c r="DE1176" s="58"/>
      <c r="DF1176" s="58"/>
      <c r="DG1176" s="58"/>
      <c r="DH1176" s="58"/>
      <c r="DI1176" s="60"/>
    </row>
    <row r="1177" spans="1:113" x14ac:dyDescent="0.2">
      <c r="A1177" s="36"/>
      <c r="AM1177" s="57"/>
      <c r="AN1177" s="57"/>
      <c r="AO1177" s="58"/>
      <c r="AP1177" s="58"/>
      <c r="AQ1177" s="58"/>
      <c r="AS1177" s="57"/>
      <c r="AT1177" s="58"/>
      <c r="AU1177" s="58"/>
      <c r="AW1177" s="57"/>
      <c r="AX1177" s="58"/>
      <c r="AY1177" s="59"/>
      <c r="BA1177" s="58"/>
      <c r="BC1177" s="57"/>
      <c r="BD1177" s="58"/>
      <c r="BE1177" s="59"/>
      <c r="BF1177" s="58"/>
      <c r="BG1177" s="58"/>
      <c r="BH1177" s="58"/>
      <c r="BI1177" s="58"/>
      <c r="BJ1177" s="58"/>
      <c r="BK1177" s="58"/>
      <c r="BL1177" s="58"/>
      <c r="BM1177" s="58"/>
      <c r="BN1177" s="58"/>
      <c r="BO1177" s="58"/>
      <c r="BP1177" s="58"/>
      <c r="BQ1177" s="58"/>
      <c r="BR1177" s="58"/>
      <c r="BS1177" s="58"/>
      <c r="BT1177" s="58"/>
      <c r="BU1177" s="58"/>
      <c r="BV1177" s="58"/>
      <c r="BW1177" s="58"/>
      <c r="BX1177" s="58"/>
      <c r="BY1177" s="58"/>
      <c r="BZ1177" s="58"/>
      <c r="CA1177" s="58"/>
      <c r="CB1177" s="58"/>
      <c r="CC1177" s="58"/>
      <c r="CD1177" s="58"/>
      <c r="CE1177" s="58"/>
      <c r="CF1177" s="58"/>
      <c r="CG1177" s="58"/>
      <c r="CH1177" s="58"/>
      <c r="CI1177" s="58"/>
      <c r="CJ1177" s="58"/>
      <c r="CK1177" s="58"/>
      <c r="CL1177" s="58"/>
      <c r="CM1177" s="58"/>
      <c r="CN1177" s="58"/>
      <c r="CO1177" s="58"/>
      <c r="CP1177" s="58"/>
      <c r="CQ1177" s="58"/>
      <c r="CR1177" s="58"/>
      <c r="CS1177" s="58"/>
      <c r="CT1177" s="58"/>
      <c r="CU1177" s="58"/>
      <c r="CV1177" s="58"/>
      <c r="CW1177" s="58"/>
      <c r="CX1177" s="58"/>
      <c r="CY1177" s="58"/>
      <c r="CZ1177" s="58"/>
      <c r="DA1177" s="58"/>
      <c r="DB1177" s="58"/>
      <c r="DC1177" s="58"/>
      <c r="DD1177" s="58"/>
      <c r="DE1177" s="58"/>
      <c r="DF1177" s="58"/>
      <c r="DG1177" s="58"/>
      <c r="DH1177" s="58"/>
      <c r="DI1177" s="60"/>
    </row>
    <row r="1178" spans="1:113" x14ac:dyDescent="0.2">
      <c r="A1178" s="36"/>
      <c r="AM1178" s="57"/>
      <c r="AN1178" s="57"/>
      <c r="AO1178" s="58"/>
      <c r="AP1178" s="58"/>
      <c r="AQ1178" s="58"/>
      <c r="AS1178" s="57"/>
      <c r="AT1178" s="58"/>
      <c r="AU1178" s="58"/>
      <c r="AW1178" s="57"/>
      <c r="AX1178" s="58"/>
      <c r="AY1178" s="59"/>
      <c r="BA1178" s="58"/>
      <c r="BC1178" s="57"/>
      <c r="BD1178" s="58"/>
      <c r="BE1178" s="59"/>
      <c r="BF1178" s="58"/>
      <c r="BG1178" s="58"/>
      <c r="BH1178" s="58"/>
      <c r="BI1178" s="58"/>
      <c r="BJ1178" s="58"/>
      <c r="BK1178" s="58"/>
      <c r="BL1178" s="58"/>
      <c r="BM1178" s="58"/>
      <c r="BN1178" s="58"/>
      <c r="BO1178" s="58"/>
      <c r="BP1178" s="58"/>
      <c r="BQ1178" s="58"/>
      <c r="BR1178" s="58"/>
      <c r="BS1178" s="58"/>
      <c r="BT1178" s="58"/>
      <c r="BU1178" s="58"/>
      <c r="BV1178" s="58"/>
      <c r="BW1178" s="58"/>
      <c r="BX1178" s="58"/>
      <c r="BY1178" s="58"/>
      <c r="BZ1178" s="58"/>
      <c r="CA1178" s="58"/>
      <c r="CB1178" s="58"/>
      <c r="CC1178" s="58"/>
      <c r="CD1178" s="58"/>
      <c r="CE1178" s="58"/>
      <c r="CF1178" s="58"/>
      <c r="CG1178" s="58"/>
      <c r="CH1178" s="58"/>
      <c r="CI1178" s="58"/>
      <c r="CJ1178" s="58"/>
      <c r="CK1178" s="58"/>
      <c r="CL1178" s="58"/>
      <c r="CM1178" s="58"/>
      <c r="CN1178" s="58"/>
      <c r="CO1178" s="58"/>
      <c r="CP1178" s="58"/>
      <c r="CQ1178" s="58"/>
      <c r="CR1178" s="58"/>
      <c r="CS1178" s="58"/>
      <c r="CT1178" s="58"/>
      <c r="CU1178" s="58"/>
      <c r="CV1178" s="58"/>
      <c r="CW1178" s="58"/>
      <c r="CX1178" s="58"/>
      <c r="CY1178" s="58"/>
      <c r="CZ1178" s="58"/>
      <c r="DA1178" s="58"/>
      <c r="DB1178" s="58"/>
      <c r="DC1178" s="58"/>
      <c r="DD1178" s="58"/>
      <c r="DE1178" s="58"/>
      <c r="DF1178" s="58"/>
      <c r="DG1178" s="58"/>
      <c r="DH1178" s="58"/>
      <c r="DI1178" s="60"/>
    </row>
    <row r="1179" spans="1:113" x14ac:dyDescent="0.2">
      <c r="A1179" s="36"/>
      <c r="AM1179" s="57"/>
      <c r="AN1179" s="57"/>
      <c r="AO1179" s="58"/>
      <c r="AP1179" s="58"/>
      <c r="AQ1179" s="58"/>
      <c r="AS1179" s="57"/>
      <c r="AT1179" s="58"/>
      <c r="AU1179" s="58"/>
      <c r="AW1179" s="57"/>
      <c r="AX1179" s="58"/>
      <c r="AY1179" s="59"/>
      <c r="BA1179" s="58"/>
      <c r="BC1179" s="57"/>
      <c r="BD1179" s="58"/>
      <c r="BE1179" s="59"/>
      <c r="BF1179" s="58"/>
      <c r="BG1179" s="58"/>
      <c r="BH1179" s="58"/>
      <c r="BI1179" s="58"/>
      <c r="BJ1179" s="58"/>
      <c r="BK1179" s="58"/>
      <c r="BL1179" s="58"/>
      <c r="BM1179" s="58"/>
      <c r="BN1179" s="58"/>
      <c r="BO1179" s="58"/>
      <c r="BP1179" s="58"/>
      <c r="BQ1179" s="58"/>
      <c r="BR1179" s="58"/>
      <c r="BS1179" s="58"/>
      <c r="BT1179" s="58"/>
      <c r="BU1179" s="58"/>
      <c r="BV1179" s="58"/>
      <c r="BW1179" s="58"/>
      <c r="BX1179" s="58"/>
      <c r="BY1179" s="58"/>
      <c r="BZ1179" s="58"/>
      <c r="CA1179" s="58"/>
      <c r="CB1179" s="58"/>
      <c r="CC1179" s="58"/>
      <c r="CD1179" s="58"/>
      <c r="CE1179" s="58"/>
      <c r="CF1179" s="58"/>
      <c r="CG1179" s="58"/>
      <c r="CH1179" s="58"/>
      <c r="CI1179" s="58"/>
      <c r="CJ1179" s="58"/>
      <c r="CK1179" s="58"/>
      <c r="CL1179" s="58"/>
      <c r="CM1179" s="58"/>
      <c r="CN1179" s="58"/>
      <c r="CO1179" s="58"/>
      <c r="CP1179" s="58"/>
      <c r="CQ1179" s="58"/>
      <c r="CR1179" s="58"/>
      <c r="CS1179" s="58"/>
      <c r="CT1179" s="58"/>
      <c r="CU1179" s="58"/>
      <c r="CV1179" s="58"/>
      <c r="CW1179" s="58"/>
      <c r="CX1179" s="58"/>
      <c r="CY1179" s="58"/>
      <c r="CZ1179" s="58"/>
      <c r="DA1179" s="58"/>
      <c r="DB1179" s="58"/>
      <c r="DC1179" s="58"/>
      <c r="DD1179" s="58"/>
      <c r="DE1179" s="58"/>
      <c r="DF1179" s="58"/>
      <c r="DG1179" s="58"/>
      <c r="DH1179" s="58"/>
      <c r="DI1179" s="60"/>
    </row>
    <row r="1180" spans="1:113" x14ac:dyDescent="0.2">
      <c r="A1180" s="36"/>
      <c r="AM1180" s="57"/>
      <c r="AN1180" s="57"/>
      <c r="AO1180" s="58"/>
      <c r="AP1180" s="58"/>
      <c r="AQ1180" s="58"/>
      <c r="AS1180" s="57"/>
      <c r="AT1180" s="58"/>
      <c r="AU1180" s="58"/>
      <c r="AW1180" s="57"/>
      <c r="AX1180" s="58"/>
      <c r="AY1180" s="59"/>
      <c r="BA1180" s="58"/>
      <c r="BC1180" s="57"/>
      <c r="BD1180" s="58"/>
      <c r="BE1180" s="59"/>
      <c r="BF1180" s="58"/>
      <c r="BG1180" s="58"/>
      <c r="BH1180" s="58"/>
      <c r="BI1180" s="58"/>
      <c r="BJ1180" s="58"/>
      <c r="BK1180" s="58"/>
      <c r="BL1180" s="58"/>
      <c r="BM1180" s="58"/>
      <c r="BN1180" s="58"/>
      <c r="BO1180" s="58"/>
      <c r="BP1180" s="58"/>
      <c r="BQ1180" s="58"/>
      <c r="BR1180" s="58"/>
      <c r="BS1180" s="58"/>
      <c r="BT1180" s="58"/>
      <c r="BU1180" s="58"/>
      <c r="BV1180" s="58"/>
      <c r="BW1180" s="58"/>
      <c r="BX1180" s="58"/>
      <c r="BY1180" s="58"/>
      <c r="BZ1180" s="58"/>
      <c r="CA1180" s="58"/>
      <c r="CB1180" s="58"/>
      <c r="CC1180" s="58"/>
      <c r="CD1180" s="58"/>
      <c r="CE1180" s="58"/>
      <c r="CF1180" s="58"/>
      <c r="CG1180" s="58"/>
      <c r="CH1180" s="58"/>
      <c r="CI1180" s="58"/>
      <c r="CJ1180" s="58"/>
      <c r="CK1180" s="58"/>
      <c r="CL1180" s="58"/>
      <c r="CM1180" s="58"/>
      <c r="CN1180" s="58"/>
      <c r="CO1180" s="58"/>
      <c r="CP1180" s="58"/>
      <c r="CQ1180" s="58"/>
      <c r="CR1180" s="58"/>
      <c r="CS1180" s="58"/>
      <c r="CT1180" s="58"/>
      <c r="CU1180" s="58"/>
      <c r="CV1180" s="58"/>
      <c r="CW1180" s="58"/>
      <c r="CX1180" s="58"/>
      <c r="CY1180" s="58"/>
      <c r="CZ1180" s="58"/>
      <c r="DA1180" s="58"/>
      <c r="DB1180" s="58"/>
      <c r="DC1180" s="58"/>
      <c r="DD1180" s="58"/>
      <c r="DE1180" s="58"/>
      <c r="DF1180" s="58"/>
      <c r="DG1180" s="58"/>
      <c r="DH1180" s="58"/>
      <c r="DI1180" s="60"/>
    </row>
    <row r="1181" spans="1:113" x14ac:dyDescent="0.2">
      <c r="A1181" s="36"/>
      <c r="AM1181" s="57"/>
      <c r="AN1181" s="57"/>
      <c r="AO1181" s="58"/>
      <c r="AP1181" s="58"/>
      <c r="AQ1181" s="58"/>
      <c r="AS1181" s="57"/>
      <c r="AT1181" s="58"/>
      <c r="AU1181" s="58"/>
      <c r="AW1181" s="57"/>
      <c r="AX1181" s="58"/>
      <c r="AY1181" s="59"/>
      <c r="BA1181" s="58"/>
      <c r="BC1181" s="57"/>
      <c r="BD1181" s="58"/>
      <c r="BE1181" s="59"/>
      <c r="BF1181" s="58"/>
      <c r="BG1181" s="58"/>
      <c r="BH1181" s="58"/>
      <c r="BI1181" s="58"/>
      <c r="BJ1181" s="58"/>
      <c r="BK1181" s="58"/>
      <c r="BL1181" s="58"/>
      <c r="BM1181" s="58"/>
      <c r="BN1181" s="58"/>
      <c r="BO1181" s="58"/>
      <c r="BP1181" s="58"/>
      <c r="BQ1181" s="58"/>
      <c r="BR1181" s="58"/>
      <c r="BS1181" s="58"/>
      <c r="BT1181" s="58"/>
      <c r="BU1181" s="58"/>
      <c r="BV1181" s="58"/>
      <c r="BW1181" s="58"/>
      <c r="BX1181" s="58"/>
      <c r="BY1181" s="58"/>
      <c r="BZ1181" s="58"/>
      <c r="CA1181" s="58"/>
      <c r="CB1181" s="58"/>
      <c r="CC1181" s="58"/>
      <c r="CD1181" s="58"/>
      <c r="CE1181" s="58"/>
      <c r="CF1181" s="58"/>
      <c r="CG1181" s="58"/>
      <c r="CH1181" s="58"/>
      <c r="CI1181" s="58"/>
      <c r="CJ1181" s="58"/>
      <c r="CK1181" s="58"/>
      <c r="CL1181" s="58"/>
      <c r="CM1181" s="58"/>
      <c r="CN1181" s="58"/>
      <c r="CO1181" s="58"/>
      <c r="CP1181" s="58"/>
      <c r="CQ1181" s="58"/>
      <c r="CR1181" s="58"/>
      <c r="CS1181" s="58"/>
      <c r="CT1181" s="58"/>
      <c r="CU1181" s="58"/>
      <c r="CV1181" s="58"/>
      <c r="CW1181" s="58"/>
      <c r="CX1181" s="58"/>
      <c r="CY1181" s="58"/>
      <c r="CZ1181" s="58"/>
      <c r="DA1181" s="58"/>
      <c r="DB1181" s="58"/>
      <c r="DC1181" s="58"/>
      <c r="DD1181" s="58"/>
      <c r="DE1181" s="58"/>
      <c r="DF1181" s="58"/>
      <c r="DG1181" s="58"/>
      <c r="DH1181" s="58"/>
      <c r="DI1181" s="60"/>
    </row>
    <row r="1182" spans="1:113" x14ac:dyDescent="0.2">
      <c r="A1182" s="36"/>
      <c r="AM1182" s="57"/>
      <c r="AN1182" s="57"/>
      <c r="AO1182" s="58"/>
      <c r="AP1182" s="58"/>
      <c r="AQ1182" s="58"/>
      <c r="AS1182" s="57"/>
      <c r="AT1182" s="58"/>
      <c r="AU1182" s="58"/>
      <c r="AW1182" s="57"/>
      <c r="AX1182" s="58"/>
      <c r="AY1182" s="59"/>
      <c r="BA1182" s="58"/>
      <c r="BC1182" s="57"/>
      <c r="BD1182" s="58"/>
      <c r="BE1182" s="59"/>
      <c r="BF1182" s="58"/>
      <c r="BG1182" s="58"/>
      <c r="BH1182" s="58"/>
      <c r="BI1182" s="58"/>
      <c r="BJ1182" s="58"/>
      <c r="BK1182" s="58"/>
      <c r="BL1182" s="58"/>
      <c r="BM1182" s="58"/>
      <c r="BN1182" s="58"/>
      <c r="BO1182" s="58"/>
      <c r="BP1182" s="58"/>
      <c r="BQ1182" s="58"/>
      <c r="BR1182" s="58"/>
      <c r="BS1182" s="58"/>
      <c r="BT1182" s="58"/>
      <c r="BU1182" s="58"/>
      <c r="BV1182" s="58"/>
      <c r="BW1182" s="58"/>
      <c r="BX1182" s="58"/>
      <c r="BY1182" s="58"/>
      <c r="BZ1182" s="58"/>
      <c r="CA1182" s="58"/>
      <c r="CB1182" s="58"/>
      <c r="CC1182" s="58"/>
      <c r="CD1182" s="58"/>
      <c r="CE1182" s="58"/>
      <c r="CF1182" s="58"/>
      <c r="CG1182" s="58"/>
      <c r="CH1182" s="58"/>
      <c r="CI1182" s="58"/>
      <c r="CJ1182" s="58"/>
      <c r="CK1182" s="58"/>
      <c r="CL1182" s="58"/>
      <c r="CM1182" s="58"/>
      <c r="CN1182" s="58"/>
      <c r="CO1182" s="58"/>
      <c r="CP1182" s="58"/>
      <c r="CQ1182" s="58"/>
      <c r="CR1182" s="58"/>
      <c r="CS1182" s="58"/>
      <c r="CT1182" s="58"/>
      <c r="CU1182" s="58"/>
      <c r="CV1182" s="58"/>
      <c r="CW1182" s="58"/>
      <c r="CX1182" s="58"/>
      <c r="CY1182" s="58"/>
      <c r="CZ1182" s="58"/>
      <c r="DA1182" s="58"/>
      <c r="DB1182" s="58"/>
      <c r="DC1182" s="58"/>
      <c r="DD1182" s="58"/>
      <c r="DE1182" s="58"/>
      <c r="DF1182" s="58"/>
      <c r="DG1182" s="58"/>
      <c r="DH1182" s="58"/>
      <c r="DI1182" s="60"/>
    </row>
    <row r="1183" spans="1:113" x14ac:dyDescent="0.2">
      <c r="A1183" s="36"/>
      <c r="AM1183" s="57"/>
      <c r="AN1183" s="57"/>
      <c r="AO1183" s="58"/>
      <c r="AP1183" s="58"/>
      <c r="AQ1183" s="58"/>
      <c r="AS1183" s="57"/>
      <c r="AT1183" s="58"/>
      <c r="AU1183" s="58"/>
      <c r="AW1183" s="57"/>
      <c r="AX1183" s="58"/>
      <c r="AY1183" s="59"/>
      <c r="BA1183" s="58"/>
      <c r="BC1183" s="57"/>
      <c r="BD1183" s="58"/>
      <c r="BE1183" s="59"/>
      <c r="BF1183" s="58"/>
      <c r="BG1183" s="58"/>
      <c r="BH1183" s="58"/>
      <c r="BI1183" s="58"/>
      <c r="BJ1183" s="58"/>
      <c r="BK1183" s="58"/>
      <c r="BL1183" s="58"/>
      <c r="BM1183" s="58"/>
      <c r="BN1183" s="58"/>
      <c r="BO1183" s="58"/>
      <c r="BP1183" s="58"/>
      <c r="BQ1183" s="58"/>
      <c r="BR1183" s="58"/>
      <c r="BS1183" s="58"/>
      <c r="BT1183" s="58"/>
      <c r="BU1183" s="58"/>
      <c r="BV1183" s="58"/>
      <c r="BW1183" s="58"/>
      <c r="BX1183" s="58"/>
      <c r="BY1183" s="58"/>
      <c r="BZ1183" s="58"/>
      <c r="CA1183" s="58"/>
      <c r="CB1183" s="58"/>
      <c r="CC1183" s="58"/>
      <c r="CD1183" s="58"/>
      <c r="CE1183" s="58"/>
      <c r="CF1183" s="58"/>
      <c r="CG1183" s="58"/>
      <c r="CH1183" s="58"/>
      <c r="CI1183" s="58"/>
      <c r="CJ1183" s="58"/>
      <c r="CK1183" s="58"/>
      <c r="CL1183" s="58"/>
      <c r="CM1183" s="58"/>
      <c r="CN1183" s="58"/>
      <c r="CO1183" s="58"/>
      <c r="CP1183" s="58"/>
      <c r="CQ1183" s="58"/>
      <c r="CR1183" s="58"/>
      <c r="CS1183" s="58"/>
      <c r="CT1183" s="58"/>
      <c r="CU1183" s="58"/>
      <c r="CV1183" s="58"/>
      <c r="CW1183" s="58"/>
      <c r="CX1183" s="58"/>
      <c r="CY1183" s="58"/>
      <c r="CZ1183" s="58"/>
      <c r="DA1183" s="58"/>
      <c r="DB1183" s="58"/>
      <c r="DC1183" s="58"/>
      <c r="DD1183" s="58"/>
      <c r="DE1183" s="58"/>
      <c r="DF1183" s="58"/>
      <c r="DG1183" s="58"/>
      <c r="DH1183" s="58"/>
      <c r="DI1183" s="60"/>
    </row>
    <row r="1184" spans="1:113" x14ac:dyDescent="0.2">
      <c r="A1184" s="36"/>
      <c r="AM1184" s="57"/>
      <c r="AN1184" s="57"/>
      <c r="AO1184" s="58"/>
      <c r="AP1184" s="58"/>
      <c r="AQ1184" s="58"/>
      <c r="AS1184" s="57"/>
      <c r="AT1184" s="58"/>
      <c r="AU1184" s="58"/>
      <c r="AW1184" s="57"/>
      <c r="AX1184" s="58"/>
      <c r="AY1184" s="59"/>
      <c r="BA1184" s="58"/>
      <c r="BC1184" s="57"/>
      <c r="BD1184" s="58"/>
      <c r="BE1184" s="59"/>
      <c r="BF1184" s="58"/>
      <c r="BG1184" s="58"/>
      <c r="BH1184" s="58"/>
      <c r="BI1184" s="58"/>
      <c r="BJ1184" s="58"/>
      <c r="BK1184" s="58"/>
      <c r="BL1184" s="58"/>
      <c r="BM1184" s="58"/>
      <c r="BN1184" s="58"/>
      <c r="BO1184" s="58"/>
      <c r="BP1184" s="58"/>
      <c r="BQ1184" s="58"/>
      <c r="BR1184" s="58"/>
      <c r="BS1184" s="58"/>
      <c r="BT1184" s="58"/>
      <c r="BU1184" s="58"/>
      <c r="BV1184" s="58"/>
      <c r="BW1184" s="58"/>
      <c r="BX1184" s="58"/>
      <c r="BY1184" s="58"/>
      <c r="BZ1184" s="58"/>
      <c r="CA1184" s="58"/>
      <c r="CB1184" s="58"/>
      <c r="CC1184" s="58"/>
      <c r="CD1184" s="58"/>
      <c r="CE1184" s="58"/>
      <c r="CF1184" s="58"/>
      <c r="CG1184" s="58"/>
      <c r="CH1184" s="58"/>
      <c r="CI1184" s="58"/>
      <c r="CJ1184" s="58"/>
      <c r="CK1184" s="58"/>
      <c r="CL1184" s="58"/>
      <c r="CM1184" s="58"/>
      <c r="CN1184" s="58"/>
      <c r="CO1184" s="58"/>
      <c r="CP1184" s="58"/>
      <c r="CQ1184" s="58"/>
      <c r="CR1184" s="58"/>
      <c r="CS1184" s="58"/>
      <c r="CT1184" s="58"/>
      <c r="CU1184" s="58"/>
      <c r="CV1184" s="58"/>
      <c r="CW1184" s="58"/>
      <c r="CX1184" s="58"/>
      <c r="CY1184" s="58"/>
      <c r="CZ1184" s="58"/>
      <c r="DA1184" s="58"/>
      <c r="DB1184" s="58"/>
      <c r="DC1184" s="58"/>
      <c r="DD1184" s="58"/>
      <c r="DE1184" s="58"/>
      <c r="DF1184" s="58"/>
      <c r="DG1184" s="58"/>
      <c r="DH1184" s="58"/>
      <c r="DI1184" s="60"/>
    </row>
    <row r="1185" spans="1:113" x14ac:dyDescent="0.2">
      <c r="A1185" s="36"/>
      <c r="AM1185" s="57"/>
      <c r="AN1185" s="57"/>
      <c r="AO1185" s="58"/>
      <c r="AP1185" s="58"/>
      <c r="AQ1185" s="58"/>
      <c r="AS1185" s="57"/>
      <c r="AT1185" s="58"/>
      <c r="AU1185" s="58"/>
      <c r="AW1185" s="57"/>
      <c r="AX1185" s="58"/>
      <c r="AY1185" s="59"/>
      <c r="BA1185" s="58"/>
      <c r="BC1185" s="57"/>
      <c r="BD1185" s="58"/>
      <c r="BE1185" s="59"/>
      <c r="BF1185" s="58"/>
      <c r="BG1185" s="58"/>
      <c r="BH1185" s="58"/>
      <c r="BI1185" s="58"/>
      <c r="BJ1185" s="58"/>
      <c r="BK1185" s="58"/>
      <c r="BL1185" s="58"/>
      <c r="BM1185" s="58"/>
      <c r="BN1185" s="58"/>
      <c r="BO1185" s="58"/>
      <c r="BP1185" s="58"/>
      <c r="BQ1185" s="58"/>
      <c r="BR1185" s="58"/>
      <c r="BS1185" s="58"/>
      <c r="BT1185" s="58"/>
      <c r="BU1185" s="58"/>
      <c r="BV1185" s="58"/>
      <c r="BW1185" s="58"/>
      <c r="BX1185" s="58"/>
      <c r="BY1185" s="58"/>
      <c r="BZ1185" s="58"/>
      <c r="CA1185" s="58"/>
      <c r="CB1185" s="58"/>
      <c r="CC1185" s="58"/>
      <c r="CD1185" s="58"/>
      <c r="CE1185" s="58"/>
      <c r="CF1185" s="58"/>
      <c r="CG1185" s="58"/>
      <c r="CH1185" s="58"/>
      <c r="CI1185" s="58"/>
      <c r="CJ1185" s="58"/>
      <c r="CK1185" s="58"/>
      <c r="CL1185" s="58"/>
      <c r="CM1185" s="58"/>
      <c r="CN1185" s="58"/>
      <c r="CO1185" s="58"/>
      <c r="CP1185" s="58"/>
      <c r="CQ1185" s="58"/>
      <c r="CR1185" s="58"/>
      <c r="CS1185" s="58"/>
      <c r="CT1185" s="58"/>
      <c r="CU1185" s="58"/>
      <c r="CV1185" s="58"/>
      <c r="CW1185" s="58"/>
      <c r="CX1185" s="58"/>
      <c r="CY1185" s="58"/>
      <c r="CZ1185" s="58"/>
      <c r="DA1185" s="58"/>
      <c r="DB1185" s="58"/>
      <c r="DC1185" s="58"/>
      <c r="DD1185" s="58"/>
      <c r="DE1185" s="58"/>
      <c r="DF1185" s="58"/>
      <c r="DG1185" s="58"/>
      <c r="DH1185" s="58"/>
      <c r="DI1185" s="60"/>
    </row>
    <row r="1186" spans="1:113" x14ac:dyDescent="0.2">
      <c r="A1186" s="36"/>
      <c r="AM1186" s="57"/>
      <c r="AN1186" s="57"/>
      <c r="AO1186" s="58"/>
      <c r="AP1186" s="58"/>
      <c r="AQ1186" s="58"/>
      <c r="AS1186" s="57"/>
      <c r="AT1186" s="58"/>
      <c r="AU1186" s="58"/>
      <c r="AW1186" s="57"/>
      <c r="AX1186" s="58"/>
      <c r="AY1186" s="59"/>
      <c r="BA1186" s="58"/>
      <c r="BC1186" s="57"/>
      <c r="BD1186" s="58"/>
      <c r="BE1186" s="59"/>
      <c r="BF1186" s="58"/>
      <c r="BG1186" s="58"/>
      <c r="BH1186" s="58"/>
      <c r="BI1186" s="58"/>
      <c r="BJ1186" s="58"/>
      <c r="BK1186" s="58"/>
      <c r="BL1186" s="58"/>
      <c r="BM1186" s="58"/>
      <c r="BN1186" s="58"/>
      <c r="BO1186" s="58"/>
      <c r="BP1186" s="58"/>
      <c r="BQ1186" s="58"/>
      <c r="BR1186" s="58"/>
      <c r="BS1186" s="58"/>
      <c r="BT1186" s="58"/>
      <c r="BU1186" s="58"/>
      <c r="BV1186" s="58"/>
      <c r="BW1186" s="58"/>
      <c r="BX1186" s="58"/>
      <c r="BY1186" s="58"/>
      <c r="BZ1186" s="58"/>
      <c r="CA1186" s="58"/>
      <c r="CB1186" s="58"/>
      <c r="CC1186" s="58"/>
      <c r="CD1186" s="58"/>
      <c r="CE1186" s="58"/>
      <c r="CF1186" s="58"/>
      <c r="CG1186" s="58"/>
      <c r="CH1186" s="58"/>
      <c r="CI1186" s="58"/>
      <c r="CJ1186" s="58"/>
      <c r="CK1186" s="58"/>
      <c r="CL1186" s="58"/>
      <c r="CM1186" s="58"/>
      <c r="CN1186" s="58"/>
      <c r="CO1186" s="58"/>
      <c r="CP1186" s="58"/>
      <c r="CQ1186" s="58"/>
      <c r="CR1186" s="58"/>
      <c r="CS1186" s="58"/>
      <c r="CT1186" s="58"/>
      <c r="CU1186" s="58"/>
      <c r="CV1186" s="58"/>
      <c r="CW1186" s="58"/>
      <c r="CX1186" s="58"/>
      <c r="CY1186" s="58"/>
      <c r="CZ1186" s="58"/>
      <c r="DA1186" s="58"/>
      <c r="DB1186" s="58"/>
      <c r="DC1186" s="58"/>
      <c r="DD1186" s="58"/>
      <c r="DE1186" s="58"/>
      <c r="DF1186" s="58"/>
      <c r="DG1186" s="58"/>
      <c r="DH1186" s="58"/>
      <c r="DI1186" s="60"/>
    </row>
    <row r="1187" spans="1:113" x14ac:dyDescent="0.2">
      <c r="A1187" s="36"/>
      <c r="AM1187" s="57"/>
      <c r="AN1187" s="57"/>
      <c r="AO1187" s="58"/>
      <c r="AP1187" s="58"/>
      <c r="AQ1187" s="58"/>
      <c r="AS1187" s="57"/>
      <c r="AT1187" s="58"/>
      <c r="AU1187" s="58"/>
      <c r="AW1187" s="57"/>
      <c r="AX1187" s="58"/>
      <c r="AY1187" s="59"/>
      <c r="BA1187" s="58"/>
      <c r="BC1187" s="57"/>
      <c r="BD1187" s="58"/>
      <c r="BE1187" s="59"/>
      <c r="BF1187" s="58"/>
      <c r="BG1187" s="58"/>
      <c r="BH1187" s="58"/>
      <c r="BI1187" s="58"/>
      <c r="BJ1187" s="58"/>
      <c r="BK1187" s="58"/>
      <c r="BL1187" s="58"/>
      <c r="BM1187" s="58"/>
      <c r="BN1187" s="58"/>
      <c r="BO1187" s="58"/>
      <c r="BP1187" s="58"/>
      <c r="BQ1187" s="58"/>
      <c r="BR1187" s="58"/>
      <c r="BS1187" s="58"/>
      <c r="BT1187" s="58"/>
      <c r="BU1187" s="58"/>
      <c r="BV1187" s="58"/>
      <c r="BW1187" s="58"/>
      <c r="BX1187" s="58"/>
      <c r="BY1187" s="58"/>
      <c r="BZ1187" s="58"/>
      <c r="CA1187" s="58"/>
      <c r="CB1187" s="58"/>
      <c r="CC1187" s="58"/>
      <c r="CD1187" s="58"/>
      <c r="CE1187" s="58"/>
      <c r="CF1187" s="58"/>
      <c r="CG1187" s="58"/>
      <c r="CH1187" s="58"/>
      <c r="CI1187" s="58"/>
      <c r="CJ1187" s="58"/>
      <c r="CK1187" s="58"/>
      <c r="CL1187" s="58"/>
      <c r="CM1187" s="58"/>
      <c r="CN1187" s="58"/>
      <c r="CO1187" s="58"/>
      <c r="CP1187" s="58"/>
      <c r="CQ1187" s="58"/>
      <c r="CR1187" s="58"/>
      <c r="CS1187" s="58"/>
      <c r="CT1187" s="58"/>
      <c r="CU1187" s="58"/>
      <c r="CV1187" s="58"/>
      <c r="CW1187" s="58"/>
      <c r="CX1187" s="58"/>
      <c r="CY1187" s="58"/>
      <c r="CZ1187" s="58"/>
      <c r="DA1187" s="58"/>
      <c r="DB1187" s="58"/>
      <c r="DC1187" s="58"/>
      <c r="DD1187" s="58"/>
      <c r="DE1187" s="58"/>
      <c r="DF1187" s="58"/>
      <c r="DG1187" s="58"/>
      <c r="DH1187" s="58"/>
      <c r="DI1187" s="60"/>
    </row>
    <row r="1188" spans="1:113" x14ac:dyDescent="0.2">
      <c r="A1188" s="36"/>
      <c r="AM1188" s="57"/>
      <c r="AN1188" s="57"/>
      <c r="AO1188" s="58"/>
      <c r="AP1188" s="58"/>
      <c r="AQ1188" s="58"/>
      <c r="AS1188" s="57"/>
      <c r="AT1188" s="58"/>
      <c r="AU1188" s="58"/>
      <c r="AW1188" s="57"/>
      <c r="AX1188" s="58"/>
      <c r="AY1188" s="59"/>
      <c r="BA1188" s="58"/>
      <c r="BC1188" s="57"/>
      <c r="BD1188" s="58"/>
      <c r="BE1188" s="59"/>
      <c r="BF1188" s="58"/>
      <c r="BG1188" s="58"/>
      <c r="BH1188" s="58"/>
      <c r="BI1188" s="58"/>
      <c r="BJ1188" s="58"/>
      <c r="BK1188" s="58"/>
      <c r="BL1188" s="58"/>
      <c r="BM1188" s="58"/>
      <c r="BN1188" s="58"/>
      <c r="BO1188" s="58"/>
      <c r="BP1188" s="58"/>
      <c r="BQ1188" s="58"/>
      <c r="BR1188" s="58"/>
      <c r="BS1188" s="58"/>
      <c r="BT1188" s="58"/>
      <c r="BU1188" s="58"/>
      <c r="BV1188" s="58"/>
      <c r="BW1188" s="58"/>
      <c r="BX1188" s="58"/>
      <c r="BY1188" s="58"/>
      <c r="BZ1188" s="58"/>
      <c r="CA1188" s="58"/>
      <c r="CB1188" s="58"/>
      <c r="CC1188" s="58"/>
      <c r="CD1188" s="58"/>
      <c r="CE1188" s="58"/>
      <c r="CF1188" s="58"/>
      <c r="CG1188" s="58"/>
      <c r="CH1188" s="58"/>
      <c r="CI1188" s="58"/>
      <c r="CJ1188" s="58"/>
      <c r="CK1188" s="58"/>
      <c r="CL1188" s="58"/>
      <c r="CM1188" s="58"/>
      <c r="CN1188" s="58"/>
      <c r="CO1188" s="58"/>
      <c r="CP1188" s="58"/>
      <c r="CQ1188" s="58"/>
      <c r="CR1188" s="58"/>
      <c r="CS1188" s="58"/>
      <c r="CT1188" s="58"/>
      <c r="CU1188" s="58"/>
      <c r="CV1188" s="58"/>
      <c r="CW1188" s="58"/>
      <c r="CX1188" s="58"/>
      <c r="CY1188" s="58"/>
      <c r="CZ1188" s="58"/>
      <c r="DA1188" s="58"/>
      <c r="DB1188" s="58"/>
      <c r="DC1188" s="58"/>
      <c r="DD1188" s="58"/>
      <c r="DE1188" s="58"/>
      <c r="DF1188" s="58"/>
      <c r="DG1188" s="58"/>
      <c r="DH1188" s="58"/>
      <c r="DI1188" s="60"/>
    </row>
    <row r="1189" spans="1:113" x14ac:dyDescent="0.2">
      <c r="A1189" s="36"/>
      <c r="AM1189" s="57"/>
      <c r="AN1189" s="57"/>
      <c r="AO1189" s="58"/>
      <c r="AP1189" s="58"/>
      <c r="AQ1189" s="58"/>
      <c r="AS1189" s="57"/>
      <c r="AT1189" s="58"/>
      <c r="AU1189" s="58"/>
      <c r="AW1189" s="57"/>
      <c r="AX1189" s="58"/>
      <c r="AY1189" s="59"/>
      <c r="BA1189" s="58"/>
      <c r="BC1189" s="57"/>
      <c r="BD1189" s="58"/>
      <c r="BE1189" s="59"/>
      <c r="BF1189" s="58"/>
      <c r="BG1189" s="58"/>
      <c r="BH1189" s="58"/>
      <c r="BI1189" s="58"/>
      <c r="BJ1189" s="58"/>
      <c r="BK1189" s="58"/>
      <c r="BL1189" s="58"/>
      <c r="BM1189" s="58"/>
      <c r="BN1189" s="58"/>
      <c r="BO1189" s="58"/>
      <c r="BP1189" s="58"/>
      <c r="BQ1189" s="58"/>
      <c r="BR1189" s="58"/>
      <c r="BS1189" s="58"/>
      <c r="BT1189" s="58"/>
      <c r="BU1189" s="58"/>
      <c r="BV1189" s="58"/>
      <c r="BW1189" s="58"/>
      <c r="BX1189" s="58"/>
      <c r="BY1189" s="58"/>
      <c r="BZ1189" s="58"/>
      <c r="CA1189" s="58"/>
      <c r="CB1189" s="58"/>
      <c r="CC1189" s="58"/>
      <c r="CD1189" s="58"/>
      <c r="CE1189" s="58"/>
      <c r="CF1189" s="58"/>
      <c r="CG1189" s="58"/>
      <c r="CH1189" s="58"/>
      <c r="CI1189" s="58"/>
      <c r="CJ1189" s="58"/>
      <c r="CK1189" s="58"/>
      <c r="CL1189" s="58"/>
      <c r="CM1189" s="58"/>
      <c r="CN1189" s="58"/>
      <c r="CO1189" s="58"/>
      <c r="CP1189" s="58"/>
      <c r="CQ1189" s="58"/>
      <c r="CR1189" s="58"/>
      <c r="CS1189" s="58"/>
      <c r="CT1189" s="58"/>
      <c r="CU1189" s="58"/>
      <c r="CV1189" s="58"/>
      <c r="CW1189" s="58"/>
      <c r="CX1189" s="58"/>
      <c r="CY1189" s="58"/>
      <c r="CZ1189" s="58"/>
      <c r="DA1189" s="58"/>
      <c r="DB1189" s="58"/>
      <c r="DC1189" s="58"/>
      <c r="DD1189" s="58"/>
      <c r="DE1189" s="58"/>
      <c r="DF1189" s="58"/>
      <c r="DG1189" s="58"/>
      <c r="DH1189" s="58"/>
      <c r="DI1189" s="60"/>
    </row>
    <row r="1190" spans="1:113" x14ac:dyDescent="0.2">
      <c r="A1190" s="36"/>
      <c r="AM1190" s="57"/>
      <c r="AN1190" s="57"/>
      <c r="AO1190" s="58"/>
      <c r="AP1190" s="58"/>
      <c r="AQ1190" s="58"/>
      <c r="AS1190" s="57"/>
      <c r="AT1190" s="58"/>
      <c r="AU1190" s="58"/>
      <c r="AW1190" s="57"/>
      <c r="AX1190" s="58"/>
      <c r="AY1190" s="59"/>
      <c r="BA1190" s="58"/>
      <c r="BC1190" s="57"/>
      <c r="BD1190" s="58"/>
      <c r="BE1190" s="59"/>
      <c r="BF1190" s="58"/>
      <c r="BG1190" s="58"/>
      <c r="BH1190" s="58"/>
      <c r="BI1190" s="58"/>
      <c r="BJ1190" s="58"/>
      <c r="BK1190" s="58"/>
      <c r="BL1190" s="58"/>
      <c r="BM1190" s="58"/>
      <c r="BN1190" s="58"/>
      <c r="BO1190" s="58"/>
      <c r="BP1190" s="58"/>
      <c r="BQ1190" s="58"/>
      <c r="BR1190" s="58"/>
      <c r="BS1190" s="58"/>
      <c r="BT1190" s="58"/>
      <c r="BU1190" s="58"/>
      <c r="BV1190" s="58"/>
      <c r="BW1190" s="58"/>
      <c r="BX1190" s="58"/>
      <c r="BY1190" s="58"/>
      <c r="BZ1190" s="58"/>
      <c r="CA1190" s="58"/>
      <c r="CB1190" s="58"/>
      <c r="CC1190" s="58"/>
      <c r="CD1190" s="58"/>
      <c r="CE1190" s="58"/>
      <c r="CF1190" s="58"/>
      <c r="CG1190" s="58"/>
      <c r="CH1190" s="58"/>
      <c r="CI1190" s="58"/>
      <c r="CJ1190" s="58"/>
      <c r="CK1190" s="58"/>
      <c r="CL1190" s="58"/>
      <c r="CM1190" s="58"/>
      <c r="CN1190" s="58"/>
      <c r="CO1190" s="58"/>
      <c r="CP1190" s="58"/>
      <c r="CQ1190" s="58"/>
      <c r="CR1190" s="58"/>
      <c r="CS1190" s="58"/>
      <c r="CT1190" s="58"/>
      <c r="CU1190" s="58"/>
      <c r="CV1190" s="58"/>
      <c r="CW1190" s="58"/>
      <c r="CX1190" s="58"/>
      <c r="CY1190" s="58"/>
      <c r="CZ1190" s="58"/>
      <c r="DA1190" s="58"/>
      <c r="DB1190" s="58"/>
      <c r="DC1190" s="58"/>
      <c r="DD1190" s="58"/>
      <c r="DE1190" s="58"/>
      <c r="DF1190" s="58"/>
      <c r="DG1190" s="58"/>
      <c r="DH1190" s="58"/>
      <c r="DI1190" s="60"/>
    </row>
    <row r="1191" spans="1:113" x14ac:dyDescent="0.2">
      <c r="A1191" s="36"/>
      <c r="AM1191" s="57"/>
      <c r="AN1191" s="57"/>
      <c r="AO1191" s="58"/>
      <c r="AP1191" s="58"/>
      <c r="AQ1191" s="58"/>
      <c r="AS1191" s="57"/>
      <c r="AT1191" s="58"/>
      <c r="AU1191" s="58"/>
      <c r="AW1191" s="57"/>
      <c r="AX1191" s="58"/>
      <c r="AY1191" s="59"/>
      <c r="BA1191" s="58"/>
      <c r="BC1191" s="57"/>
      <c r="BD1191" s="58"/>
      <c r="BE1191" s="59"/>
      <c r="BF1191" s="58"/>
      <c r="BG1191" s="58"/>
      <c r="BH1191" s="58"/>
      <c r="BI1191" s="58"/>
      <c r="BJ1191" s="58"/>
      <c r="BK1191" s="58"/>
      <c r="BL1191" s="58"/>
      <c r="BM1191" s="58"/>
      <c r="BN1191" s="58"/>
      <c r="BO1191" s="58"/>
      <c r="BP1191" s="58"/>
      <c r="BQ1191" s="58"/>
      <c r="BR1191" s="58"/>
      <c r="BS1191" s="58"/>
      <c r="BT1191" s="58"/>
      <c r="BU1191" s="58"/>
      <c r="BV1191" s="58"/>
      <c r="BW1191" s="58"/>
      <c r="BX1191" s="58"/>
      <c r="BY1191" s="58"/>
      <c r="BZ1191" s="58"/>
      <c r="CA1191" s="58"/>
      <c r="CB1191" s="58"/>
      <c r="CC1191" s="58"/>
      <c r="CD1191" s="58"/>
      <c r="CE1191" s="58"/>
      <c r="CF1191" s="58"/>
      <c r="CG1191" s="58"/>
      <c r="CH1191" s="58"/>
      <c r="CI1191" s="58"/>
      <c r="CJ1191" s="58"/>
      <c r="CK1191" s="58"/>
      <c r="CL1191" s="58"/>
      <c r="CM1191" s="58"/>
      <c r="CN1191" s="58"/>
      <c r="CO1191" s="58"/>
      <c r="CP1191" s="58"/>
      <c r="CQ1191" s="58"/>
      <c r="CR1191" s="58"/>
      <c r="CS1191" s="58"/>
      <c r="CT1191" s="58"/>
      <c r="CU1191" s="58"/>
      <c r="CV1191" s="58"/>
      <c r="CW1191" s="58"/>
      <c r="CX1191" s="58"/>
      <c r="CY1191" s="58"/>
      <c r="CZ1191" s="58"/>
      <c r="DA1191" s="58"/>
      <c r="DB1191" s="58"/>
      <c r="DC1191" s="58"/>
      <c r="DD1191" s="58"/>
      <c r="DE1191" s="58"/>
      <c r="DF1191" s="58"/>
      <c r="DG1191" s="58"/>
      <c r="DH1191" s="58"/>
      <c r="DI1191" s="60"/>
    </row>
    <row r="1192" spans="1:113" x14ac:dyDescent="0.2">
      <c r="A1192" s="36"/>
      <c r="AM1192" s="57"/>
      <c r="AN1192" s="57"/>
      <c r="AO1192" s="58"/>
      <c r="AP1192" s="58"/>
      <c r="AQ1192" s="58"/>
      <c r="AS1192" s="57"/>
      <c r="AT1192" s="58"/>
      <c r="AU1192" s="58"/>
      <c r="AW1192" s="57"/>
      <c r="AX1192" s="58"/>
      <c r="AY1192" s="59"/>
      <c r="BA1192" s="58"/>
      <c r="BC1192" s="57"/>
      <c r="BD1192" s="58"/>
      <c r="BE1192" s="59"/>
      <c r="BF1192" s="58"/>
      <c r="BG1192" s="58"/>
      <c r="BH1192" s="58"/>
      <c r="BI1192" s="58"/>
      <c r="BJ1192" s="58"/>
      <c r="BK1192" s="58"/>
      <c r="BL1192" s="58"/>
      <c r="BM1192" s="58"/>
      <c r="BN1192" s="58"/>
      <c r="BO1192" s="58"/>
      <c r="BP1192" s="58"/>
      <c r="BQ1192" s="58"/>
      <c r="BR1192" s="58"/>
      <c r="BS1192" s="58"/>
      <c r="BT1192" s="58"/>
      <c r="BU1192" s="58"/>
      <c r="BV1192" s="58"/>
      <c r="BW1192" s="58"/>
      <c r="BX1192" s="58"/>
      <c r="BY1192" s="58"/>
      <c r="BZ1192" s="58"/>
      <c r="CA1192" s="58"/>
      <c r="CB1192" s="58"/>
      <c r="CC1192" s="58"/>
      <c r="CD1192" s="58"/>
      <c r="CE1192" s="58"/>
      <c r="CF1192" s="58"/>
      <c r="CG1192" s="58"/>
      <c r="CH1192" s="58"/>
      <c r="CI1192" s="58"/>
      <c r="CJ1192" s="58"/>
      <c r="CK1192" s="58"/>
      <c r="CL1192" s="58"/>
      <c r="CM1192" s="58"/>
      <c r="CN1192" s="58"/>
      <c r="CO1192" s="58"/>
      <c r="CP1192" s="58"/>
      <c r="CQ1192" s="58"/>
      <c r="CR1192" s="58"/>
      <c r="CS1192" s="58"/>
      <c r="CT1192" s="58"/>
      <c r="CU1192" s="58"/>
      <c r="CV1192" s="58"/>
      <c r="CW1192" s="58"/>
      <c r="CX1192" s="58"/>
      <c r="CY1192" s="58"/>
      <c r="CZ1192" s="58"/>
      <c r="DA1192" s="58"/>
      <c r="DB1192" s="58"/>
      <c r="DC1192" s="58"/>
      <c r="DD1192" s="58"/>
      <c r="DE1192" s="58"/>
      <c r="DF1192" s="58"/>
      <c r="DG1192" s="58"/>
      <c r="DH1192" s="58"/>
      <c r="DI1192" s="60"/>
    </row>
    <row r="1193" spans="1:113" x14ac:dyDescent="0.2">
      <c r="A1193" s="36"/>
      <c r="AM1193" s="57"/>
      <c r="AN1193" s="57"/>
      <c r="AO1193" s="58"/>
      <c r="AP1193" s="58"/>
      <c r="AQ1193" s="58"/>
      <c r="AS1193" s="57"/>
      <c r="AT1193" s="58"/>
      <c r="AU1193" s="58"/>
      <c r="AW1193" s="57"/>
      <c r="AX1193" s="58"/>
      <c r="AY1193" s="59"/>
      <c r="BA1193" s="58"/>
      <c r="BC1193" s="57"/>
      <c r="BD1193" s="58"/>
      <c r="BE1193" s="59"/>
      <c r="BF1193" s="58"/>
      <c r="BG1193" s="58"/>
      <c r="BH1193" s="58"/>
      <c r="BI1193" s="58"/>
      <c r="BJ1193" s="58"/>
      <c r="BK1193" s="58"/>
      <c r="BL1193" s="58"/>
      <c r="BM1193" s="58"/>
      <c r="BN1193" s="58"/>
      <c r="BO1193" s="58"/>
      <c r="BP1193" s="58"/>
      <c r="BQ1193" s="58"/>
      <c r="BR1193" s="58"/>
      <c r="BS1193" s="58"/>
      <c r="BT1193" s="58"/>
      <c r="BU1193" s="58"/>
      <c r="BV1193" s="58"/>
      <c r="BW1193" s="58"/>
      <c r="BX1193" s="58"/>
      <c r="BY1193" s="58"/>
      <c r="BZ1193" s="58"/>
      <c r="CA1193" s="58"/>
      <c r="CB1193" s="58"/>
      <c r="CC1193" s="58"/>
      <c r="CD1193" s="58"/>
      <c r="CE1193" s="58"/>
      <c r="CF1193" s="58"/>
      <c r="CG1193" s="58"/>
      <c r="CH1193" s="58"/>
      <c r="CI1193" s="58"/>
      <c r="CJ1193" s="58"/>
      <c r="CK1193" s="58"/>
      <c r="CL1193" s="58"/>
      <c r="CM1193" s="58"/>
      <c r="CN1193" s="58"/>
      <c r="CO1193" s="58"/>
      <c r="CP1193" s="58"/>
      <c r="CQ1193" s="58"/>
      <c r="CR1193" s="58"/>
      <c r="CS1193" s="58"/>
      <c r="CT1193" s="58"/>
      <c r="CU1193" s="58"/>
      <c r="CV1193" s="58"/>
      <c r="CW1193" s="58"/>
      <c r="CX1193" s="58"/>
      <c r="CY1193" s="58"/>
      <c r="CZ1193" s="58"/>
      <c r="DA1193" s="58"/>
      <c r="DB1193" s="58"/>
      <c r="DC1193" s="58"/>
      <c r="DD1193" s="58"/>
      <c r="DE1193" s="58"/>
      <c r="DF1193" s="58"/>
      <c r="DG1193" s="58"/>
      <c r="DH1193" s="58"/>
      <c r="DI1193" s="60"/>
    </row>
    <row r="1194" spans="1:113" x14ac:dyDescent="0.2">
      <c r="A1194" s="36"/>
      <c r="AM1194" s="57"/>
      <c r="AN1194" s="57"/>
      <c r="AO1194" s="58"/>
      <c r="AP1194" s="58"/>
      <c r="AQ1194" s="58"/>
      <c r="AS1194" s="57"/>
      <c r="AT1194" s="58"/>
      <c r="AU1194" s="58"/>
      <c r="AW1194" s="57"/>
      <c r="AX1194" s="58"/>
      <c r="AY1194" s="59"/>
      <c r="BA1194" s="58"/>
      <c r="BC1194" s="57"/>
      <c r="BD1194" s="58"/>
      <c r="BE1194" s="59"/>
      <c r="BF1194" s="58"/>
      <c r="BG1194" s="58"/>
      <c r="BH1194" s="58"/>
      <c r="BI1194" s="58"/>
      <c r="BJ1194" s="58"/>
      <c r="BK1194" s="58"/>
      <c r="BL1194" s="58"/>
      <c r="BM1194" s="58"/>
      <c r="BN1194" s="58"/>
      <c r="BO1194" s="58"/>
      <c r="BP1194" s="58"/>
      <c r="BQ1194" s="58"/>
      <c r="BR1194" s="58"/>
      <c r="BS1194" s="58"/>
      <c r="BT1194" s="58"/>
      <c r="BU1194" s="58"/>
      <c r="BV1194" s="58"/>
      <c r="BW1194" s="58"/>
      <c r="BX1194" s="58"/>
      <c r="BY1194" s="58"/>
      <c r="BZ1194" s="58"/>
      <c r="CA1194" s="58"/>
      <c r="CB1194" s="58"/>
      <c r="CC1194" s="58"/>
      <c r="CD1194" s="58"/>
      <c r="CE1194" s="58"/>
      <c r="CF1194" s="58"/>
      <c r="CG1194" s="58"/>
      <c r="CH1194" s="58"/>
      <c r="CI1194" s="58"/>
      <c r="CJ1194" s="58"/>
      <c r="CK1194" s="58"/>
      <c r="CL1194" s="58"/>
      <c r="CM1194" s="58"/>
      <c r="CN1194" s="58"/>
      <c r="CO1194" s="58"/>
      <c r="CP1194" s="58"/>
      <c r="CQ1194" s="58"/>
      <c r="CR1194" s="58"/>
      <c r="CS1194" s="58"/>
      <c r="CT1194" s="58"/>
      <c r="CU1194" s="58"/>
      <c r="CV1194" s="58"/>
      <c r="CW1194" s="58"/>
      <c r="CX1194" s="58"/>
      <c r="CY1194" s="58"/>
      <c r="CZ1194" s="58"/>
      <c r="DA1194" s="58"/>
      <c r="DB1194" s="58"/>
      <c r="DC1194" s="58"/>
      <c r="DD1194" s="58"/>
      <c r="DE1194" s="58"/>
      <c r="DF1194" s="58"/>
      <c r="DG1194" s="58"/>
      <c r="DH1194" s="58"/>
      <c r="DI1194" s="60"/>
    </row>
    <row r="1195" spans="1:113" x14ac:dyDescent="0.2">
      <c r="A1195" s="36"/>
      <c r="AM1195" s="57"/>
      <c r="AN1195" s="57"/>
      <c r="AO1195" s="58"/>
      <c r="AP1195" s="58"/>
      <c r="AQ1195" s="58"/>
      <c r="AS1195" s="57"/>
      <c r="AT1195" s="58"/>
      <c r="AU1195" s="58"/>
      <c r="AW1195" s="57"/>
      <c r="AX1195" s="58"/>
      <c r="AY1195" s="59"/>
      <c r="BA1195" s="58"/>
      <c r="BC1195" s="57"/>
      <c r="BD1195" s="58"/>
      <c r="BE1195" s="59"/>
      <c r="BF1195" s="58"/>
      <c r="BG1195" s="58"/>
      <c r="BH1195" s="58"/>
      <c r="BI1195" s="58"/>
      <c r="BJ1195" s="58"/>
      <c r="BK1195" s="58"/>
      <c r="BL1195" s="58"/>
      <c r="BM1195" s="58"/>
      <c r="BN1195" s="58"/>
      <c r="BO1195" s="58"/>
      <c r="BP1195" s="58"/>
      <c r="BQ1195" s="58"/>
      <c r="BR1195" s="58"/>
      <c r="BS1195" s="58"/>
      <c r="BT1195" s="58"/>
      <c r="BU1195" s="58"/>
      <c r="BV1195" s="58"/>
      <c r="BW1195" s="58"/>
      <c r="BX1195" s="58"/>
      <c r="BY1195" s="58"/>
      <c r="BZ1195" s="58"/>
      <c r="CA1195" s="58"/>
      <c r="CB1195" s="58"/>
      <c r="CC1195" s="58"/>
      <c r="CD1195" s="58"/>
      <c r="CE1195" s="58"/>
      <c r="CF1195" s="58"/>
      <c r="CG1195" s="58"/>
      <c r="CH1195" s="58"/>
      <c r="CI1195" s="58"/>
      <c r="CJ1195" s="58"/>
      <c r="CK1195" s="58"/>
      <c r="CL1195" s="58"/>
      <c r="CM1195" s="58"/>
      <c r="CN1195" s="58"/>
      <c r="CO1195" s="58"/>
      <c r="CP1195" s="58"/>
      <c r="CQ1195" s="58"/>
      <c r="CR1195" s="58"/>
      <c r="CS1195" s="58"/>
      <c r="CT1195" s="58"/>
      <c r="CU1195" s="58"/>
      <c r="CV1195" s="58"/>
      <c r="CW1195" s="58"/>
      <c r="CX1195" s="58"/>
      <c r="CY1195" s="58"/>
      <c r="CZ1195" s="58"/>
      <c r="DA1195" s="58"/>
      <c r="DB1195" s="58"/>
      <c r="DC1195" s="58"/>
      <c r="DD1195" s="58"/>
      <c r="DE1195" s="58"/>
      <c r="DF1195" s="58"/>
      <c r="DG1195" s="58"/>
      <c r="DH1195" s="58"/>
      <c r="DI1195" s="60"/>
    </row>
    <row r="1196" spans="1:113" x14ac:dyDescent="0.2">
      <c r="A1196" s="36"/>
      <c r="AM1196" s="57"/>
      <c r="AN1196" s="57"/>
      <c r="AO1196" s="58"/>
      <c r="AP1196" s="58"/>
      <c r="AQ1196" s="58"/>
      <c r="AS1196" s="57"/>
      <c r="AT1196" s="58"/>
      <c r="AU1196" s="58"/>
      <c r="AW1196" s="57"/>
      <c r="AX1196" s="58"/>
      <c r="AY1196" s="59"/>
      <c r="BA1196" s="58"/>
      <c r="BC1196" s="57"/>
      <c r="BD1196" s="58"/>
      <c r="BE1196" s="59"/>
      <c r="BF1196" s="58"/>
      <c r="BG1196" s="58"/>
      <c r="BH1196" s="58"/>
      <c r="BI1196" s="58"/>
      <c r="BJ1196" s="58"/>
      <c r="BK1196" s="58"/>
      <c r="BL1196" s="58"/>
      <c r="BM1196" s="58"/>
      <c r="BN1196" s="58"/>
      <c r="BO1196" s="58"/>
      <c r="BP1196" s="58"/>
      <c r="BQ1196" s="58"/>
      <c r="BR1196" s="58"/>
      <c r="BS1196" s="58"/>
      <c r="BT1196" s="58"/>
      <c r="BU1196" s="58"/>
      <c r="BV1196" s="58"/>
      <c r="BW1196" s="58"/>
      <c r="BX1196" s="58"/>
      <c r="BY1196" s="58"/>
      <c r="BZ1196" s="58"/>
      <c r="CA1196" s="58"/>
      <c r="CB1196" s="58"/>
      <c r="CC1196" s="58"/>
      <c r="CD1196" s="58"/>
      <c r="CE1196" s="58"/>
      <c r="CF1196" s="58"/>
      <c r="CG1196" s="58"/>
      <c r="CH1196" s="58"/>
      <c r="CI1196" s="58"/>
      <c r="CJ1196" s="58"/>
      <c r="CK1196" s="58"/>
      <c r="CL1196" s="58"/>
      <c r="CM1196" s="58"/>
      <c r="CN1196" s="58"/>
      <c r="CO1196" s="58"/>
      <c r="CP1196" s="58"/>
      <c r="CQ1196" s="58"/>
      <c r="CR1196" s="58"/>
      <c r="CS1196" s="58"/>
      <c r="CT1196" s="58"/>
      <c r="CU1196" s="58"/>
      <c r="CV1196" s="58"/>
      <c r="CW1196" s="58"/>
      <c r="CX1196" s="58"/>
      <c r="CY1196" s="58"/>
      <c r="CZ1196" s="58"/>
      <c r="DA1196" s="58"/>
      <c r="DB1196" s="58"/>
      <c r="DC1196" s="58"/>
      <c r="DD1196" s="58"/>
      <c r="DE1196" s="58"/>
      <c r="DF1196" s="58"/>
      <c r="DG1196" s="58"/>
      <c r="DH1196" s="58"/>
      <c r="DI1196" s="60"/>
    </row>
    <row r="1197" spans="1:113" x14ac:dyDescent="0.2">
      <c r="A1197" s="36"/>
      <c r="AM1197" s="57"/>
      <c r="AN1197" s="57"/>
      <c r="AO1197" s="58"/>
      <c r="AP1197" s="58"/>
      <c r="AQ1197" s="58"/>
      <c r="AS1197" s="57"/>
      <c r="AT1197" s="58"/>
      <c r="AU1197" s="58"/>
      <c r="AW1197" s="57"/>
      <c r="AX1197" s="58"/>
      <c r="AY1197" s="59"/>
      <c r="BA1197" s="58"/>
      <c r="BC1197" s="57"/>
      <c r="BD1197" s="58"/>
      <c r="BE1197" s="59"/>
      <c r="BF1197" s="58"/>
      <c r="BG1197" s="58"/>
      <c r="BH1197" s="58"/>
      <c r="BI1197" s="58"/>
      <c r="BJ1197" s="58"/>
      <c r="BK1197" s="58"/>
      <c r="BL1197" s="58"/>
      <c r="BM1197" s="58"/>
      <c r="BN1197" s="58"/>
      <c r="BO1197" s="58"/>
      <c r="BP1197" s="58"/>
      <c r="BQ1197" s="58"/>
      <c r="BR1197" s="58"/>
      <c r="BS1197" s="58"/>
      <c r="BT1197" s="58"/>
      <c r="BU1197" s="58"/>
      <c r="BV1197" s="58"/>
      <c r="BW1197" s="58"/>
      <c r="BX1197" s="58"/>
      <c r="BY1197" s="58"/>
      <c r="BZ1197" s="58"/>
      <c r="CA1197" s="58"/>
      <c r="CB1197" s="58"/>
      <c r="CC1197" s="58"/>
      <c r="CD1197" s="58"/>
      <c r="CE1197" s="58"/>
      <c r="CF1197" s="58"/>
      <c r="CG1197" s="58"/>
      <c r="CH1197" s="58"/>
      <c r="CI1197" s="58"/>
      <c r="CJ1197" s="58"/>
      <c r="CK1197" s="58"/>
      <c r="CL1197" s="58"/>
      <c r="CM1197" s="58"/>
      <c r="CN1197" s="58"/>
      <c r="CO1197" s="58"/>
      <c r="CP1197" s="58"/>
      <c r="CQ1197" s="58"/>
      <c r="CR1197" s="58"/>
      <c r="CS1197" s="58"/>
      <c r="CT1197" s="58"/>
      <c r="CU1197" s="58"/>
      <c r="CV1197" s="58"/>
      <c r="CW1197" s="58"/>
      <c r="CX1197" s="58"/>
      <c r="CY1197" s="58"/>
      <c r="CZ1197" s="58"/>
      <c r="DA1197" s="58"/>
      <c r="DB1197" s="58"/>
      <c r="DC1197" s="58"/>
      <c r="DD1197" s="58"/>
      <c r="DE1197" s="58"/>
      <c r="DF1197" s="58"/>
      <c r="DG1197" s="58"/>
      <c r="DH1197" s="58"/>
      <c r="DI1197" s="60"/>
    </row>
    <row r="1198" spans="1:113" x14ac:dyDescent="0.2">
      <c r="A1198" s="36"/>
      <c r="AM1198" s="57"/>
      <c r="AN1198" s="57"/>
      <c r="AO1198" s="58"/>
      <c r="AP1198" s="58"/>
      <c r="AQ1198" s="58"/>
      <c r="AS1198" s="57"/>
      <c r="AT1198" s="58"/>
      <c r="AU1198" s="58"/>
      <c r="AW1198" s="57"/>
      <c r="AX1198" s="58"/>
      <c r="AY1198" s="59"/>
      <c r="BA1198" s="58"/>
      <c r="BC1198" s="57"/>
      <c r="BD1198" s="58"/>
      <c r="BE1198" s="59"/>
      <c r="BF1198" s="58"/>
      <c r="BG1198" s="58"/>
      <c r="BH1198" s="58"/>
      <c r="BI1198" s="58"/>
      <c r="BJ1198" s="58"/>
      <c r="BK1198" s="58"/>
      <c r="BL1198" s="58"/>
      <c r="BM1198" s="58"/>
      <c r="BN1198" s="58"/>
      <c r="BO1198" s="58"/>
      <c r="BP1198" s="58"/>
      <c r="BQ1198" s="58"/>
      <c r="BR1198" s="58"/>
      <c r="BS1198" s="58"/>
      <c r="BT1198" s="58"/>
      <c r="BU1198" s="58"/>
      <c r="BV1198" s="58"/>
      <c r="BW1198" s="58"/>
      <c r="BX1198" s="58"/>
      <c r="BY1198" s="58"/>
      <c r="BZ1198" s="58"/>
      <c r="CA1198" s="58"/>
      <c r="CB1198" s="58"/>
      <c r="CC1198" s="58"/>
      <c r="CD1198" s="58"/>
      <c r="CE1198" s="58"/>
      <c r="CF1198" s="58"/>
      <c r="CG1198" s="58"/>
      <c r="CH1198" s="58"/>
      <c r="CI1198" s="58"/>
      <c r="CJ1198" s="58"/>
      <c r="CK1198" s="58"/>
      <c r="CL1198" s="58"/>
      <c r="CM1198" s="58"/>
      <c r="CN1198" s="58"/>
      <c r="CO1198" s="58"/>
      <c r="CP1198" s="58"/>
      <c r="CQ1198" s="58"/>
      <c r="CR1198" s="58"/>
      <c r="CS1198" s="58"/>
      <c r="CT1198" s="58"/>
      <c r="CU1198" s="58"/>
      <c r="CV1198" s="58"/>
      <c r="CW1198" s="58"/>
      <c r="CX1198" s="58"/>
      <c r="CY1198" s="58"/>
      <c r="CZ1198" s="58"/>
      <c r="DA1198" s="58"/>
      <c r="DB1198" s="58"/>
      <c r="DC1198" s="58"/>
      <c r="DD1198" s="58"/>
      <c r="DE1198" s="58"/>
      <c r="DF1198" s="58"/>
      <c r="DG1198" s="58"/>
      <c r="DH1198" s="58"/>
      <c r="DI1198" s="60"/>
    </row>
    <row r="1199" spans="1:113" x14ac:dyDescent="0.2">
      <c r="A1199" s="36"/>
      <c r="AM1199" s="57"/>
      <c r="AN1199" s="57"/>
      <c r="AO1199" s="58"/>
      <c r="AP1199" s="58"/>
      <c r="AQ1199" s="58"/>
      <c r="AS1199" s="57"/>
      <c r="AT1199" s="58"/>
      <c r="AU1199" s="58"/>
      <c r="AW1199" s="57"/>
      <c r="AX1199" s="58"/>
      <c r="AY1199" s="59"/>
      <c r="BA1199" s="58"/>
      <c r="BC1199" s="57"/>
      <c r="BD1199" s="58"/>
      <c r="BE1199" s="59"/>
      <c r="BF1199" s="58"/>
      <c r="BG1199" s="58"/>
      <c r="BH1199" s="58"/>
      <c r="BI1199" s="58"/>
      <c r="BJ1199" s="58"/>
      <c r="BK1199" s="58"/>
      <c r="BL1199" s="58"/>
      <c r="BM1199" s="58"/>
      <c r="BN1199" s="58"/>
      <c r="BO1199" s="58"/>
      <c r="BP1199" s="58"/>
      <c r="BQ1199" s="58"/>
      <c r="BR1199" s="58"/>
      <c r="BS1199" s="58"/>
      <c r="BT1199" s="58"/>
      <c r="BU1199" s="58"/>
      <c r="BV1199" s="58"/>
      <c r="BW1199" s="58"/>
      <c r="BX1199" s="58"/>
      <c r="BY1199" s="58"/>
      <c r="BZ1199" s="58"/>
      <c r="CA1199" s="58"/>
      <c r="CB1199" s="58"/>
      <c r="CC1199" s="58"/>
      <c r="CD1199" s="58"/>
      <c r="CE1199" s="58"/>
      <c r="CF1199" s="58"/>
      <c r="CG1199" s="58"/>
      <c r="CH1199" s="58"/>
      <c r="CI1199" s="58"/>
      <c r="CJ1199" s="58"/>
      <c r="CK1199" s="58"/>
      <c r="CL1199" s="58"/>
      <c r="CM1199" s="58"/>
      <c r="CN1199" s="58"/>
      <c r="CO1199" s="58"/>
      <c r="CP1199" s="58"/>
      <c r="CQ1199" s="58"/>
      <c r="CR1199" s="58"/>
      <c r="CS1199" s="58"/>
      <c r="CT1199" s="58"/>
      <c r="CU1199" s="58"/>
      <c r="CV1199" s="58"/>
      <c r="CW1199" s="58"/>
      <c r="CX1199" s="58"/>
      <c r="CY1199" s="58"/>
      <c r="CZ1199" s="58"/>
      <c r="DA1199" s="58"/>
      <c r="DB1199" s="58"/>
      <c r="DC1199" s="58"/>
      <c r="DD1199" s="58"/>
      <c r="DE1199" s="58"/>
      <c r="DF1199" s="58"/>
      <c r="DG1199" s="58"/>
      <c r="DH1199" s="58"/>
      <c r="DI1199" s="60"/>
    </row>
    <row r="1200" spans="1:113" x14ac:dyDescent="0.2">
      <c r="A1200" s="36"/>
      <c r="AM1200" s="57"/>
      <c r="AN1200" s="57"/>
      <c r="AO1200" s="58"/>
      <c r="AP1200" s="58"/>
      <c r="AQ1200" s="58"/>
      <c r="AS1200" s="57"/>
      <c r="AT1200" s="58"/>
      <c r="AU1200" s="58"/>
      <c r="AW1200" s="57"/>
      <c r="AX1200" s="58"/>
      <c r="AY1200" s="59"/>
      <c r="BA1200" s="58"/>
      <c r="BC1200" s="57"/>
      <c r="BD1200" s="58"/>
      <c r="BE1200" s="59"/>
      <c r="BF1200" s="58"/>
      <c r="BG1200" s="58"/>
      <c r="BH1200" s="58"/>
      <c r="BI1200" s="58"/>
      <c r="BJ1200" s="58"/>
      <c r="BK1200" s="58"/>
      <c r="BL1200" s="58"/>
      <c r="BM1200" s="58"/>
      <c r="BN1200" s="58"/>
      <c r="BO1200" s="58"/>
      <c r="BP1200" s="58"/>
      <c r="BQ1200" s="58"/>
      <c r="BR1200" s="58"/>
      <c r="BS1200" s="58"/>
      <c r="BT1200" s="58"/>
      <c r="BU1200" s="58"/>
      <c r="BV1200" s="58"/>
      <c r="BW1200" s="58"/>
      <c r="BX1200" s="58"/>
      <c r="BY1200" s="58"/>
      <c r="BZ1200" s="58"/>
      <c r="CA1200" s="58"/>
      <c r="CB1200" s="58"/>
      <c r="CC1200" s="58"/>
      <c r="CD1200" s="58"/>
      <c r="CE1200" s="58"/>
      <c r="CF1200" s="58"/>
      <c r="CG1200" s="58"/>
      <c r="CH1200" s="58"/>
      <c r="CI1200" s="58"/>
      <c r="CJ1200" s="58"/>
      <c r="CK1200" s="58"/>
      <c r="CL1200" s="58"/>
      <c r="CM1200" s="58"/>
      <c r="CN1200" s="58"/>
      <c r="CO1200" s="58"/>
      <c r="CP1200" s="58"/>
      <c r="CQ1200" s="58"/>
      <c r="CR1200" s="58"/>
      <c r="CS1200" s="58"/>
      <c r="CT1200" s="58"/>
      <c r="CU1200" s="58"/>
      <c r="CV1200" s="58"/>
      <c r="CW1200" s="58"/>
      <c r="CX1200" s="58"/>
      <c r="CY1200" s="58"/>
      <c r="CZ1200" s="58"/>
      <c r="DA1200" s="58"/>
      <c r="DB1200" s="58"/>
      <c r="DC1200" s="58"/>
      <c r="DD1200" s="58"/>
      <c r="DE1200" s="58"/>
      <c r="DF1200" s="58"/>
      <c r="DG1200" s="58"/>
      <c r="DH1200" s="58"/>
      <c r="DI1200" s="60"/>
    </row>
    <row r="1201" spans="1:113" x14ac:dyDescent="0.2">
      <c r="A1201" s="36"/>
      <c r="AM1201" s="57"/>
      <c r="AN1201" s="57"/>
      <c r="AO1201" s="58"/>
      <c r="AP1201" s="58"/>
      <c r="AQ1201" s="58"/>
      <c r="AS1201" s="57"/>
      <c r="AT1201" s="58"/>
      <c r="AU1201" s="58"/>
      <c r="AW1201" s="57"/>
      <c r="AX1201" s="58"/>
      <c r="AY1201" s="59"/>
      <c r="BA1201" s="58"/>
      <c r="BC1201" s="57"/>
      <c r="BD1201" s="58"/>
      <c r="BE1201" s="59"/>
      <c r="BF1201" s="58"/>
      <c r="BG1201" s="58"/>
      <c r="BH1201" s="58"/>
      <c r="BI1201" s="58"/>
      <c r="BJ1201" s="58"/>
      <c r="BK1201" s="58"/>
      <c r="BL1201" s="58"/>
      <c r="BM1201" s="58"/>
      <c r="BN1201" s="58"/>
      <c r="BO1201" s="58"/>
      <c r="BP1201" s="58"/>
      <c r="BQ1201" s="58"/>
      <c r="BR1201" s="58"/>
      <c r="BS1201" s="58"/>
      <c r="BT1201" s="58"/>
      <c r="BU1201" s="58"/>
      <c r="BV1201" s="58"/>
      <c r="BW1201" s="58"/>
      <c r="BX1201" s="58"/>
      <c r="BY1201" s="58"/>
      <c r="BZ1201" s="58"/>
      <c r="CA1201" s="58"/>
      <c r="CB1201" s="58"/>
      <c r="CC1201" s="58"/>
      <c r="CD1201" s="58"/>
      <c r="CE1201" s="58"/>
      <c r="CF1201" s="58"/>
      <c r="CG1201" s="58"/>
      <c r="CH1201" s="58"/>
      <c r="CI1201" s="58"/>
      <c r="CJ1201" s="58"/>
      <c r="CK1201" s="58"/>
      <c r="CL1201" s="58"/>
      <c r="CM1201" s="58"/>
      <c r="CN1201" s="58"/>
      <c r="CO1201" s="58"/>
      <c r="CP1201" s="58"/>
      <c r="CQ1201" s="58"/>
      <c r="CR1201" s="58"/>
      <c r="CS1201" s="58"/>
      <c r="CT1201" s="58"/>
      <c r="CU1201" s="58"/>
      <c r="CV1201" s="58"/>
      <c r="CW1201" s="58"/>
      <c r="CX1201" s="58"/>
      <c r="CY1201" s="58"/>
      <c r="CZ1201" s="58"/>
      <c r="DA1201" s="58"/>
      <c r="DB1201" s="58"/>
      <c r="DC1201" s="58"/>
      <c r="DD1201" s="58"/>
      <c r="DE1201" s="58"/>
      <c r="DF1201" s="58"/>
      <c r="DG1201" s="58"/>
      <c r="DH1201" s="58"/>
      <c r="DI1201" s="60"/>
    </row>
    <row r="1202" spans="1:113" x14ac:dyDescent="0.2">
      <c r="A1202" s="36"/>
      <c r="AM1202" s="57"/>
      <c r="AN1202" s="57"/>
      <c r="AO1202" s="58"/>
      <c r="AP1202" s="58"/>
      <c r="AQ1202" s="58"/>
      <c r="AS1202" s="57"/>
      <c r="AT1202" s="58"/>
      <c r="AU1202" s="58"/>
      <c r="AW1202" s="57"/>
      <c r="AX1202" s="58"/>
      <c r="AY1202" s="59"/>
      <c r="BA1202" s="58"/>
      <c r="BC1202" s="57"/>
      <c r="BD1202" s="58"/>
      <c r="BE1202" s="59"/>
      <c r="BF1202" s="58"/>
      <c r="BG1202" s="58"/>
      <c r="BH1202" s="58"/>
      <c r="BI1202" s="58"/>
      <c r="BJ1202" s="58"/>
      <c r="BK1202" s="58"/>
      <c r="BL1202" s="58"/>
      <c r="BM1202" s="58"/>
      <c r="BN1202" s="58"/>
      <c r="BO1202" s="58"/>
      <c r="BP1202" s="58"/>
      <c r="BQ1202" s="58"/>
      <c r="BR1202" s="58"/>
      <c r="BS1202" s="58"/>
      <c r="BT1202" s="58"/>
      <c r="BU1202" s="58"/>
      <c r="BV1202" s="58"/>
      <c r="BW1202" s="58"/>
      <c r="BX1202" s="58"/>
      <c r="BY1202" s="58"/>
      <c r="BZ1202" s="58"/>
      <c r="CA1202" s="58"/>
      <c r="CB1202" s="58"/>
      <c r="CC1202" s="58"/>
      <c r="CD1202" s="58"/>
      <c r="CE1202" s="58"/>
      <c r="CF1202" s="58"/>
      <c r="CG1202" s="58"/>
      <c r="CH1202" s="58"/>
      <c r="CI1202" s="58"/>
      <c r="CJ1202" s="58"/>
      <c r="CK1202" s="58"/>
      <c r="CL1202" s="58"/>
      <c r="CM1202" s="58"/>
      <c r="CN1202" s="58"/>
      <c r="CO1202" s="58"/>
      <c r="CP1202" s="58"/>
      <c r="CQ1202" s="58"/>
      <c r="CR1202" s="58"/>
      <c r="CS1202" s="58"/>
      <c r="CT1202" s="58"/>
      <c r="CU1202" s="58"/>
      <c r="CV1202" s="58"/>
      <c r="CW1202" s="58"/>
      <c r="CX1202" s="58"/>
      <c r="CY1202" s="58"/>
      <c r="CZ1202" s="58"/>
      <c r="DA1202" s="58"/>
      <c r="DB1202" s="58"/>
      <c r="DC1202" s="58"/>
      <c r="DD1202" s="58"/>
      <c r="DE1202" s="58"/>
      <c r="DF1202" s="58"/>
      <c r="DG1202" s="58"/>
      <c r="DH1202" s="58"/>
      <c r="DI1202" s="60"/>
    </row>
    <row r="1203" spans="1:113" x14ac:dyDescent="0.2">
      <c r="A1203" s="36"/>
      <c r="AM1203" s="57"/>
      <c r="AN1203" s="57"/>
      <c r="AO1203" s="58"/>
      <c r="AP1203" s="58"/>
      <c r="AQ1203" s="58"/>
      <c r="AS1203" s="57"/>
      <c r="AT1203" s="58"/>
      <c r="AU1203" s="58"/>
      <c r="AW1203" s="57"/>
      <c r="AX1203" s="58"/>
      <c r="AY1203" s="59"/>
      <c r="BA1203" s="58"/>
      <c r="BC1203" s="57"/>
      <c r="BD1203" s="58"/>
      <c r="BE1203" s="59"/>
      <c r="BF1203" s="58"/>
      <c r="BG1203" s="58"/>
      <c r="BH1203" s="58"/>
      <c r="BI1203" s="58"/>
      <c r="BJ1203" s="58"/>
      <c r="BK1203" s="58"/>
      <c r="BL1203" s="58"/>
      <c r="BM1203" s="58"/>
      <c r="BN1203" s="58"/>
      <c r="BO1203" s="58"/>
      <c r="BP1203" s="58"/>
      <c r="BQ1203" s="58"/>
      <c r="BR1203" s="58"/>
      <c r="BS1203" s="58"/>
      <c r="BT1203" s="58"/>
      <c r="BU1203" s="58"/>
      <c r="BV1203" s="58"/>
      <c r="BW1203" s="58"/>
      <c r="BX1203" s="58"/>
      <c r="BY1203" s="58"/>
      <c r="BZ1203" s="58"/>
      <c r="CA1203" s="58"/>
      <c r="CB1203" s="58"/>
      <c r="CC1203" s="58"/>
      <c r="CD1203" s="58"/>
      <c r="CE1203" s="58"/>
      <c r="CF1203" s="58"/>
      <c r="CG1203" s="58"/>
      <c r="CH1203" s="58"/>
      <c r="CI1203" s="58"/>
      <c r="CJ1203" s="58"/>
      <c r="CK1203" s="58"/>
      <c r="CL1203" s="58"/>
      <c r="CM1203" s="58"/>
      <c r="CN1203" s="58"/>
      <c r="CO1203" s="58"/>
      <c r="CP1203" s="58"/>
      <c r="CQ1203" s="58"/>
      <c r="CR1203" s="58"/>
      <c r="CS1203" s="58"/>
      <c r="CT1203" s="58"/>
      <c r="CU1203" s="58"/>
      <c r="CV1203" s="58"/>
      <c r="CW1203" s="58"/>
      <c r="CX1203" s="58"/>
      <c r="CY1203" s="58"/>
      <c r="CZ1203" s="58"/>
      <c r="DA1203" s="58"/>
      <c r="DB1203" s="58"/>
      <c r="DC1203" s="58"/>
      <c r="DD1203" s="58"/>
      <c r="DE1203" s="58"/>
      <c r="DF1203" s="58"/>
      <c r="DG1203" s="58"/>
      <c r="DH1203" s="58"/>
      <c r="DI1203" s="60"/>
    </row>
    <row r="1204" spans="1:113" x14ac:dyDescent="0.2">
      <c r="A1204" s="36"/>
      <c r="AM1204" s="57"/>
      <c r="AN1204" s="57"/>
      <c r="AO1204" s="58"/>
      <c r="AP1204" s="58"/>
      <c r="AQ1204" s="58"/>
      <c r="AS1204" s="57"/>
      <c r="AT1204" s="58"/>
      <c r="AU1204" s="58"/>
      <c r="AW1204" s="57"/>
      <c r="AX1204" s="58"/>
      <c r="AY1204" s="59"/>
      <c r="BA1204" s="58"/>
      <c r="BC1204" s="57"/>
      <c r="BD1204" s="58"/>
      <c r="BE1204" s="59"/>
      <c r="BF1204" s="58"/>
      <c r="BG1204" s="58"/>
      <c r="BH1204" s="58"/>
      <c r="BI1204" s="58"/>
      <c r="BJ1204" s="58"/>
      <c r="BK1204" s="58"/>
      <c r="BL1204" s="58"/>
      <c r="BM1204" s="58"/>
      <c r="BN1204" s="58"/>
      <c r="BO1204" s="58"/>
      <c r="BP1204" s="58"/>
      <c r="BQ1204" s="58"/>
      <c r="BR1204" s="58"/>
      <c r="BS1204" s="58"/>
      <c r="BT1204" s="58"/>
      <c r="BU1204" s="58"/>
      <c r="BV1204" s="58"/>
      <c r="BW1204" s="58"/>
      <c r="BX1204" s="58"/>
      <c r="BY1204" s="58"/>
      <c r="BZ1204" s="58"/>
      <c r="CA1204" s="58"/>
      <c r="CB1204" s="58"/>
      <c r="CC1204" s="58"/>
      <c r="CD1204" s="58"/>
      <c r="CE1204" s="58"/>
      <c r="CF1204" s="58"/>
      <c r="CG1204" s="58"/>
      <c r="CH1204" s="58"/>
      <c r="CI1204" s="58"/>
      <c r="CJ1204" s="58"/>
      <c r="CK1204" s="58"/>
      <c r="CL1204" s="58"/>
      <c r="CM1204" s="58"/>
      <c r="CN1204" s="58"/>
      <c r="CO1204" s="58"/>
      <c r="CP1204" s="58"/>
      <c r="CQ1204" s="58"/>
      <c r="CR1204" s="58"/>
      <c r="CS1204" s="58"/>
      <c r="CT1204" s="58"/>
      <c r="CU1204" s="58"/>
      <c r="CV1204" s="58"/>
      <c r="CW1204" s="58"/>
      <c r="CX1204" s="58"/>
      <c r="CY1204" s="58"/>
      <c r="CZ1204" s="58"/>
      <c r="DA1204" s="58"/>
      <c r="DB1204" s="58"/>
      <c r="DC1204" s="58"/>
      <c r="DD1204" s="58"/>
      <c r="DE1204" s="58"/>
      <c r="DF1204" s="58"/>
      <c r="DG1204" s="58"/>
      <c r="DH1204" s="58"/>
      <c r="DI1204" s="60"/>
    </row>
    <row r="1205" spans="1:113" x14ac:dyDescent="0.2">
      <c r="A1205" s="36"/>
      <c r="AM1205" s="57"/>
      <c r="AN1205" s="57"/>
      <c r="AO1205" s="58"/>
      <c r="AP1205" s="58"/>
      <c r="AQ1205" s="58"/>
      <c r="AS1205" s="57"/>
      <c r="AT1205" s="58"/>
      <c r="AU1205" s="58"/>
      <c r="AW1205" s="57"/>
      <c r="AX1205" s="58"/>
      <c r="AY1205" s="59"/>
      <c r="BA1205" s="58"/>
      <c r="BC1205" s="57"/>
      <c r="BD1205" s="58"/>
      <c r="BE1205" s="59"/>
      <c r="BF1205" s="58"/>
      <c r="BG1205" s="58"/>
      <c r="BH1205" s="58"/>
      <c r="BI1205" s="58"/>
      <c r="BJ1205" s="58"/>
      <c r="BK1205" s="58"/>
      <c r="BL1205" s="58"/>
      <c r="BM1205" s="58"/>
      <c r="BN1205" s="58"/>
      <c r="BO1205" s="58"/>
      <c r="BP1205" s="58"/>
      <c r="BQ1205" s="58"/>
      <c r="BR1205" s="58"/>
      <c r="BS1205" s="58"/>
      <c r="BT1205" s="58"/>
      <c r="BU1205" s="58"/>
      <c r="BV1205" s="58"/>
      <c r="BW1205" s="58"/>
      <c r="BX1205" s="58"/>
      <c r="BY1205" s="58"/>
      <c r="BZ1205" s="58"/>
      <c r="CA1205" s="58"/>
      <c r="CB1205" s="58"/>
      <c r="CC1205" s="58"/>
      <c r="CD1205" s="58"/>
      <c r="CE1205" s="58"/>
      <c r="CF1205" s="58"/>
      <c r="CG1205" s="58"/>
      <c r="CH1205" s="58"/>
      <c r="CI1205" s="58"/>
      <c r="CJ1205" s="58"/>
      <c r="CK1205" s="58"/>
      <c r="CL1205" s="58"/>
      <c r="CM1205" s="58"/>
      <c r="CN1205" s="58"/>
      <c r="CO1205" s="58"/>
      <c r="CP1205" s="58"/>
      <c r="CQ1205" s="58"/>
      <c r="CR1205" s="58"/>
      <c r="CS1205" s="58"/>
      <c r="CT1205" s="58"/>
      <c r="CU1205" s="58"/>
      <c r="CV1205" s="58"/>
      <c r="CW1205" s="58"/>
      <c r="CX1205" s="58"/>
      <c r="CY1205" s="58"/>
      <c r="CZ1205" s="58"/>
      <c r="DA1205" s="58"/>
      <c r="DB1205" s="58"/>
      <c r="DC1205" s="58"/>
      <c r="DD1205" s="58"/>
      <c r="DE1205" s="58"/>
      <c r="DF1205" s="58"/>
      <c r="DG1205" s="58"/>
      <c r="DH1205" s="58"/>
      <c r="DI1205" s="60"/>
    </row>
    <row r="1206" spans="1:113" x14ac:dyDescent="0.2">
      <c r="A1206" s="36"/>
      <c r="AM1206" s="57"/>
      <c r="AN1206" s="57"/>
      <c r="AO1206" s="58"/>
      <c r="AP1206" s="58"/>
      <c r="AQ1206" s="58"/>
      <c r="AS1206" s="57"/>
      <c r="AT1206" s="58"/>
      <c r="AU1206" s="58"/>
      <c r="AW1206" s="57"/>
      <c r="AX1206" s="58"/>
      <c r="AY1206" s="59"/>
      <c r="BA1206" s="58"/>
      <c r="BC1206" s="57"/>
      <c r="BD1206" s="58"/>
      <c r="BE1206" s="59"/>
      <c r="BF1206" s="58"/>
      <c r="BG1206" s="58"/>
      <c r="BH1206" s="58"/>
      <c r="BI1206" s="58"/>
      <c r="BJ1206" s="58"/>
      <c r="BK1206" s="58"/>
      <c r="BL1206" s="58"/>
      <c r="BM1206" s="58"/>
      <c r="BN1206" s="58"/>
      <c r="BO1206" s="58"/>
      <c r="BP1206" s="58"/>
      <c r="BQ1206" s="58"/>
      <c r="BR1206" s="58"/>
      <c r="BS1206" s="58"/>
      <c r="BT1206" s="58"/>
      <c r="BU1206" s="58"/>
      <c r="BV1206" s="58"/>
      <c r="BW1206" s="58"/>
      <c r="BX1206" s="58"/>
      <c r="BY1206" s="58"/>
      <c r="BZ1206" s="58"/>
      <c r="CA1206" s="58"/>
      <c r="CB1206" s="58"/>
      <c r="CC1206" s="58"/>
      <c r="CD1206" s="58"/>
      <c r="CE1206" s="58"/>
      <c r="CF1206" s="58"/>
      <c r="CG1206" s="58"/>
      <c r="CH1206" s="58"/>
      <c r="CI1206" s="58"/>
      <c r="CJ1206" s="58"/>
      <c r="CK1206" s="58"/>
      <c r="CL1206" s="58"/>
      <c r="CM1206" s="58"/>
      <c r="CN1206" s="58"/>
      <c r="CO1206" s="58"/>
      <c r="CP1206" s="58"/>
      <c r="CQ1206" s="58"/>
      <c r="CR1206" s="58"/>
      <c r="CS1206" s="58"/>
      <c r="CT1206" s="58"/>
      <c r="CU1206" s="58"/>
      <c r="CV1206" s="58"/>
      <c r="CW1206" s="58"/>
      <c r="CX1206" s="58"/>
      <c r="CY1206" s="58"/>
      <c r="CZ1206" s="58"/>
      <c r="DA1206" s="58"/>
      <c r="DB1206" s="58"/>
      <c r="DC1206" s="58"/>
      <c r="DD1206" s="58"/>
      <c r="DE1206" s="58"/>
      <c r="DF1206" s="58"/>
      <c r="DG1206" s="58"/>
      <c r="DH1206" s="58"/>
      <c r="DI1206" s="60"/>
    </row>
    <row r="1207" spans="1:113" x14ac:dyDescent="0.2">
      <c r="A1207" s="36"/>
      <c r="AM1207" s="57"/>
      <c r="AN1207" s="57"/>
      <c r="AO1207" s="58"/>
      <c r="AP1207" s="58"/>
      <c r="AQ1207" s="58"/>
      <c r="AS1207" s="57"/>
      <c r="AT1207" s="58"/>
      <c r="AU1207" s="58"/>
      <c r="AW1207" s="57"/>
      <c r="AX1207" s="58"/>
      <c r="AY1207" s="59"/>
      <c r="BA1207" s="58"/>
      <c r="BC1207" s="57"/>
      <c r="BD1207" s="58"/>
      <c r="BE1207" s="59"/>
      <c r="BF1207" s="58"/>
      <c r="BG1207" s="58"/>
      <c r="BH1207" s="58"/>
      <c r="BI1207" s="58"/>
      <c r="BJ1207" s="58"/>
      <c r="BK1207" s="58"/>
      <c r="BL1207" s="58"/>
      <c r="BM1207" s="58"/>
      <c r="BN1207" s="58"/>
      <c r="BO1207" s="58"/>
      <c r="BP1207" s="58"/>
      <c r="BQ1207" s="58"/>
      <c r="BR1207" s="58"/>
      <c r="BS1207" s="58"/>
      <c r="BT1207" s="58"/>
      <c r="BU1207" s="58"/>
      <c r="BV1207" s="58"/>
      <c r="BW1207" s="58"/>
      <c r="BX1207" s="58"/>
      <c r="BY1207" s="58"/>
      <c r="BZ1207" s="58"/>
      <c r="CA1207" s="58"/>
      <c r="CB1207" s="58"/>
      <c r="CC1207" s="58"/>
      <c r="CD1207" s="58"/>
      <c r="CE1207" s="58"/>
      <c r="CF1207" s="58"/>
      <c r="CG1207" s="58"/>
      <c r="CH1207" s="58"/>
      <c r="CI1207" s="58"/>
      <c r="CJ1207" s="58"/>
      <c r="CK1207" s="58"/>
      <c r="CL1207" s="58"/>
      <c r="CM1207" s="58"/>
      <c r="CN1207" s="58"/>
      <c r="CO1207" s="58"/>
      <c r="CP1207" s="58"/>
      <c r="CQ1207" s="58"/>
      <c r="CR1207" s="58"/>
      <c r="CS1207" s="58"/>
      <c r="CT1207" s="58"/>
      <c r="CU1207" s="58"/>
      <c r="CV1207" s="58"/>
      <c r="CW1207" s="58"/>
      <c r="CX1207" s="58"/>
      <c r="CY1207" s="58"/>
      <c r="CZ1207" s="58"/>
      <c r="DA1207" s="58"/>
      <c r="DB1207" s="58"/>
      <c r="DC1207" s="58"/>
      <c r="DD1207" s="58"/>
      <c r="DE1207" s="58"/>
      <c r="DF1207" s="58"/>
      <c r="DG1207" s="58"/>
      <c r="DH1207" s="58"/>
      <c r="DI1207" s="60"/>
    </row>
    <row r="1208" spans="1:113" x14ac:dyDescent="0.2">
      <c r="A1208" s="36"/>
      <c r="AM1208" s="57"/>
      <c r="AN1208" s="57"/>
      <c r="AO1208" s="58"/>
      <c r="AP1208" s="58"/>
      <c r="AQ1208" s="58"/>
      <c r="AS1208" s="57"/>
      <c r="AT1208" s="58"/>
      <c r="AU1208" s="58"/>
      <c r="AW1208" s="57"/>
      <c r="AX1208" s="58"/>
      <c r="AY1208" s="59"/>
      <c r="BA1208" s="58"/>
      <c r="BC1208" s="57"/>
      <c r="BD1208" s="58"/>
      <c r="BE1208" s="59"/>
      <c r="BF1208" s="58"/>
      <c r="BG1208" s="58"/>
      <c r="BH1208" s="58"/>
      <c r="BI1208" s="58"/>
      <c r="BJ1208" s="58"/>
      <c r="BK1208" s="58"/>
      <c r="BL1208" s="58"/>
      <c r="BM1208" s="58"/>
      <c r="BN1208" s="58"/>
      <c r="BO1208" s="58"/>
      <c r="BP1208" s="58"/>
      <c r="BQ1208" s="58"/>
      <c r="BR1208" s="58"/>
      <c r="BS1208" s="58"/>
      <c r="BT1208" s="58"/>
      <c r="BU1208" s="58"/>
      <c r="BV1208" s="58"/>
      <c r="BW1208" s="58"/>
      <c r="BX1208" s="58"/>
      <c r="BY1208" s="58"/>
      <c r="BZ1208" s="58"/>
      <c r="CA1208" s="58"/>
      <c r="CB1208" s="58"/>
      <c r="CC1208" s="58"/>
      <c r="CD1208" s="58"/>
      <c r="CE1208" s="58"/>
      <c r="CF1208" s="58"/>
      <c r="CG1208" s="58"/>
      <c r="CH1208" s="58"/>
      <c r="CI1208" s="58"/>
      <c r="CJ1208" s="58"/>
      <c r="CK1208" s="58"/>
      <c r="CL1208" s="58"/>
      <c r="CM1208" s="58"/>
      <c r="CN1208" s="58"/>
      <c r="CO1208" s="58"/>
      <c r="CP1208" s="58"/>
      <c r="CQ1208" s="58"/>
      <c r="CR1208" s="58"/>
      <c r="CS1208" s="58"/>
      <c r="CT1208" s="58"/>
      <c r="CU1208" s="58"/>
      <c r="CV1208" s="58"/>
      <c r="CW1208" s="58"/>
      <c r="CX1208" s="58"/>
      <c r="CY1208" s="58"/>
      <c r="CZ1208" s="58"/>
      <c r="DA1208" s="58"/>
      <c r="DB1208" s="58"/>
      <c r="DC1208" s="58"/>
      <c r="DD1208" s="58"/>
      <c r="DE1208" s="58"/>
      <c r="DF1208" s="58"/>
      <c r="DG1208" s="58"/>
      <c r="DH1208" s="58"/>
      <c r="DI1208" s="60"/>
    </row>
    <row r="1209" spans="1:113" x14ac:dyDescent="0.2">
      <c r="A1209" s="36"/>
      <c r="AM1209" s="57"/>
      <c r="AN1209" s="57"/>
      <c r="AO1209" s="58"/>
      <c r="AP1209" s="58"/>
      <c r="AQ1209" s="58"/>
      <c r="AS1209" s="57"/>
      <c r="AT1209" s="58"/>
      <c r="AU1209" s="58"/>
      <c r="AW1209" s="57"/>
      <c r="AX1209" s="58"/>
      <c r="AY1209" s="59"/>
      <c r="BA1209" s="58"/>
      <c r="BC1209" s="57"/>
      <c r="BD1209" s="58"/>
      <c r="BE1209" s="59"/>
      <c r="BF1209" s="58"/>
      <c r="BG1209" s="58"/>
      <c r="BH1209" s="58"/>
      <c r="BI1209" s="58"/>
      <c r="BJ1209" s="58"/>
      <c r="BK1209" s="58"/>
      <c r="BL1209" s="58"/>
      <c r="BM1209" s="58"/>
      <c r="BN1209" s="58"/>
      <c r="BO1209" s="58"/>
      <c r="BP1209" s="58"/>
      <c r="BQ1209" s="58"/>
      <c r="BR1209" s="58"/>
      <c r="BS1209" s="58"/>
      <c r="BT1209" s="58"/>
      <c r="BU1209" s="58"/>
      <c r="BV1209" s="58"/>
      <c r="BW1209" s="58"/>
      <c r="BX1209" s="58"/>
      <c r="BY1209" s="58"/>
      <c r="BZ1209" s="58"/>
      <c r="CA1209" s="58"/>
      <c r="CB1209" s="58"/>
      <c r="CC1209" s="58"/>
      <c r="CD1209" s="58"/>
      <c r="CE1209" s="58"/>
      <c r="CF1209" s="58"/>
      <c r="CG1209" s="58"/>
      <c r="CH1209" s="58"/>
      <c r="CI1209" s="58"/>
      <c r="CJ1209" s="58"/>
      <c r="CK1209" s="58"/>
      <c r="CL1209" s="58"/>
      <c r="CM1209" s="58"/>
      <c r="CN1209" s="58"/>
      <c r="CO1209" s="58"/>
      <c r="CP1209" s="58"/>
      <c r="CQ1209" s="58"/>
      <c r="CR1209" s="58"/>
      <c r="CS1209" s="58"/>
      <c r="CT1209" s="58"/>
      <c r="CU1209" s="58"/>
      <c r="CV1209" s="58"/>
      <c r="CW1209" s="58"/>
      <c r="CX1209" s="58"/>
      <c r="CY1209" s="58"/>
      <c r="CZ1209" s="58"/>
      <c r="DA1209" s="58"/>
      <c r="DB1209" s="58"/>
      <c r="DC1209" s="58"/>
      <c r="DD1209" s="58"/>
      <c r="DE1209" s="58"/>
      <c r="DF1209" s="58"/>
      <c r="DG1209" s="58"/>
      <c r="DH1209" s="58"/>
      <c r="DI1209" s="60"/>
    </row>
    <row r="1210" spans="1:113" x14ac:dyDescent="0.2">
      <c r="A1210" s="36"/>
      <c r="AM1210" s="57"/>
      <c r="AN1210" s="57"/>
      <c r="AO1210" s="58"/>
      <c r="AP1210" s="58"/>
      <c r="AQ1210" s="58"/>
      <c r="AS1210" s="57"/>
      <c r="AT1210" s="58"/>
      <c r="AU1210" s="58"/>
      <c r="AW1210" s="57"/>
      <c r="AX1210" s="58"/>
      <c r="AY1210" s="59"/>
      <c r="BA1210" s="58"/>
      <c r="BC1210" s="57"/>
      <c r="BD1210" s="58"/>
      <c r="BE1210" s="59"/>
      <c r="BF1210" s="58"/>
      <c r="BG1210" s="58"/>
      <c r="BH1210" s="58"/>
      <c r="BI1210" s="58"/>
      <c r="BJ1210" s="58"/>
      <c r="BK1210" s="58"/>
      <c r="BL1210" s="58"/>
      <c r="BM1210" s="58"/>
      <c r="BN1210" s="58"/>
      <c r="BO1210" s="58"/>
      <c r="BP1210" s="58"/>
      <c r="BQ1210" s="58"/>
      <c r="BR1210" s="58"/>
      <c r="BS1210" s="58"/>
      <c r="BT1210" s="58"/>
      <c r="BU1210" s="58"/>
      <c r="BV1210" s="58"/>
      <c r="BW1210" s="58"/>
      <c r="BX1210" s="58"/>
      <c r="BY1210" s="58"/>
      <c r="BZ1210" s="58"/>
      <c r="CA1210" s="58"/>
      <c r="CB1210" s="58"/>
      <c r="CC1210" s="58"/>
      <c r="CD1210" s="58"/>
      <c r="CE1210" s="58"/>
      <c r="CF1210" s="58"/>
      <c r="CG1210" s="58"/>
      <c r="CH1210" s="58"/>
      <c r="CI1210" s="58"/>
      <c r="CJ1210" s="58"/>
      <c r="CK1210" s="58"/>
      <c r="CL1210" s="58"/>
      <c r="CM1210" s="58"/>
      <c r="CN1210" s="58"/>
      <c r="CO1210" s="58"/>
      <c r="CP1210" s="58"/>
      <c r="CQ1210" s="58"/>
      <c r="CR1210" s="58"/>
      <c r="CS1210" s="58"/>
      <c r="CT1210" s="58"/>
      <c r="CU1210" s="58"/>
      <c r="CV1210" s="58"/>
      <c r="CW1210" s="58"/>
      <c r="CX1210" s="58"/>
      <c r="CY1210" s="58"/>
      <c r="CZ1210" s="58"/>
      <c r="DA1210" s="58"/>
      <c r="DB1210" s="58"/>
      <c r="DC1210" s="58"/>
      <c r="DD1210" s="58"/>
      <c r="DE1210" s="58"/>
      <c r="DF1210" s="58"/>
      <c r="DG1210" s="58"/>
      <c r="DH1210" s="58"/>
      <c r="DI1210" s="60"/>
    </row>
    <row r="1211" spans="1:113" x14ac:dyDescent="0.2">
      <c r="A1211" s="36"/>
      <c r="AM1211" s="57"/>
      <c r="AN1211" s="57"/>
      <c r="AO1211" s="58"/>
      <c r="AP1211" s="58"/>
      <c r="AQ1211" s="58"/>
      <c r="AS1211" s="57"/>
      <c r="AT1211" s="58"/>
      <c r="AU1211" s="58"/>
      <c r="AW1211" s="57"/>
      <c r="AX1211" s="58"/>
      <c r="AY1211" s="59"/>
      <c r="BA1211" s="58"/>
      <c r="BC1211" s="57"/>
      <c r="BD1211" s="58"/>
      <c r="BE1211" s="59"/>
      <c r="BF1211" s="58"/>
      <c r="BG1211" s="58"/>
      <c r="BH1211" s="58"/>
      <c r="BI1211" s="58"/>
      <c r="BJ1211" s="58"/>
      <c r="BK1211" s="58"/>
      <c r="BL1211" s="58"/>
      <c r="BM1211" s="58"/>
      <c r="BN1211" s="58"/>
      <c r="BO1211" s="58"/>
      <c r="BP1211" s="58"/>
      <c r="BQ1211" s="58"/>
      <c r="BR1211" s="58"/>
      <c r="BS1211" s="58"/>
      <c r="BT1211" s="58"/>
      <c r="BU1211" s="58"/>
      <c r="BV1211" s="58"/>
      <c r="BW1211" s="58"/>
      <c r="BX1211" s="58"/>
      <c r="BY1211" s="58"/>
      <c r="BZ1211" s="58"/>
      <c r="CA1211" s="58"/>
      <c r="CB1211" s="58"/>
      <c r="CC1211" s="58"/>
      <c r="CD1211" s="58"/>
      <c r="CE1211" s="58"/>
      <c r="CF1211" s="58"/>
      <c r="CG1211" s="58"/>
      <c r="CH1211" s="58"/>
      <c r="CI1211" s="58"/>
      <c r="CJ1211" s="58"/>
      <c r="CK1211" s="58"/>
      <c r="CL1211" s="58"/>
      <c r="CM1211" s="58"/>
      <c r="CN1211" s="58"/>
      <c r="CO1211" s="58"/>
      <c r="CP1211" s="58"/>
      <c r="CQ1211" s="58"/>
      <c r="CR1211" s="58"/>
      <c r="CS1211" s="58"/>
      <c r="CT1211" s="58"/>
      <c r="CU1211" s="58"/>
      <c r="CV1211" s="58"/>
      <c r="CW1211" s="58"/>
      <c r="CX1211" s="58"/>
      <c r="CY1211" s="58"/>
      <c r="CZ1211" s="58"/>
      <c r="DA1211" s="58"/>
      <c r="DB1211" s="58"/>
      <c r="DC1211" s="58"/>
      <c r="DD1211" s="58"/>
      <c r="DE1211" s="58"/>
      <c r="DF1211" s="58"/>
      <c r="DG1211" s="58"/>
      <c r="DH1211" s="58"/>
      <c r="DI1211" s="60"/>
    </row>
    <row r="1212" spans="1:113" x14ac:dyDescent="0.2">
      <c r="A1212" s="36"/>
      <c r="AM1212" s="57"/>
      <c r="AN1212" s="57"/>
      <c r="AO1212" s="58"/>
      <c r="AP1212" s="58"/>
      <c r="AQ1212" s="58"/>
      <c r="AS1212" s="57"/>
      <c r="AT1212" s="58"/>
      <c r="AU1212" s="58"/>
      <c r="AW1212" s="57"/>
      <c r="AX1212" s="58"/>
      <c r="AY1212" s="59"/>
      <c r="BA1212" s="58"/>
      <c r="BC1212" s="57"/>
      <c r="BD1212" s="58"/>
      <c r="BE1212" s="59"/>
      <c r="BF1212" s="58"/>
      <c r="BG1212" s="58"/>
      <c r="BH1212" s="58"/>
      <c r="BI1212" s="58"/>
      <c r="BJ1212" s="58"/>
      <c r="BK1212" s="58"/>
      <c r="BL1212" s="58"/>
      <c r="BM1212" s="58"/>
      <c r="BN1212" s="58"/>
      <c r="BO1212" s="58"/>
      <c r="BP1212" s="58"/>
      <c r="BQ1212" s="58"/>
      <c r="BR1212" s="58"/>
      <c r="BS1212" s="58"/>
      <c r="BT1212" s="58"/>
      <c r="BU1212" s="58"/>
      <c r="BV1212" s="58"/>
      <c r="BW1212" s="58"/>
      <c r="BX1212" s="58"/>
      <c r="BY1212" s="58"/>
      <c r="BZ1212" s="58"/>
      <c r="CA1212" s="58"/>
      <c r="CB1212" s="58"/>
      <c r="CC1212" s="58"/>
      <c r="CD1212" s="58"/>
      <c r="CE1212" s="58"/>
      <c r="CF1212" s="58"/>
      <c r="CG1212" s="58"/>
      <c r="CH1212" s="58"/>
      <c r="CI1212" s="58"/>
      <c r="CJ1212" s="58"/>
      <c r="CK1212" s="58"/>
      <c r="CL1212" s="58"/>
      <c r="CM1212" s="58"/>
      <c r="CN1212" s="58"/>
      <c r="CO1212" s="58"/>
      <c r="CP1212" s="58"/>
      <c r="CQ1212" s="58"/>
      <c r="CR1212" s="58"/>
      <c r="CS1212" s="58"/>
      <c r="CT1212" s="58"/>
      <c r="CU1212" s="58"/>
      <c r="CV1212" s="58"/>
      <c r="CW1212" s="58"/>
      <c r="CX1212" s="58"/>
      <c r="CY1212" s="58"/>
      <c r="CZ1212" s="58"/>
      <c r="DA1212" s="58"/>
      <c r="DB1212" s="58"/>
      <c r="DC1212" s="58"/>
      <c r="DD1212" s="58"/>
      <c r="DE1212" s="58"/>
      <c r="DF1212" s="58"/>
      <c r="DG1212" s="58"/>
      <c r="DH1212" s="58"/>
      <c r="DI1212" s="60"/>
    </row>
    <row r="1213" spans="1:113" x14ac:dyDescent="0.2">
      <c r="A1213" s="36"/>
      <c r="AM1213" s="57"/>
      <c r="AN1213" s="57"/>
      <c r="AO1213" s="58"/>
      <c r="AP1213" s="58"/>
      <c r="AQ1213" s="58"/>
      <c r="AS1213" s="57"/>
      <c r="AT1213" s="58"/>
      <c r="AU1213" s="58"/>
      <c r="AW1213" s="57"/>
      <c r="AX1213" s="58"/>
      <c r="AY1213" s="59"/>
      <c r="BA1213" s="58"/>
      <c r="BC1213" s="57"/>
      <c r="BD1213" s="58"/>
      <c r="BE1213" s="59"/>
      <c r="BF1213" s="58"/>
      <c r="BG1213" s="58"/>
      <c r="BH1213" s="58"/>
      <c r="BI1213" s="58"/>
      <c r="BJ1213" s="58"/>
      <c r="BK1213" s="58"/>
      <c r="BL1213" s="58"/>
      <c r="BM1213" s="58"/>
      <c r="BN1213" s="58"/>
      <c r="BO1213" s="58"/>
      <c r="BP1213" s="58"/>
      <c r="BQ1213" s="58"/>
      <c r="BR1213" s="58"/>
      <c r="BS1213" s="58"/>
      <c r="BT1213" s="58"/>
      <c r="BU1213" s="58"/>
      <c r="BV1213" s="58"/>
      <c r="BW1213" s="58"/>
      <c r="BX1213" s="58"/>
      <c r="BY1213" s="58"/>
      <c r="BZ1213" s="58"/>
      <c r="CA1213" s="58"/>
      <c r="CB1213" s="58"/>
      <c r="CC1213" s="58"/>
      <c r="CD1213" s="58"/>
      <c r="CE1213" s="58"/>
      <c r="CF1213" s="58"/>
      <c r="CG1213" s="58"/>
      <c r="CH1213" s="58"/>
      <c r="CI1213" s="58"/>
      <c r="CJ1213" s="58"/>
      <c r="CK1213" s="58"/>
      <c r="CL1213" s="58"/>
      <c r="CM1213" s="58"/>
      <c r="CN1213" s="58"/>
      <c r="CO1213" s="58"/>
      <c r="CP1213" s="58"/>
      <c r="CQ1213" s="58"/>
      <c r="CR1213" s="58"/>
      <c r="CS1213" s="58"/>
      <c r="CT1213" s="58"/>
      <c r="CU1213" s="58"/>
      <c r="CV1213" s="58"/>
      <c r="CW1213" s="58"/>
      <c r="CX1213" s="58"/>
      <c r="CY1213" s="58"/>
      <c r="CZ1213" s="58"/>
      <c r="DA1213" s="58"/>
      <c r="DB1213" s="58"/>
      <c r="DC1213" s="58"/>
      <c r="DD1213" s="58"/>
      <c r="DE1213" s="58"/>
      <c r="DF1213" s="58"/>
      <c r="DG1213" s="58"/>
      <c r="DH1213" s="58"/>
      <c r="DI1213" s="60"/>
    </row>
    <row r="1214" spans="1:113" x14ac:dyDescent="0.2">
      <c r="A1214" s="36"/>
      <c r="AM1214" s="57"/>
      <c r="AN1214" s="57"/>
      <c r="AO1214" s="58"/>
      <c r="AP1214" s="58"/>
      <c r="AQ1214" s="58"/>
      <c r="AS1214" s="57"/>
      <c r="AT1214" s="58"/>
      <c r="AU1214" s="58"/>
      <c r="AW1214" s="57"/>
      <c r="AX1214" s="58"/>
      <c r="AY1214" s="59"/>
      <c r="BA1214" s="58"/>
      <c r="BC1214" s="57"/>
      <c r="BD1214" s="58"/>
      <c r="BE1214" s="59"/>
      <c r="BF1214" s="58"/>
      <c r="BG1214" s="58"/>
      <c r="BH1214" s="58"/>
      <c r="BI1214" s="58"/>
      <c r="BJ1214" s="58"/>
      <c r="BK1214" s="58"/>
      <c r="BL1214" s="58"/>
      <c r="BM1214" s="58"/>
      <c r="BN1214" s="58"/>
      <c r="BO1214" s="58"/>
      <c r="BP1214" s="58"/>
      <c r="BQ1214" s="58"/>
      <c r="BR1214" s="58"/>
      <c r="BS1214" s="58"/>
      <c r="BT1214" s="58"/>
      <c r="BU1214" s="58"/>
      <c r="BV1214" s="58"/>
      <c r="BW1214" s="58"/>
      <c r="BX1214" s="58"/>
      <c r="BY1214" s="58"/>
      <c r="BZ1214" s="58"/>
      <c r="CA1214" s="58"/>
      <c r="CB1214" s="58"/>
      <c r="CC1214" s="58"/>
      <c r="CD1214" s="58"/>
      <c r="CE1214" s="58"/>
      <c r="CF1214" s="58"/>
      <c r="CG1214" s="58"/>
      <c r="CH1214" s="58"/>
      <c r="CI1214" s="58"/>
      <c r="CJ1214" s="58"/>
      <c r="CK1214" s="58"/>
      <c r="CL1214" s="58"/>
      <c r="CM1214" s="58"/>
      <c r="CN1214" s="58"/>
      <c r="CO1214" s="58"/>
      <c r="CP1214" s="58"/>
      <c r="CQ1214" s="58"/>
      <c r="CR1214" s="58"/>
      <c r="CS1214" s="58"/>
      <c r="CT1214" s="58"/>
      <c r="CU1214" s="58"/>
      <c r="CV1214" s="58"/>
      <c r="CW1214" s="58"/>
      <c r="CX1214" s="58"/>
      <c r="CY1214" s="58"/>
      <c r="CZ1214" s="58"/>
      <c r="DA1214" s="58"/>
      <c r="DB1214" s="58"/>
      <c r="DC1214" s="58"/>
      <c r="DD1214" s="58"/>
      <c r="DE1214" s="58"/>
      <c r="DF1214" s="58"/>
      <c r="DG1214" s="58"/>
      <c r="DH1214" s="58"/>
      <c r="DI1214" s="60"/>
    </row>
    <row r="1215" spans="1:113" x14ac:dyDescent="0.2">
      <c r="A1215" s="36"/>
      <c r="AM1215" s="57"/>
      <c r="AN1215" s="57"/>
      <c r="AO1215" s="58"/>
      <c r="AP1215" s="58"/>
      <c r="AQ1215" s="58"/>
      <c r="AS1215" s="57"/>
      <c r="AT1215" s="58"/>
      <c r="AU1215" s="58"/>
      <c r="AW1215" s="57"/>
      <c r="AX1215" s="58"/>
      <c r="AY1215" s="59"/>
      <c r="BA1215" s="58"/>
      <c r="BC1215" s="57"/>
      <c r="BD1215" s="58"/>
      <c r="BE1215" s="59"/>
      <c r="BF1215" s="58"/>
      <c r="BG1215" s="58"/>
      <c r="BH1215" s="58"/>
      <c r="BI1215" s="58"/>
      <c r="BJ1215" s="58"/>
      <c r="BK1215" s="58"/>
      <c r="BL1215" s="58"/>
      <c r="BM1215" s="58"/>
      <c r="BN1215" s="58"/>
      <c r="BO1215" s="58"/>
      <c r="BP1215" s="58"/>
      <c r="BQ1215" s="58"/>
      <c r="BR1215" s="58"/>
      <c r="BS1215" s="58"/>
      <c r="BT1215" s="58"/>
      <c r="BU1215" s="58"/>
      <c r="BV1215" s="58"/>
      <c r="BW1215" s="58"/>
      <c r="BX1215" s="58"/>
      <c r="BY1215" s="58"/>
      <c r="BZ1215" s="58"/>
      <c r="CA1215" s="58"/>
      <c r="CB1215" s="58"/>
      <c r="CC1215" s="58"/>
      <c r="CD1215" s="58"/>
      <c r="CE1215" s="58"/>
      <c r="CF1215" s="58"/>
      <c r="CG1215" s="58"/>
      <c r="CH1215" s="58"/>
      <c r="CI1215" s="58"/>
      <c r="CJ1215" s="58"/>
      <c r="CK1215" s="58"/>
      <c r="CL1215" s="58"/>
      <c r="CM1215" s="58"/>
      <c r="CN1215" s="58"/>
      <c r="CO1215" s="58"/>
      <c r="CP1215" s="58"/>
      <c r="CQ1215" s="58"/>
      <c r="CR1215" s="58"/>
      <c r="CS1215" s="58"/>
      <c r="CT1215" s="58"/>
      <c r="CU1215" s="58"/>
      <c r="CV1215" s="58"/>
      <c r="CW1215" s="58"/>
      <c r="CX1215" s="58"/>
      <c r="CY1215" s="58"/>
      <c r="CZ1215" s="58"/>
      <c r="DA1215" s="58"/>
      <c r="DB1215" s="58"/>
      <c r="DC1215" s="58"/>
      <c r="DD1215" s="58"/>
      <c r="DE1215" s="58"/>
      <c r="DF1215" s="58"/>
      <c r="DG1215" s="58"/>
      <c r="DH1215" s="58"/>
      <c r="DI1215" s="60"/>
    </row>
    <row r="1216" spans="1:113" x14ac:dyDescent="0.2">
      <c r="A1216" s="36"/>
      <c r="AM1216" s="57"/>
      <c r="AN1216" s="57"/>
      <c r="AO1216" s="58"/>
      <c r="AP1216" s="58"/>
      <c r="AQ1216" s="58"/>
      <c r="AS1216" s="57"/>
      <c r="AT1216" s="58"/>
      <c r="AU1216" s="58"/>
      <c r="AW1216" s="57"/>
      <c r="AX1216" s="58"/>
      <c r="AY1216" s="59"/>
      <c r="BA1216" s="58"/>
      <c r="BC1216" s="57"/>
      <c r="BD1216" s="58"/>
      <c r="BE1216" s="59"/>
      <c r="BF1216" s="58"/>
      <c r="BG1216" s="58"/>
      <c r="BH1216" s="58"/>
      <c r="BI1216" s="58"/>
      <c r="BJ1216" s="58"/>
      <c r="BK1216" s="58"/>
      <c r="BL1216" s="58"/>
      <c r="BM1216" s="58"/>
      <c r="BN1216" s="58"/>
      <c r="BO1216" s="58"/>
      <c r="BP1216" s="58"/>
      <c r="BQ1216" s="58"/>
      <c r="BR1216" s="58"/>
      <c r="BS1216" s="58"/>
      <c r="BT1216" s="58"/>
      <c r="BU1216" s="58"/>
      <c r="BV1216" s="58"/>
      <c r="BW1216" s="58"/>
      <c r="BX1216" s="58"/>
      <c r="BY1216" s="58"/>
      <c r="BZ1216" s="58"/>
      <c r="CA1216" s="58"/>
      <c r="CB1216" s="58"/>
      <c r="CC1216" s="58"/>
      <c r="CD1216" s="58"/>
      <c r="CE1216" s="58"/>
      <c r="CF1216" s="58"/>
      <c r="CG1216" s="58"/>
      <c r="CH1216" s="58"/>
      <c r="CI1216" s="58"/>
      <c r="CJ1216" s="58"/>
      <c r="CK1216" s="58"/>
      <c r="CL1216" s="58"/>
      <c r="CM1216" s="58"/>
      <c r="CN1216" s="58"/>
      <c r="CO1216" s="58"/>
      <c r="CP1216" s="58"/>
      <c r="CQ1216" s="58"/>
      <c r="CR1216" s="58"/>
      <c r="CS1216" s="58"/>
      <c r="CT1216" s="58"/>
      <c r="CU1216" s="58"/>
      <c r="CV1216" s="58"/>
      <c r="CW1216" s="58"/>
      <c r="CX1216" s="58"/>
      <c r="CY1216" s="58"/>
      <c r="CZ1216" s="58"/>
      <c r="DA1216" s="58"/>
      <c r="DB1216" s="58"/>
      <c r="DC1216" s="58"/>
      <c r="DD1216" s="58"/>
      <c r="DE1216" s="58"/>
      <c r="DF1216" s="58"/>
      <c r="DG1216" s="58"/>
      <c r="DH1216" s="58"/>
      <c r="DI1216" s="60"/>
    </row>
    <row r="1217" spans="1:113" x14ac:dyDescent="0.2">
      <c r="A1217" s="36"/>
      <c r="AM1217" s="57"/>
      <c r="AN1217" s="57"/>
      <c r="AO1217" s="58"/>
      <c r="AP1217" s="58"/>
      <c r="AQ1217" s="58"/>
      <c r="AS1217" s="57"/>
      <c r="AT1217" s="58"/>
      <c r="AU1217" s="58"/>
      <c r="AW1217" s="57"/>
      <c r="AX1217" s="58"/>
      <c r="AY1217" s="59"/>
      <c r="BA1217" s="58"/>
      <c r="BC1217" s="57"/>
      <c r="BD1217" s="58"/>
      <c r="BE1217" s="59"/>
      <c r="BF1217" s="58"/>
      <c r="BG1217" s="58"/>
      <c r="BH1217" s="58"/>
      <c r="BI1217" s="58"/>
      <c r="BJ1217" s="58"/>
      <c r="BK1217" s="58"/>
      <c r="BL1217" s="58"/>
      <c r="BM1217" s="58"/>
      <c r="BN1217" s="58"/>
      <c r="BO1217" s="58"/>
      <c r="BP1217" s="58"/>
      <c r="BQ1217" s="58"/>
      <c r="BR1217" s="58"/>
      <c r="BS1217" s="58"/>
      <c r="BT1217" s="58"/>
      <c r="BU1217" s="58"/>
      <c r="BV1217" s="58"/>
      <c r="BW1217" s="58"/>
      <c r="BX1217" s="58"/>
      <c r="BY1217" s="58"/>
      <c r="BZ1217" s="58"/>
      <c r="CA1217" s="58"/>
      <c r="CB1217" s="58"/>
      <c r="CC1217" s="58"/>
      <c r="CD1217" s="58"/>
      <c r="CE1217" s="58"/>
      <c r="CF1217" s="58"/>
      <c r="CG1217" s="58"/>
      <c r="CH1217" s="58"/>
      <c r="CI1217" s="58"/>
      <c r="CJ1217" s="58"/>
      <c r="CK1217" s="58"/>
      <c r="CL1217" s="58"/>
      <c r="CM1217" s="58"/>
      <c r="CN1217" s="58"/>
      <c r="CO1217" s="58"/>
      <c r="CP1217" s="58"/>
      <c r="CQ1217" s="58"/>
      <c r="CR1217" s="58"/>
      <c r="CS1217" s="58"/>
      <c r="CT1217" s="58"/>
      <c r="CU1217" s="58"/>
      <c r="CV1217" s="58"/>
      <c r="CW1217" s="58"/>
      <c r="CX1217" s="58"/>
      <c r="CY1217" s="58"/>
      <c r="CZ1217" s="58"/>
      <c r="DA1217" s="58"/>
      <c r="DB1217" s="58"/>
      <c r="DC1217" s="58"/>
      <c r="DD1217" s="58"/>
      <c r="DE1217" s="58"/>
      <c r="DF1217" s="58"/>
      <c r="DG1217" s="58"/>
      <c r="DH1217" s="58"/>
      <c r="DI1217" s="60"/>
    </row>
    <row r="1218" spans="1:113" x14ac:dyDescent="0.2">
      <c r="A1218" s="36"/>
      <c r="AM1218" s="57"/>
      <c r="AN1218" s="57"/>
      <c r="AO1218" s="58"/>
      <c r="AP1218" s="58"/>
      <c r="AQ1218" s="58"/>
      <c r="AS1218" s="57"/>
      <c r="AT1218" s="58"/>
      <c r="AU1218" s="58"/>
      <c r="AW1218" s="57"/>
      <c r="AX1218" s="58"/>
      <c r="AY1218" s="59"/>
      <c r="BA1218" s="58"/>
      <c r="BC1218" s="57"/>
      <c r="BD1218" s="58"/>
      <c r="BE1218" s="59"/>
      <c r="BF1218" s="58"/>
      <c r="BG1218" s="58"/>
      <c r="BH1218" s="58"/>
      <c r="BI1218" s="58"/>
      <c r="BJ1218" s="58"/>
      <c r="BK1218" s="58"/>
      <c r="BL1218" s="58"/>
      <c r="BM1218" s="58"/>
      <c r="BN1218" s="58"/>
      <c r="BO1218" s="58"/>
      <c r="BP1218" s="58"/>
      <c r="BQ1218" s="58"/>
      <c r="BR1218" s="58"/>
      <c r="BS1218" s="58"/>
      <c r="BT1218" s="58"/>
      <c r="BU1218" s="58"/>
      <c r="BV1218" s="58"/>
      <c r="BW1218" s="58"/>
      <c r="BX1218" s="58"/>
      <c r="BY1218" s="58"/>
      <c r="BZ1218" s="58"/>
      <c r="CA1218" s="58"/>
      <c r="CB1218" s="58"/>
      <c r="CC1218" s="58"/>
      <c r="CD1218" s="58"/>
      <c r="CE1218" s="58"/>
      <c r="CF1218" s="58"/>
      <c r="CG1218" s="58"/>
      <c r="CH1218" s="58"/>
      <c r="CI1218" s="58"/>
      <c r="CJ1218" s="58"/>
      <c r="CK1218" s="58"/>
      <c r="CL1218" s="58"/>
      <c r="CM1218" s="58"/>
      <c r="CN1218" s="58"/>
      <c r="CO1218" s="58"/>
      <c r="CP1218" s="58"/>
      <c r="CQ1218" s="58"/>
      <c r="CR1218" s="58"/>
      <c r="CS1218" s="58"/>
      <c r="CT1218" s="58"/>
      <c r="CU1218" s="58"/>
      <c r="CV1218" s="58"/>
      <c r="CW1218" s="58"/>
      <c r="CX1218" s="58"/>
      <c r="CY1218" s="58"/>
      <c r="CZ1218" s="58"/>
      <c r="DA1218" s="58"/>
      <c r="DB1218" s="58"/>
      <c r="DC1218" s="58"/>
      <c r="DD1218" s="58"/>
      <c r="DE1218" s="58"/>
      <c r="DF1218" s="58"/>
      <c r="DG1218" s="58"/>
      <c r="DH1218" s="58"/>
      <c r="DI1218" s="60"/>
    </row>
    <row r="1219" spans="1:113" x14ac:dyDescent="0.2">
      <c r="A1219" s="36"/>
      <c r="AM1219" s="57"/>
      <c r="AN1219" s="57"/>
      <c r="AO1219" s="58"/>
      <c r="AP1219" s="58"/>
      <c r="AQ1219" s="58"/>
      <c r="AS1219" s="57"/>
      <c r="AT1219" s="58"/>
      <c r="AU1219" s="58"/>
      <c r="AW1219" s="57"/>
      <c r="AX1219" s="58"/>
      <c r="AY1219" s="59"/>
      <c r="BA1219" s="58"/>
      <c r="BC1219" s="57"/>
      <c r="BD1219" s="58"/>
      <c r="BE1219" s="59"/>
      <c r="BF1219" s="58"/>
      <c r="BG1219" s="58"/>
      <c r="BH1219" s="58"/>
      <c r="BI1219" s="58"/>
      <c r="BJ1219" s="58"/>
      <c r="BK1219" s="58"/>
      <c r="BL1219" s="58"/>
      <c r="BM1219" s="58"/>
      <c r="BN1219" s="58"/>
      <c r="BO1219" s="58"/>
      <c r="BP1219" s="58"/>
      <c r="BQ1219" s="58"/>
      <c r="BR1219" s="58"/>
      <c r="BS1219" s="58"/>
      <c r="BT1219" s="58"/>
      <c r="BU1219" s="58"/>
      <c r="BV1219" s="58"/>
      <c r="BW1219" s="58"/>
      <c r="BX1219" s="58"/>
      <c r="BY1219" s="58"/>
      <c r="BZ1219" s="58"/>
      <c r="CA1219" s="58"/>
      <c r="CB1219" s="58"/>
      <c r="CC1219" s="58"/>
      <c r="CD1219" s="58"/>
      <c r="CE1219" s="58"/>
      <c r="CF1219" s="58"/>
      <c r="CG1219" s="58"/>
      <c r="CH1219" s="58"/>
      <c r="CI1219" s="58"/>
      <c r="CJ1219" s="58"/>
      <c r="CK1219" s="58"/>
      <c r="CL1219" s="58"/>
      <c r="CM1219" s="58"/>
      <c r="CN1219" s="58"/>
      <c r="CO1219" s="58"/>
      <c r="CP1219" s="58"/>
      <c r="CQ1219" s="58"/>
      <c r="CR1219" s="58"/>
      <c r="CS1219" s="58"/>
      <c r="CT1219" s="58"/>
      <c r="CU1219" s="58"/>
      <c r="CV1219" s="58"/>
      <c r="CW1219" s="58"/>
      <c r="CX1219" s="58"/>
      <c r="CY1219" s="58"/>
      <c r="CZ1219" s="58"/>
      <c r="DA1219" s="58"/>
      <c r="DB1219" s="58"/>
      <c r="DC1219" s="58"/>
      <c r="DD1219" s="58"/>
      <c r="DE1219" s="58"/>
      <c r="DF1219" s="58"/>
      <c r="DG1219" s="58"/>
      <c r="DH1219" s="58"/>
      <c r="DI1219" s="60"/>
    </row>
    <row r="1220" spans="1:113" x14ac:dyDescent="0.2">
      <c r="A1220" s="36"/>
      <c r="AM1220" s="57"/>
      <c r="AN1220" s="57"/>
      <c r="AO1220" s="58"/>
      <c r="AP1220" s="58"/>
      <c r="AQ1220" s="58"/>
      <c r="AS1220" s="57"/>
      <c r="AT1220" s="58"/>
      <c r="AU1220" s="58"/>
      <c r="AW1220" s="57"/>
      <c r="AX1220" s="58"/>
      <c r="AY1220" s="59"/>
      <c r="BA1220" s="58"/>
      <c r="BC1220" s="57"/>
      <c r="BD1220" s="58"/>
      <c r="BE1220" s="59"/>
      <c r="BF1220" s="58"/>
      <c r="BG1220" s="58"/>
      <c r="BH1220" s="58"/>
      <c r="BI1220" s="58"/>
      <c r="BJ1220" s="58"/>
      <c r="BK1220" s="58"/>
      <c r="BL1220" s="58"/>
      <c r="BM1220" s="58"/>
      <c r="BN1220" s="58"/>
      <c r="BO1220" s="58"/>
      <c r="BP1220" s="58"/>
      <c r="BQ1220" s="58"/>
      <c r="BR1220" s="58"/>
      <c r="BS1220" s="58"/>
      <c r="BT1220" s="58"/>
      <c r="BU1220" s="58"/>
      <c r="BV1220" s="58"/>
      <c r="BW1220" s="58"/>
      <c r="BX1220" s="58"/>
      <c r="BY1220" s="58"/>
      <c r="BZ1220" s="58"/>
      <c r="CA1220" s="58"/>
      <c r="CB1220" s="58"/>
      <c r="CC1220" s="58"/>
      <c r="CD1220" s="58"/>
      <c r="CE1220" s="58"/>
      <c r="CF1220" s="58"/>
      <c r="CG1220" s="58"/>
      <c r="CH1220" s="58"/>
      <c r="CI1220" s="58"/>
      <c r="CJ1220" s="58"/>
      <c r="CK1220" s="58"/>
      <c r="CL1220" s="58"/>
      <c r="CM1220" s="58"/>
      <c r="CN1220" s="58"/>
      <c r="CO1220" s="58"/>
      <c r="CP1220" s="58"/>
      <c r="CQ1220" s="58"/>
      <c r="CR1220" s="58"/>
      <c r="CS1220" s="58"/>
      <c r="CT1220" s="58"/>
      <c r="CU1220" s="58"/>
      <c r="CV1220" s="58"/>
      <c r="CW1220" s="58"/>
      <c r="CX1220" s="58"/>
      <c r="CY1220" s="58"/>
      <c r="CZ1220" s="58"/>
      <c r="DA1220" s="58"/>
      <c r="DB1220" s="58"/>
      <c r="DC1220" s="58"/>
      <c r="DD1220" s="58"/>
      <c r="DE1220" s="58"/>
      <c r="DF1220" s="58"/>
      <c r="DG1220" s="58"/>
      <c r="DH1220" s="58"/>
      <c r="DI1220" s="60"/>
    </row>
    <row r="1221" spans="1:113" x14ac:dyDescent="0.2">
      <c r="A1221" s="36"/>
      <c r="AM1221" s="57"/>
      <c r="AN1221" s="57"/>
      <c r="AO1221" s="58"/>
      <c r="AP1221" s="58"/>
      <c r="AQ1221" s="58"/>
      <c r="AS1221" s="57"/>
      <c r="AT1221" s="58"/>
      <c r="AU1221" s="58"/>
      <c r="AW1221" s="57"/>
      <c r="AX1221" s="58"/>
      <c r="AY1221" s="59"/>
      <c r="BA1221" s="58"/>
      <c r="BC1221" s="57"/>
      <c r="BD1221" s="58"/>
      <c r="BE1221" s="59"/>
      <c r="BF1221" s="58"/>
      <c r="BG1221" s="58"/>
      <c r="BH1221" s="58"/>
      <c r="BI1221" s="58"/>
      <c r="BJ1221" s="58"/>
      <c r="BK1221" s="58"/>
      <c r="BL1221" s="58"/>
      <c r="BM1221" s="58"/>
      <c r="BN1221" s="58"/>
      <c r="BO1221" s="58"/>
      <c r="BP1221" s="58"/>
      <c r="BQ1221" s="58"/>
      <c r="BR1221" s="58"/>
      <c r="BS1221" s="58"/>
      <c r="BT1221" s="58"/>
      <c r="BU1221" s="58"/>
      <c r="BV1221" s="58"/>
      <c r="BW1221" s="58"/>
      <c r="BX1221" s="58"/>
      <c r="BY1221" s="58"/>
      <c r="BZ1221" s="58"/>
      <c r="CA1221" s="58"/>
      <c r="CB1221" s="58"/>
      <c r="CC1221" s="58"/>
      <c r="CD1221" s="58"/>
      <c r="CE1221" s="58"/>
      <c r="CF1221" s="58"/>
      <c r="CG1221" s="58"/>
      <c r="CH1221" s="58"/>
      <c r="CI1221" s="58"/>
      <c r="CJ1221" s="58"/>
      <c r="CK1221" s="58"/>
      <c r="CL1221" s="58"/>
      <c r="CM1221" s="58"/>
      <c r="CN1221" s="58"/>
      <c r="CO1221" s="58"/>
      <c r="CP1221" s="58"/>
      <c r="CQ1221" s="58"/>
      <c r="CR1221" s="58"/>
      <c r="CS1221" s="58"/>
      <c r="CT1221" s="58"/>
      <c r="CU1221" s="58"/>
      <c r="CV1221" s="58"/>
      <c r="CW1221" s="58"/>
      <c r="CX1221" s="58"/>
      <c r="CY1221" s="58"/>
      <c r="CZ1221" s="58"/>
      <c r="DA1221" s="58"/>
      <c r="DB1221" s="58"/>
      <c r="DC1221" s="58"/>
      <c r="DD1221" s="58"/>
      <c r="DE1221" s="58"/>
      <c r="DF1221" s="58"/>
      <c r="DG1221" s="58"/>
      <c r="DH1221" s="58"/>
      <c r="DI1221" s="60"/>
    </row>
    <row r="1222" spans="1:113" x14ac:dyDescent="0.2">
      <c r="A1222" s="36"/>
      <c r="AM1222" s="57"/>
      <c r="AN1222" s="57"/>
      <c r="AO1222" s="58"/>
      <c r="AP1222" s="58"/>
      <c r="AQ1222" s="58"/>
      <c r="AS1222" s="57"/>
      <c r="AT1222" s="58"/>
      <c r="AU1222" s="58"/>
      <c r="AW1222" s="57"/>
      <c r="AX1222" s="58"/>
      <c r="AY1222" s="59"/>
      <c r="BA1222" s="58"/>
      <c r="BC1222" s="57"/>
      <c r="BD1222" s="58"/>
      <c r="BE1222" s="59"/>
      <c r="BF1222" s="58"/>
      <c r="BG1222" s="58"/>
      <c r="BH1222" s="58"/>
      <c r="BI1222" s="58"/>
      <c r="BJ1222" s="58"/>
      <c r="BK1222" s="58"/>
      <c r="BL1222" s="58"/>
      <c r="BM1222" s="58"/>
      <c r="BN1222" s="58"/>
      <c r="BO1222" s="58"/>
      <c r="BP1222" s="58"/>
      <c r="BQ1222" s="58"/>
      <c r="BR1222" s="58"/>
      <c r="BS1222" s="58"/>
      <c r="BT1222" s="58"/>
      <c r="BU1222" s="58"/>
      <c r="BV1222" s="58"/>
      <c r="BW1222" s="58"/>
      <c r="BX1222" s="58"/>
      <c r="BY1222" s="58"/>
      <c r="BZ1222" s="58"/>
      <c r="CA1222" s="58"/>
      <c r="CB1222" s="58"/>
      <c r="CC1222" s="58"/>
      <c r="CD1222" s="58"/>
      <c r="CE1222" s="58"/>
      <c r="CF1222" s="58"/>
      <c r="CG1222" s="58"/>
      <c r="CH1222" s="58"/>
      <c r="CI1222" s="58"/>
      <c r="CJ1222" s="58"/>
      <c r="CK1222" s="58"/>
      <c r="CL1222" s="58"/>
      <c r="CM1222" s="58"/>
      <c r="CN1222" s="58"/>
      <c r="CO1222" s="58"/>
      <c r="CP1222" s="58"/>
      <c r="CQ1222" s="58"/>
      <c r="CR1222" s="58"/>
      <c r="CS1222" s="58"/>
      <c r="CT1222" s="58"/>
      <c r="CU1222" s="58"/>
      <c r="CV1222" s="58"/>
      <c r="CW1222" s="58"/>
      <c r="CX1222" s="58"/>
      <c r="CY1222" s="58"/>
      <c r="CZ1222" s="58"/>
      <c r="DA1222" s="58"/>
      <c r="DB1222" s="58"/>
      <c r="DC1222" s="58"/>
      <c r="DD1222" s="58"/>
      <c r="DE1222" s="58"/>
      <c r="DF1222" s="58"/>
      <c r="DG1222" s="58"/>
      <c r="DH1222" s="58"/>
      <c r="DI1222" s="60"/>
    </row>
    <row r="1223" spans="1:113" x14ac:dyDescent="0.2">
      <c r="A1223" s="36"/>
      <c r="AM1223" s="57"/>
      <c r="AN1223" s="57"/>
      <c r="AO1223" s="58"/>
      <c r="AP1223" s="58"/>
      <c r="AQ1223" s="58"/>
      <c r="AS1223" s="57"/>
      <c r="AT1223" s="58"/>
      <c r="AU1223" s="58"/>
      <c r="AW1223" s="57"/>
      <c r="AX1223" s="58"/>
      <c r="AY1223" s="59"/>
      <c r="BA1223" s="58"/>
      <c r="BC1223" s="57"/>
      <c r="BD1223" s="58"/>
      <c r="BE1223" s="59"/>
      <c r="BF1223" s="58"/>
      <c r="BG1223" s="58"/>
      <c r="BH1223" s="58"/>
      <c r="BI1223" s="58"/>
      <c r="BJ1223" s="58"/>
      <c r="BK1223" s="58"/>
      <c r="BL1223" s="58"/>
      <c r="BM1223" s="58"/>
      <c r="BN1223" s="58"/>
      <c r="BO1223" s="58"/>
      <c r="BP1223" s="58"/>
      <c r="BQ1223" s="58"/>
      <c r="BR1223" s="58"/>
      <c r="BS1223" s="58"/>
      <c r="BT1223" s="58"/>
      <c r="BU1223" s="58"/>
      <c r="BV1223" s="58"/>
      <c r="BW1223" s="58"/>
      <c r="BX1223" s="58"/>
      <c r="BY1223" s="58"/>
      <c r="BZ1223" s="58"/>
      <c r="CA1223" s="58"/>
      <c r="CB1223" s="58"/>
      <c r="CC1223" s="58"/>
      <c r="CD1223" s="58"/>
      <c r="CE1223" s="58"/>
      <c r="CF1223" s="58"/>
      <c r="CG1223" s="58"/>
      <c r="CH1223" s="58"/>
      <c r="CI1223" s="58"/>
      <c r="CJ1223" s="58"/>
      <c r="CK1223" s="58"/>
      <c r="CL1223" s="58"/>
      <c r="CM1223" s="58"/>
      <c r="CN1223" s="58"/>
      <c r="CO1223" s="58"/>
      <c r="CP1223" s="58"/>
      <c r="CQ1223" s="58"/>
      <c r="CR1223" s="58"/>
      <c r="CS1223" s="58"/>
      <c r="CT1223" s="58"/>
      <c r="CU1223" s="58"/>
      <c r="CV1223" s="58"/>
      <c r="CW1223" s="58"/>
      <c r="CX1223" s="58"/>
      <c r="CY1223" s="58"/>
      <c r="CZ1223" s="58"/>
      <c r="DA1223" s="58"/>
      <c r="DB1223" s="58"/>
      <c r="DC1223" s="58"/>
      <c r="DD1223" s="58"/>
      <c r="DE1223" s="58"/>
      <c r="DF1223" s="58"/>
      <c r="DG1223" s="58"/>
      <c r="DH1223" s="58"/>
      <c r="DI1223" s="60"/>
    </row>
    <row r="1224" spans="1:113" x14ac:dyDescent="0.2">
      <c r="A1224" s="36"/>
      <c r="AM1224" s="57"/>
      <c r="AN1224" s="57"/>
      <c r="AO1224" s="58"/>
      <c r="AP1224" s="58"/>
      <c r="AQ1224" s="58"/>
      <c r="AS1224" s="57"/>
      <c r="AT1224" s="58"/>
      <c r="AU1224" s="58"/>
      <c r="AW1224" s="57"/>
      <c r="AX1224" s="58"/>
      <c r="AY1224" s="59"/>
      <c r="BA1224" s="58"/>
      <c r="BC1224" s="57"/>
      <c r="BD1224" s="58"/>
      <c r="BE1224" s="59"/>
      <c r="BF1224" s="58"/>
      <c r="BG1224" s="58"/>
      <c r="BH1224" s="58"/>
      <c r="BI1224" s="58"/>
      <c r="BJ1224" s="58"/>
      <c r="BK1224" s="58"/>
      <c r="BL1224" s="58"/>
      <c r="BM1224" s="58"/>
      <c r="BN1224" s="58"/>
      <c r="BO1224" s="58"/>
      <c r="BP1224" s="58"/>
      <c r="BQ1224" s="58"/>
      <c r="BR1224" s="58"/>
      <c r="BS1224" s="58"/>
      <c r="BT1224" s="58"/>
      <c r="BU1224" s="58"/>
      <c r="BV1224" s="58"/>
      <c r="BW1224" s="58"/>
      <c r="BX1224" s="58"/>
      <c r="BY1224" s="58"/>
      <c r="BZ1224" s="58"/>
      <c r="CA1224" s="58"/>
      <c r="CB1224" s="58"/>
      <c r="CC1224" s="58"/>
      <c r="CD1224" s="58"/>
      <c r="CE1224" s="58"/>
      <c r="CF1224" s="58"/>
      <c r="CG1224" s="58"/>
      <c r="CH1224" s="58"/>
      <c r="CI1224" s="58"/>
      <c r="CJ1224" s="58"/>
      <c r="CK1224" s="58"/>
      <c r="CL1224" s="58"/>
      <c r="CM1224" s="58"/>
      <c r="CN1224" s="58"/>
      <c r="CO1224" s="58"/>
      <c r="CP1224" s="58"/>
      <c r="CQ1224" s="58"/>
      <c r="CR1224" s="58"/>
      <c r="CS1224" s="58"/>
      <c r="CT1224" s="58"/>
      <c r="CU1224" s="58"/>
      <c r="CV1224" s="58"/>
      <c r="CW1224" s="58"/>
      <c r="CX1224" s="58"/>
      <c r="CY1224" s="58"/>
      <c r="CZ1224" s="58"/>
      <c r="DA1224" s="58"/>
      <c r="DB1224" s="58"/>
      <c r="DC1224" s="58"/>
      <c r="DD1224" s="58"/>
      <c r="DE1224" s="58"/>
      <c r="DF1224" s="58"/>
      <c r="DG1224" s="58"/>
      <c r="DH1224" s="58"/>
      <c r="DI1224" s="60"/>
    </row>
    <row r="1225" spans="1:113" x14ac:dyDescent="0.2">
      <c r="A1225" s="36"/>
      <c r="AM1225" s="57"/>
      <c r="AN1225" s="57"/>
      <c r="AO1225" s="58"/>
      <c r="AP1225" s="58"/>
      <c r="AQ1225" s="58"/>
      <c r="AS1225" s="57"/>
      <c r="AT1225" s="58"/>
      <c r="AU1225" s="58"/>
      <c r="AW1225" s="57"/>
      <c r="AX1225" s="58"/>
      <c r="AY1225" s="59"/>
      <c r="BA1225" s="58"/>
      <c r="BC1225" s="57"/>
      <c r="BD1225" s="58"/>
      <c r="BE1225" s="59"/>
      <c r="BF1225" s="58"/>
      <c r="BG1225" s="58"/>
      <c r="BH1225" s="58"/>
      <c r="BI1225" s="58"/>
      <c r="BJ1225" s="58"/>
      <c r="BK1225" s="58"/>
      <c r="BL1225" s="58"/>
      <c r="BM1225" s="58"/>
      <c r="BN1225" s="58"/>
      <c r="BO1225" s="58"/>
      <c r="BP1225" s="58"/>
      <c r="BQ1225" s="58"/>
      <c r="BR1225" s="58"/>
      <c r="BS1225" s="58"/>
      <c r="BT1225" s="58"/>
      <c r="BU1225" s="58"/>
      <c r="BV1225" s="58"/>
      <c r="BW1225" s="58"/>
      <c r="BX1225" s="58"/>
      <c r="BY1225" s="58"/>
      <c r="BZ1225" s="58"/>
      <c r="CA1225" s="58"/>
      <c r="CB1225" s="58"/>
      <c r="CC1225" s="58"/>
      <c r="CD1225" s="58"/>
      <c r="CE1225" s="58"/>
      <c r="CF1225" s="58"/>
      <c r="CG1225" s="58"/>
      <c r="CH1225" s="58"/>
      <c r="CI1225" s="58"/>
      <c r="CJ1225" s="58"/>
      <c r="CK1225" s="58"/>
      <c r="CL1225" s="58"/>
      <c r="CM1225" s="58"/>
      <c r="CN1225" s="58"/>
      <c r="CO1225" s="58"/>
      <c r="CP1225" s="58"/>
      <c r="CQ1225" s="58"/>
      <c r="CR1225" s="58"/>
      <c r="CS1225" s="58"/>
      <c r="CT1225" s="58"/>
      <c r="CU1225" s="58"/>
      <c r="CV1225" s="58"/>
      <c r="CW1225" s="58"/>
      <c r="CX1225" s="58"/>
      <c r="CY1225" s="58"/>
      <c r="CZ1225" s="58"/>
      <c r="DA1225" s="58"/>
      <c r="DB1225" s="58"/>
      <c r="DC1225" s="58"/>
      <c r="DD1225" s="58"/>
      <c r="DE1225" s="58"/>
      <c r="DF1225" s="58"/>
      <c r="DG1225" s="58"/>
      <c r="DH1225" s="58"/>
      <c r="DI1225" s="60"/>
    </row>
    <row r="1226" spans="1:113" x14ac:dyDescent="0.2">
      <c r="A1226" s="36"/>
      <c r="AM1226" s="57"/>
      <c r="AN1226" s="57"/>
      <c r="AO1226" s="58"/>
      <c r="AP1226" s="58"/>
      <c r="AQ1226" s="58"/>
      <c r="AS1226" s="57"/>
      <c r="AT1226" s="58"/>
      <c r="AU1226" s="58"/>
      <c r="AW1226" s="57"/>
      <c r="AX1226" s="58"/>
      <c r="AY1226" s="59"/>
      <c r="BA1226" s="58"/>
      <c r="BC1226" s="57"/>
      <c r="BD1226" s="58"/>
      <c r="BE1226" s="59"/>
      <c r="BF1226" s="58"/>
      <c r="BG1226" s="58"/>
      <c r="BH1226" s="58"/>
      <c r="BI1226" s="58"/>
      <c r="BJ1226" s="58"/>
      <c r="BK1226" s="58"/>
      <c r="BL1226" s="58"/>
      <c r="BM1226" s="58"/>
      <c r="BN1226" s="58"/>
      <c r="BO1226" s="58"/>
      <c r="BP1226" s="58"/>
      <c r="BQ1226" s="58"/>
      <c r="BR1226" s="58"/>
      <c r="BS1226" s="58"/>
      <c r="BT1226" s="58"/>
      <c r="BU1226" s="58"/>
      <c r="BV1226" s="58"/>
      <c r="BW1226" s="58"/>
      <c r="BX1226" s="58"/>
      <c r="BY1226" s="58"/>
      <c r="BZ1226" s="58"/>
      <c r="CA1226" s="58"/>
      <c r="CB1226" s="58"/>
      <c r="CC1226" s="58"/>
      <c r="CD1226" s="58"/>
      <c r="CE1226" s="58"/>
      <c r="CF1226" s="58"/>
      <c r="CG1226" s="58"/>
      <c r="CH1226" s="58"/>
      <c r="CI1226" s="58"/>
      <c r="CJ1226" s="58"/>
      <c r="CK1226" s="58"/>
      <c r="CL1226" s="58"/>
      <c r="CM1226" s="58"/>
      <c r="CN1226" s="58"/>
      <c r="CO1226" s="58"/>
      <c r="CP1226" s="58"/>
      <c r="CQ1226" s="58"/>
      <c r="CR1226" s="58"/>
      <c r="CS1226" s="58"/>
      <c r="CT1226" s="58"/>
      <c r="CU1226" s="58"/>
      <c r="CV1226" s="58"/>
      <c r="CW1226" s="58"/>
      <c r="CX1226" s="58"/>
      <c r="CY1226" s="58"/>
      <c r="CZ1226" s="58"/>
      <c r="DA1226" s="58"/>
      <c r="DB1226" s="58"/>
      <c r="DC1226" s="58"/>
      <c r="DD1226" s="58"/>
      <c r="DE1226" s="58"/>
      <c r="DF1226" s="58"/>
      <c r="DG1226" s="58"/>
      <c r="DH1226" s="58"/>
      <c r="DI1226" s="60"/>
    </row>
    <row r="1227" spans="1:113" x14ac:dyDescent="0.2">
      <c r="A1227" s="36"/>
      <c r="AM1227" s="57"/>
      <c r="AN1227" s="57"/>
      <c r="AO1227" s="58"/>
      <c r="AP1227" s="58"/>
      <c r="AQ1227" s="58"/>
      <c r="AS1227" s="57"/>
      <c r="AT1227" s="58"/>
      <c r="AU1227" s="58"/>
      <c r="AW1227" s="57"/>
      <c r="AX1227" s="58"/>
      <c r="AY1227" s="59"/>
      <c r="BA1227" s="58"/>
      <c r="BC1227" s="57"/>
      <c r="BD1227" s="58"/>
      <c r="BE1227" s="59"/>
      <c r="BF1227" s="58"/>
      <c r="BG1227" s="58"/>
      <c r="BH1227" s="58"/>
      <c r="BI1227" s="58"/>
      <c r="BJ1227" s="58"/>
      <c r="BK1227" s="58"/>
      <c r="BL1227" s="58"/>
      <c r="BM1227" s="58"/>
      <c r="BN1227" s="58"/>
      <c r="BO1227" s="58"/>
      <c r="BP1227" s="58"/>
      <c r="BQ1227" s="58"/>
      <c r="BR1227" s="58"/>
      <c r="BS1227" s="58"/>
      <c r="BT1227" s="58"/>
      <c r="BU1227" s="58"/>
      <c r="BV1227" s="58"/>
      <c r="BW1227" s="58"/>
      <c r="BX1227" s="58"/>
      <c r="BY1227" s="58"/>
      <c r="BZ1227" s="58"/>
      <c r="CA1227" s="58"/>
      <c r="CB1227" s="58"/>
      <c r="CC1227" s="58"/>
      <c r="CD1227" s="58"/>
      <c r="CE1227" s="58"/>
      <c r="CF1227" s="58"/>
      <c r="CG1227" s="58"/>
      <c r="CH1227" s="58"/>
      <c r="CI1227" s="58"/>
      <c r="CJ1227" s="58"/>
      <c r="CK1227" s="58"/>
      <c r="CL1227" s="58"/>
      <c r="CM1227" s="58"/>
      <c r="CN1227" s="58"/>
      <c r="CO1227" s="58"/>
      <c r="CP1227" s="58"/>
      <c r="CQ1227" s="58"/>
      <c r="CR1227" s="58"/>
      <c r="CS1227" s="58"/>
      <c r="CT1227" s="58"/>
      <c r="CU1227" s="58"/>
      <c r="CV1227" s="58"/>
      <c r="CW1227" s="58"/>
      <c r="CX1227" s="58"/>
      <c r="CY1227" s="58"/>
      <c r="CZ1227" s="58"/>
      <c r="DA1227" s="58"/>
      <c r="DB1227" s="58"/>
      <c r="DC1227" s="58"/>
      <c r="DD1227" s="58"/>
      <c r="DE1227" s="58"/>
      <c r="DF1227" s="58"/>
      <c r="DG1227" s="58"/>
      <c r="DH1227" s="58"/>
      <c r="DI1227" s="60"/>
    </row>
    <row r="1228" spans="1:113" x14ac:dyDescent="0.2">
      <c r="A1228" s="36"/>
      <c r="AM1228" s="57"/>
      <c r="AN1228" s="57"/>
      <c r="AO1228" s="58"/>
      <c r="AP1228" s="58"/>
      <c r="AQ1228" s="58"/>
      <c r="AS1228" s="57"/>
      <c r="AT1228" s="58"/>
      <c r="AU1228" s="58"/>
      <c r="AW1228" s="57"/>
      <c r="AX1228" s="58"/>
      <c r="AY1228" s="59"/>
      <c r="BA1228" s="58"/>
      <c r="BC1228" s="57"/>
      <c r="BD1228" s="58"/>
      <c r="BE1228" s="59"/>
      <c r="BF1228" s="58"/>
      <c r="BG1228" s="58"/>
      <c r="BH1228" s="58"/>
      <c r="BI1228" s="58"/>
      <c r="BJ1228" s="58"/>
      <c r="BK1228" s="58"/>
      <c r="BL1228" s="58"/>
      <c r="BM1228" s="58"/>
      <c r="BN1228" s="58"/>
      <c r="BO1228" s="58"/>
      <c r="BP1228" s="58"/>
      <c r="BQ1228" s="58"/>
      <c r="BR1228" s="58"/>
      <c r="BS1228" s="58"/>
      <c r="BT1228" s="58"/>
      <c r="BU1228" s="58"/>
      <c r="BV1228" s="58"/>
      <c r="BW1228" s="58"/>
      <c r="BX1228" s="58"/>
      <c r="BY1228" s="58"/>
      <c r="BZ1228" s="58"/>
      <c r="CA1228" s="58"/>
      <c r="CB1228" s="58"/>
      <c r="CC1228" s="58"/>
      <c r="CD1228" s="58"/>
      <c r="CE1228" s="58"/>
      <c r="CF1228" s="58"/>
      <c r="CG1228" s="58"/>
      <c r="CH1228" s="58"/>
      <c r="CI1228" s="58"/>
      <c r="CJ1228" s="58"/>
      <c r="CK1228" s="58"/>
      <c r="CL1228" s="58"/>
      <c r="CM1228" s="58"/>
      <c r="CN1228" s="58"/>
      <c r="CO1228" s="58"/>
      <c r="CP1228" s="58"/>
      <c r="CQ1228" s="58"/>
      <c r="CR1228" s="58"/>
      <c r="CS1228" s="58"/>
      <c r="CT1228" s="58"/>
      <c r="CU1228" s="58"/>
      <c r="CV1228" s="58"/>
      <c r="CW1228" s="58"/>
      <c r="CX1228" s="58"/>
      <c r="CY1228" s="58"/>
      <c r="CZ1228" s="58"/>
      <c r="DA1228" s="58"/>
      <c r="DB1228" s="58"/>
      <c r="DC1228" s="58"/>
      <c r="DD1228" s="58"/>
      <c r="DE1228" s="58"/>
      <c r="DF1228" s="58"/>
      <c r="DG1228" s="58"/>
      <c r="DH1228" s="58"/>
      <c r="DI1228" s="60"/>
    </row>
    <row r="1229" spans="1:113" x14ac:dyDescent="0.2">
      <c r="A1229" s="36"/>
      <c r="AM1229" s="57"/>
      <c r="AN1229" s="57"/>
      <c r="AO1229" s="58"/>
      <c r="AP1229" s="58"/>
      <c r="AQ1229" s="58"/>
      <c r="AS1229" s="57"/>
      <c r="AT1229" s="58"/>
      <c r="AU1229" s="58"/>
      <c r="AW1229" s="57"/>
      <c r="AX1229" s="58"/>
      <c r="AY1229" s="59"/>
      <c r="BA1229" s="58"/>
      <c r="BC1229" s="57"/>
      <c r="BD1229" s="58"/>
      <c r="BE1229" s="59"/>
      <c r="BF1229" s="58"/>
      <c r="BG1229" s="58"/>
      <c r="BH1229" s="58"/>
      <c r="BI1229" s="58"/>
      <c r="BJ1229" s="58"/>
      <c r="BK1229" s="58"/>
      <c r="BL1229" s="58"/>
      <c r="BM1229" s="58"/>
      <c r="BN1229" s="58"/>
      <c r="BO1229" s="58"/>
      <c r="BP1229" s="58"/>
      <c r="BQ1229" s="58"/>
      <c r="BR1229" s="58"/>
      <c r="BS1229" s="58"/>
      <c r="BT1229" s="58"/>
      <c r="BU1229" s="58"/>
      <c r="BV1229" s="58"/>
      <c r="BW1229" s="58"/>
      <c r="BX1229" s="58"/>
      <c r="BY1229" s="58"/>
      <c r="BZ1229" s="58"/>
      <c r="CA1229" s="58"/>
      <c r="CB1229" s="58"/>
      <c r="CC1229" s="58"/>
      <c r="CD1229" s="58"/>
      <c r="CE1229" s="58"/>
      <c r="CF1229" s="58"/>
      <c r="CG1229" s="58"/>
      <c r="CH1229" s="58"/>
      <c r="CI1229" s="58"/>
      <c r="CJ1229" s="58"/>
      <c r="CK1229" s="58"/>
      <c r="CL1229" s="58"/>
      <c r="CM1229" s="58"/>
      <c r="CN1229" s="58"/>
      <c r="CO1229" s="58"/>
      <c r="CP1229" s="58"/>
      <c r="CQ1229" s="58"/>
      <c r="CR1229" s="58"/>
      <c r="CS1229" s="58"/>
      <c r="CT1229" s="58"/>
      <c r="CU1229" s="58"/>
      <c r="CV1229" s="58"/>
      <c r="CW1229" s="58"/>
      <c r="CX1229" s="58"/>
      <c r="CY1229" s="58"/>
      <c r="CZ1229" s="58"/>
      <c r="DA1229" s="58"/>
      <c r="DB1229" s="58"/>
      <c r="DC1229" s="58"/>
      <c r="DD1229" s="58"/>
      <c r="DE1229" s="58"/>
      <c r="DF1229" s="58"/>
      <c r="DG1229" s="58"/>
      <c r="DH1229" s="58"/>
      <c r="DI1229" s="60"/>
    </row>
    <row r="1230" spans="1:113" x14ac:dyDescent="0.2">
      <c r="A1230" s="36"/>
      <c r="AM1230" s="57"/>
      <c r="AN1230" s="57"/>
      <c r="AO1230" s="58"/>
      <c r="AP1230" s="58"/>
      <c r="AQ1230" s="58"/>
      <c r="AS1230" s="57"/>
      <c r="AT1230" s="58"/>
      <c r="AU1230" s="58"/>
      <c r="AW1230" s="57"/>
      <c r="AX1230" s="58"/>
      <c r="AY1230" s="59"/>
      <c r="BA1230" s="58"/>
      <c r="BC1230" s="57"/>
      <c r="BD1230" s="58"/>
      <c r="BE1230" s="59"/>
      <c r="BF1230" s="58"/>
      <c r="BG1230" s="58"/>
      <c r="BH1230" s="58"/>
      <c r="BI1230" s="58"/>
      <c r="BJ1230" s="58"/>
      <c r="BK1230" s="58"/>
      <c r="BL1230" s="58"/>
      <c r="BM1230" s="58"/>
      <c r="BN1230" s="58"/>
      <c r="BO1230" s="58"/>
      <c r="BP1230" s="58"/>
      <c r="BQ1230" s="58"/>
      <c r="BR1230" s="58"/>
      <c r="BS1230" s="58"/>
      <c r="BT1230" s="58"/>
      <c r="BU1230" s="58"/>
      <c r="BV1230" s="58"/>
      <c r="BW1230" s="58"/>
      <c r="BX1230" s="58"/>
      <c r="BY1230" s="58"/>
      <c r="BZ1230" s="58"/>
      <c r="CA1230" s="58"/>
      <c r="CB1230" s="58"/>
      <c r="CC1230" s="58"/>
      <c r="CD1230" s="58"/>
      <c r="CE1230" s="58"/>
      <c r="CF1230" s="58"/>
      <c r="CG1230" s="58"/>
      <c r="CH1230" s="58"/>
      <c r="CI1230" s="58"/>
      <c r="CJ1230" s="58"/>
      <c r="CK1230" s="58"/>
      <c r="CL1230" s="58"/>
      <c r="CM1230" s="58"/>
      <c r="CN1230" s="58"/>
      <c r="CO1230" s="58"/>
      <c r="CP1230" s="58"/>
      <c r="CQ1230" s="58"/>
      <c r="CR1230" s="58"/>
      <c r="CS1230" s="58"/>
      <c r="CT1230" s="58"/>
      <c r="CU1230" s="58"/>
      <c r="CV1230" s="58"/>
      <c r="CW1230" s="58"/>
      <c r="CX1230" s="58"/>
      <c r="CY1230" s="58"/>
      <c r="CZ1230" s="58"/>
      <c r="DA1230" s="58"/>
      <c r="DB1230" s="58"/>
      <c r="DC1230" s="58"/>
      <c r="DD1230" s="58"/>
      <c r="DE1230" s="58"/>
      <c r="DF1230" s="58"/>
      <c r="DG1230" s="58"/>
      <c r="DH1230" s="58"/>
      <c r="DI1230" s="60"/>
    </row>
    <row r="1231" spans="1:113" x14ac:dyDescent="0.2">
      <c r="A1231" s="36"/>
      <c r="AM1231" s="57"/>
      <c r="AN1231" s="57"/>
      <c r="AO1231" s="58"/>
      <c r="AP1231" s="58"/>
      <c r="AQ1231" s="58"/>
      <c r="AS1231" s="57"/>
      <c r="AT1231" s="58"/>
      <c r="AU1231" s="58"/>
      <c r="AW1231" s="57"/>
      <c r="AX1231" s="58"/>
      <c r="AY1231" s="59"/>
      <c r="BA1231" s="58"/>
      <c r="BC1231" s="57"/>
      <c r="BD1231" s="58"/>
      <c r="BE1231" s="59"/>
      <c r="BF1231" s="58"/>
      <c r="BG1231" s="58"/>
      <c r="BH1231" s="58"/>
      <c r="BI1231" s="58"/>
      <c r="BJ1231" s="58"/>
      <c r="BK1231" s="58"/>
      <c r="BL1231" s="58"/>
      <c r="BM1231" s="58"/>
      <c r="BN1231" s="58"/>
      <c r="BO1231" s="58"/>
      <c r="BP1231" s="58"/>
      <c r="BQ1231" s="58"/>
      <c r="BR1231" s="58"/>
      <c r="BS1231" s="58"/>
      <c r="BT1231" s="58"/>
      <c r="BU1231" s="58"/>
      <c r="BV1231" s="58"/>
      <c r="BW1231" s="58"/>
      <c r="BX1231" s="58"/>
      <c r="BY1231" s="58"/>
      <c r="BZ1231" s="58"/>
      <c r="CA1231" s="58"/>
      <c r="CB1231" s="58"/>
      <c r="CC1231" s="58"/>
      <c r="CD1231" s="58"/>
      <c r="CE1231" s="58"/>
      <c r="CF1231" s="58"/>
      <c r="CG1231" s="58"/>
      <c r="CH1231" s="58"/>
      <c r="CI1231" s="58"/>
      <c r="CJ1231" s="58"/>
      <c r="CK1231" s="58"/>
      <c r="CL1231" s="58"/>
      <c r="CM1231" s="58"/>
      <c r="CN1231" s="58"/>
      <c r="CO1231" s="58"/>
      <c r="CP1231" s="58"/>
      <c r="CQ1231" s="58"/>
      <c r="CR1231" s="58"/>
      <c r="CS1231" s="58"/>
      <c r="CT1231" s="58"/>
      <c r="CU1231" s="58"/>
      <c r="CV1231" s="58"/>
      <c r="CW1231" s="58"/>
      <c r="CX1231" s="58"/>
      <c r="CY1231" s="58"/>
      <c r="CZ1231" s="58"/>
      <c r="DA1231" s="58"/>
      <c r="DB1231" s="58"/>
      <c r="DC1231" s="58"/>
      <c r="DD1231" s="58"/>
      <c r="DE1231" s="58"/>
      <c r="DF1231" s="58"/>
      <c r="DG1231" s="58"/>
      <c r="DH1231" s="58"/>
      <c r="DI1231" s="60"/>
    </row>
    <row r="1232" spans="1:113" x14ac:dyDescent="0.2">
      <c r="A1232" s="36"/>
      <c r="AM1232" s="57"/>
      <c r="AN1232" s="57"/>
      <c r="AO1232" s="58"/>
      <c r="AP1232" s="58"/>
      <c r="AQ1232" s="58"/>
      <c r="AS1232" s="57"/>
      <c r="AT1232" s="58"/>
      <c r="AU1232" s="58"/>
      <c r="AW1232" s="57"/>
      <c r="AX1232" s="58"/>
      <c r="AY1232" s="59"/>
      <c r="BA1232" s="58"/>
      <c r="BC1232" s="57"/>
      <c r="BD1232" s="58"/>
      <c r="BE1232" s="59"/>
      <c r="BF1232" s="58"/>
      <c r="BG1232" s="58"/>
      <c r="BH1232" s="58"/>
      <c r="BI1232" s="58"/>
      <c r="BJ1232" s="58"/>
      <c r="BK1232" s="58"/>
      <c r="BL1232" s="58"/>
      <c r="BM1232" s="58"/>
      <c r="BN1232" s="58"/>
      <c r="BO1232" s="58"/>
      <c r="BP1232" s="58"/>
      <c r="BQ1232" s="58"/>
      <c r="BR1232" s="58"/>
      <c r="BS1232" s="58"/>
      <c r="BT1232" s="58"/>
      <c r="BU1232" s="58"/>
      <c r="BV1232" s="58"/>
      <c r="BW1232" s="58"/>
      <c r="BX1232" s="58"/>
      <c r="BY1232" s="58"/>
      <c r="BZ1232" s="58"/>
      <c r="CA1232" s="58"/>
      <c r="CB1232" s="58"/>
      <c r="CC1232" s="58"/>
      <c r="CD1232" s="58"/>
      <c r="CE1232" s="58"/>
      <c r="CF1232" s="58"/>
      <c r="CG1232" s="58"/>
      <c r="CH1232" s="58"/>
      <c r="CI1232" s="58"/>
      <c r="CJ1232" s="58"/>
      <c r="CK1232" s="58"/>
      <c r="CL1232" s="58"/>
      <c r="CM1232" s="58"/>
      <c r="CN1232" s="58"/>
      <c r="CO1232" s="58"/>
      <c r="CP1232" s="58"/>
      <c r="CQ1232" s="58"/>
      <c r="CR1232" s="58"/>
      <c r="CS1232" s="58"/>
      <c r="CT1232" s="58"/>
      <c r="CU1232" s="58"/>
      <c r="CV1232" s="58"/>
      <c r="CW1232" s="58"/>
      <c r="CX1232" s="58"/>
      <c r="CY1232" s="58"/>
      <c r="CZ1232" s="58"/>
      <c r="DA1232" s="58"/>
      <c r="DB1232" s="58"/>
      <c r="DC1232" s="58"/>
      <c r="DD1232" s="58"/>
      <c r="DE1232" s="58"/>
      <c r="DF1232" s="58"/>
      <c r="DG1232" s="58"/>
      <c r="DH1232" s="58"/>
      <c r="DI1232" s="60"/>
    </row>
    <row r="1233" spans="1:113" x14ac:dyDescent="0.2">
      <c r="A1233" s="36"/>
      <c r="AM1233" s="57"/>
      <c r="AN1233" s="57"/>
      <c r="AO1233" s="58"/>
      <c r="AP1233" s="58"/>
      <c r="AQ1233" s="58"/>
      <c r="AS1233" s="57"/>
      <c r="AT1233" s="58"/>
      <c r="AU1233" s="58"/>
      <c r="AW1233" s="57"/>
      <c r="AX1233" s="58"/>
      <c r="AY1233" s="59"/>
      <c r="BA1233" s="58"/>
      <c r="BC1233" s="57"/>
      <c r="BD1233" s="58"/>
      <c r="BE1233" s="59"/>
      <c r="BF1233" s="58"/>
      <c r="BG1233" s="58"/>
      <c r="BH1233" s="58"/>
      <c r="BI1233" s="58"/>
      <c r="BJ1233" s="58"/>
      <c r="BK1233" s="58"/>
      <c r="BL1233" s="58"/>
      <c r="BM1233" s="58"/>
      <c r="BN1233" s="58"/>
      <c r="BO1233" s="58"/>
      <c r="BP1233" s="58"/>
      <c r="BQ1233" s="58"/>
      <c r="BR1233" s="58"/>
      <c r="BS1233" s="58"/>
      <c r="BT1233" s="58"/>
      <c r="BU1233" s="58"/>
      <c r="BV1233" s="58"/>
      <c r="BW1233" s="58"/>
      <c r="BX1233" s="58"/>
      <c r="BY1233" s="58"/>
      <c r="BZ1233" s="58"/>
      <c r="CA1233" s="58"/>
      <c r="CB1233" s="58"/>
      <c r="CC1233" s="58"/>
      <c r="CD1233" s="58"/>
      <c r="CE1233" s="58"/>
      <c r="CF1233" s="58"/>
      <c r="CG1233" s="58"/>
      <c r="CH1233" s="58"/>
      <c r="CI1233" s="58"/>
      <c r="CJ1233" s="58"/>
      <c r="CK1233" s="58"/>
      <c r="CL1233" s="58"/>
      <c r="CM1233" s="58"/>
      <c r="CN1233" s="58"/>
      <c r="CO1233" s="58"/>
      <c r="CP1233" s="58"/>
      <c r="CQ1233" s="58"/>
      <c r="CR1233" s="58"/>
      <c r="CS1233" s="58"/>
      <c r="CT1233" s="58"/>
      <c r="CU1233" s="58"/>
      <c r="CV1233" s="58"/>
      <c r="CW1233" s="58"/>
      <c r="CX1233" s="58"/>
      <c r="CY1233" s="58"/>
      <c r="CZ1233" s="58"/>
      <c r="DA1233" s="58"/>
      <c r="DB1233" s="58"/>
      <c r="DC1233" s="58"/>
      <c r="DD1233" s="58"/>
      <c r="DE1233" s="58"/>
      <c r="DF1233" s="58"/>
      <c r="DG1233" s="58"/>
      <c r="DH1233" s="58"/>
      <c r="DI1233" s="60"/>
    </row>
    <row r="1234" spans="1:113" x14ac:dyDescent="0.2">
      <c r="A1234" s="36"/>
      <c r="AM1234" s="57"/>
      <c r="AN1234" s="57"/>
      <c r="AO1234" s="58"/>
      <c r="AP1234" s="58"/>
      <c r="AQ1234" s="58"/>
      <c r="AS1234" s="57"/>
      <c r="AT1234" s="58"/>
      <c r="AU1234" s="58"/>
      <c r="AW1234" s="57"/>
      <c r="AX1234" s="58"/>
      <c r="AY1234" s="59"/>
      <c r="BA1234" s="58"/>
      <c r="BC1234" s="57"/>
      <c r="BD1234" s="58"/>
      <c r="BE1234" s="59"/>
      <c r="BF1234" s="58"/>
      <c r="BG1234" s="58"/>
      <c r="BH1234" s="58"/>
      <c r="BI1234" s="58"/>
      <c r="BJ1234" s="58"/>
      <c r="BK1234" s="58"/>
      <c r="BL1234" s="58"/>
      <c r="BM1234" s="58"/>
      <c r="BN1234" s="58"/>
      <c r="BO1234" s="58"/>
      <c r="BP1234" s="58"/>
      <c r="BQ1234" s="58"/>
      <c r="BR1234" s="58"/>
      <c r="BS1234" s="58"/>
      <c r="BT1234" s="58"/>
      <c r="BU1234" s="58"/>
      <c r="BV1234" s="58"/>
      <c r="BW1234" s="58"/>
      <c r="BX1234" s="58"/>
      <c r="BY1234" s="58"/>
      <c r="BZ1234" s="58"/>
      <c r="CA1234" s="58"/>
      <c r="CB1234" s="58"/>
      <c r="CC1234" s="58"/>
      <c r="CD1234" s="58"/>
      <c r="CE1234" s="58"/>
      <c r="CF1234" s="58"/>
      <c r="CG1234" s="58"/>
      <c r="CH1234" s="58"/>
      <c r="CI1234" s="58"/>
      <c r="CJ1234" s="58"/>
      <c r="CK1234" s="58"/>
      <c r="CL1234" s="58"/>
      <c r="CM1234" s="58"/>
      <c r="CN1234" s="58"/>
      <c r="CO1234" s="58"/>
      <c r="CP1234" s="58"/>
      <c r="CQ1234" s="58"/>
      <c r="CR1234" s="58"/>
      <c r="CS1234" s="58"/>
      <c r="CT1234" s="58"/>
      <c r="CU1234" s="58"/>
      <c r="CV1234" s="58"/>
      <c r="CW1234" s="58"/>
      <c r="CX1234" s="58"/>
      <c r="CY1234" s="58"/>
      <c r="CZ1234" s="58"/>
      <c r="DA1234" s="58"/>
      <c r="DB1234" s="58"/>
      <c r="DC1234" s="58"/>
      <c r="DD1234" s="58"/>
      <c r="DE1234" s="58"/>
      <c r="DF1234" s="58"/>
      <c r="DG1234" s="58"/>
      <c r="DH1234" s="58"/>
      <c r="DI1234" s="60"/>
    </row>
    <row r="1235" spans="1:113" x14ac:dyDescent="0.2">
      <c r="A1235" s="36"/>
      <c r="AM1235" s="57"/>
      <c r="AN1235" s="57"/>
      <c r="AO1235" s="58"/>
      <c r="AP1235" s="58"/>
      <c r="AQ1235" s="58"/>
      <c r="AS1235" s="57"/>
      <c r="AT1235" s="58"/>
      <c r="AU1235" s="58"/>
      <c r="AW1235" s="57"/>
      <c r="AX1235" s="58"/>
      <c r="AY1235" s="59"/>
      <c r="BA1235" s="58"/>
      <c r="BC1235" s="57"/>
      <c r="BD1235" s="58"/>
      <c r="BE1235" s="59"/>
      <c r="BF1235" s="58"/>
      <c r="BG1235" s="58"/>
      <c r="BH1235" s="58"/>
      <c r="BI1235" s="58"/>
      <c r="BJ1235" s="58"/>
      <c r="BK1235" s="58"/>
      <c r="BL1235" s="58"/>
      <c r="BM1235" s="58"/>
      <c r="BN1235" s="58"/>
      <c r="BO1235" s="58"/>
      <c r="BP1235" s="58"/>
      <c r="BQ1235" s="58"/>
      <c r="BR1235" s="58"/>
      <c r="BS1235" s="58"/>
      <c r="BT1235" s="58"/>
      <c r="BU1235" s="58"/>
      <c r="BV1235" s="58"/>
      <c r="BW1235" s="58"/>
      <c r="BX1235" s="58"/>
      <c r="BY1235" s="58"/>
      <c r="BZ1235" s="58"/>
      <c r="CA1235" s="58"/>
      <c r="CB1235" s="58"/>
      <c r="CC1235" s="58"/>
      <c r="CD1235" s="58"/>
      <c r="CE1235" s="58"/>
      <c r="CF1235" s="58"/>
      <c r="CG1235" s="58"/>
      <c r="CH1235" s="58"/>
      <c r="CI1235" s="58"/>
      <c r="CJ1235" s="58"/>
      <c r="CK1235" s="58"/>
      <c r="CL1235" s="58"/>
      <c r="CM1235" s="58"/>
      <c r="CN1235" s="58"/>
      <c r="CO1235" s="58"/>
      <c r="CP1235" s="58"/>
      <c r="CQ1235" s="58"/>
      <c r="CR1235" s="58"/>
      <c r="CS1235" s="58"/>
      <c r="CT1235" s="58"/>
      <c r="CU1235" s="58"/>
      <c r="CV1235" s="58"/>
      <c r="CW1235" s="58"/>
      <c r="CX1235" s="58"/>
      <c r="CY1235" s="58"/>
      <c r="CZ1235" s="58"/>
      <c r="DA1235" s="58"/>
      <c r="DB1235" s="58"/>
      <c r="DC1235" s="58"/>
      <c r="DD1235" s="58"/>
      <c r="DE1235" s="58"/>
      <c r="DF1235" s="58"/>
      <c r="DG1235" s="58"/>
      <c r="DH1235" s="58"/>
      <c r="DI1235" s="60"/>
    </row>
    <row r="1236" spans="1:113" x14ac:dyDescent="0.2">
      <c r="A1236" s="36"/>
      <c r="AM1236" s="57"/>
      <c r="AN1236" s="57"/>
      <c r="AO1236" s="58"/>
      <c r="AP1236" s="58"/>
      <c r="AQ1236" s="58"/>
      <c r="AS1236" s="57"/>
      <c r="AT1236" s="58"/>
      <c r="AU1236" s="58"/>
      <c r="AW1236" s="57"/>
      <c r="AX1236" s="58"/>
      <c r="AY1236" s="59"/>
      <c r="BA1236" s="58"/>
      <c r="BC1236" s="57"/>
      <c r="BD1236" s="58"/>
      <c r="BE1236" s="59"/>
      <c r="BF1236" s="58"/>
      <c r="BG1236" s="58"/>
      <c r="BH1236" s="58"/>
      <c r="BI1236" s="58"/>
      <c r="BJ1236" s="58"/>
      <c r="BK1236" s="58"/>
      <c r="BL1236" s="58"/>
      <c r="BM1236" s="58"/>
      <c r="BN1236" s="58"/>
      <c r="BO1236" s="58"/>
      <c r="BP1236" s="58"/>
      <c r="BQ1236" s="58"/>
      <c r="BR1236" s="58"/>
      <c r="BS1236" s="58"/>
      <c r="BT1236" s="58"/>
      <c r="BU1236" s="58"/>
      <c r="BV1236" s="58"/>
      <c r="BW1236" s="58"/>
      <c r="BX1236" s="58"/>
      <c r="BY1236" s="58"/>
      <c r="BZ1236" s="58"/>
      <c r="CA1236" s="58"/>
      <c r="CB1236" s="58"/>
      <c r="CC1236" s="58"/>
      <c r="CD1236" s="58"/>
      <c r="CE1236" s="58"/>
      <c r="CF1236" s="58"/>
      <c r="CG1236" s="58"/>
      <c r="CH1236" s="58"/>
      <c r="CI1236" s="58"/>
      <c r="CJ1236" s="58"/>
      <c r="CK1236" s="58"/>
      <c r="CL1236" s="58"/>
      <c r="CM1236" s="58"/>
      <c r="CN1236" s="58"/>
      <c r="CO1236" s="58"/>
      <c r="CP1236" s="58"/>
      <c r="CQ1236" s="58"/>
      <c r="CR1236" s="58"/>
      <c r="CS1236" s="58"/>
      <c r="CT1236" s="58"/>
      <c r="CU1236" s="58"/>
      <c r="CV1236" s="58"/>
      <c r="CW1236" s="58"/>
      <c r="CX1236" s="58"/>
      <c r="CY1236" s="58"/>
      <c r="CZ1236" s="58"/>
      <c r="DA1236" s="58"/>
      <c r="DB1236" s="58"/>
      <c r="DC1236" s="58"/>
      <c r="DD1236" s="58"/>
      <c r="DE1236" s="58"/>
      <c r="DF1236" s="58"/>
      <c r="DG1236" s="58"/>
      <c r="DH1236" s="58"/>
      <c r="DI1236" s="60"/>
    </row>
    <row r="1237" spans="1:113" x14ac:dyDescent="0.2">
      <c r="A1237" s="36"/>
      <c r="AM1237" s="57"/>
      <c r="AN1237" s="57"/>
      <c r="AO1237" s="58"/>
      <c r="AP1237" s="58"/>
      <c r="AQ1237" s="58"/>
      <c r="AS1237" s="57"/>
      <c r="AT1237" s="58"/>
      <c r="AU1237" s="58"/>
      <c r="AW1237" s="57"/>
      <c r="AX1237" s="58"/>
      <c r="AY1237" s="59"/>
      <c r="BA1237" s="58"/>
      <c r="BC1237" s="57"/>
      <c r="BD1237" s="58"/>
      <c r="BE1237" s="59"/>
      <c r="BF1237" s="58"/>
      <c r="BG1237" s="58"/>
      <c r="BH1237" s="58"/>
      <c r="BI1237" s="58"/>
      <c r="BJ1237" s="58"/>
      <c r="BK1237" s="58"/>
      <c r="BL1237" s="58"/>
      <c r="BM1237" s="58"/>
      <c r="BN1237" s="58"/>
      <c r="BO1237" s="58"/>
      <c r="BP1237" s="58"/>
      <c r="BQ1237" s="58"/>
      <c r="BR1237" s="58"/>
      <c r="BS1237" s="58"/>
      <c r="BT1237" s="58"/>
      <c r="BU1237" s="58"/>
      <c r="BV1237" s="58"/>
      <c r="BW1237" s="58"/>
      <c r="BX1237" s="58"/>
      <c r="BY1237" s="58"/>
      <c r="BZ1237" s="58"/>
      <c r="CA1237" s="58"/>
      <c r="CB1237" s="58"/>
      <c r="CC1237" s="58"/>
      <c r="CD1237" s="58"/>
      <c r="CE1237" s="58"/>
      <c r="CF1237" s="58"/>
      <c r="CG1237" s="58"/>
      <c r="CH1237" s="58"/>
      <c r="CI1237" s="58"/>
      <c r="CJ1237" s="58"/>
      <c r="CK1237" s="58"/>
      <c r="CL1237" s="58"/>
      <c r="CM1237" s="58"/>
      <c r="CN1237" s="58"/>
      <c r="CO1237" s="58"/>
      <c r="CP1237" s="58"/>
      <c r="CQ1237" s="58"/>
      <c r="CR1237" s="58"/>
      <c r="CS1237" s="58"/>
      <c r="CT1237" s="58"/>
      <c r="CU1237" s="58"/>
      <c r="CV1237" s="58"/>
      <c r="CW1237" s="58"/>
      <c r="CX1237" s="58"/>
      <c r="CY1237" s="58"/>
      <c r="CZ1237" s="58"/>
      <c r="DA1237" s="58"/>
      <c r="DB1237" s="58"/>
      <c r="DC1237" s="58"/>
      <c r="DD1237" s="58"/>
      <c r="DE1237" s="58"/>
      <c r="DF1237" s="58"/>
      <c r="DG1237" s="58"/>
      <c r="DH1237" s="58"/>
      <c r="DI1237" s="60"/>
    </row>
    <row r="1238" spans="1:113" x14ac:dyDescent="0.2">
      <c r="A1238" s="36"/>
      <c r="AM1238" s="57"/>
      <c r="AN1238" s="57"/>
      <c r="AO1238" s="58"/>
      <c r="AP1238" s="58"/>
      <c r="AQ1238" s="58"/>
      <c r="AS1238" s="57"/>
      <c r="AT1238" s="58"/>
      <c r="AU1238" s="58"/>
      <c r="AW1238" s="57"/>
      <c r="AX1238" s="58"/>
      <c r="AY1238" s="59"/>
      <c r="BA1238" s="58"/>
      <c r="BC1238" s="57"/>
      <c r="BD1238" s="58"/>
      <c r="BE1238" s="59"/>
      <c r="BF1238" s="58"/>
      <c r="BG1238" s="58"/>
      <c r="BH1238" s="58"/>
      <c r="BI1238" s="58"/>
      <c r="BJ1238" s="58"/>
      <c r="BK1238" s="58"/>
      <c r="BL1238" s="58"/>
      <c r="BM1238" s="58"/>
      <c r="BN1238" s="58"/>
      <c r="BO1238" s="58"/>
      <c r="BP1238" s="58"/>
      <c r="BQ1238" s="58"/>
      <c r="BR1238" s="58"/>
      <c r="BS1238" s="58"/>
      <c r="BT1238" s="58"/>
      <c r="BU1238" s="58"/>
      <c r="BV1238" s="58"/>
      <c r="BW1238" s="58"/>
      <c r="BX1238" s="58"/>
      <c r="BY1238" s="58"/>
      <c r="BZ1238" s="58"/>
      <c r="CA1238" s="58"/>
      <c r="CB1238" s="58"/>
      <c r="CC1238" s="58"/>
      <c r="CD1238" s="58"/>
      <c r="CE1238" s="58"/>
      <c r="CF1238" s="58"/>
      <c r="CG1238" s="58"/>
      <c r="CH1238" s="58"/>
      <c r="CI1238" s="58"/>
      <c r="CJ1238" s="58"/>
      <c r="CK1238" s="58"/>
      <c r="CL1238" s="58"/>
      <c r="CM1238" s="58"/>
      <c r="CN1238" s="58"/>
      <c r="CO1238" s="58"/>
      <c r="CP1238" s="58"/>
      <c r="CQ1238" s="58"/>
      <c r="CR1238" s="58"/>
      <c r="CS1238" s="58"/>
      <c r="CT1238" s="58"/>
      <c r="CU1238" s="58"/>
      <c r="CV1238" s="58"/>
      <c r="CW1238" s="58"/>
      <c r="CX1238" s="58"/>
      <c r="CY1238" s="58"/>
      <c r="CZ1238" s="58"/>
      <c r="DA1238" s="58"/>
      <c r="DB1238" s="58"/>
      <c r="DC1238" s="58"/>
      <c r="DD1238" s="58"/>
      <c r="DE1238" s="58"/>
      <c r="DF1238" s="58"/>
      <c r="DG1238" s="58"/>
      <c r="DH1238" s="58"/>
      <c r="DI1238" s="60"/>
    </row>
    <row r="1239" spans="1:113" x14ac:dyDescent="0.2">
      <c r="A1239" s="36"/>
      <c r="AM1239" s="57"/>
      <c r="AN1239" s="57"/>
      <c r="AO1239" s="58"/>
      <c r="AP1239" s="58"/>
      <c r="AQ1239" s="58"/>
      <c r="AS1239" s="57"/>
      <c r="AT1239" s="58"/>
      <c r="AU1239" s="58"/>
      <c r="AW1239" s="57"/>
      <c r="AX1239" s="58"/>
      <c r="AY1239" s="59"/>
      <c r="BA1239" s="58"/>
      <c r="BC1239" s="57"/>
      <c r="BD1239" s="58"/>
      <c r="BE1239" s="59"/>
      <c r="BF1239" s="58"/>
      <c r="BG1239" s="58"/>
      <c r="BH1239" s="58"/>
      <c r="BI1239" s="58"/>
      <c r="BJ1239" s="58"/>
      <c r="BK1239" s="58"/>
      <c r="BL1239" s="58"/>
      <c r="BM1239" s="58"/>
      <c r="BN1239" s="58"/>
      <c r="BO1239" s="58"/>
      <c r="BP1239" s="58"/>
      <c r="BQ1239" s="58"/>
      <c r="BR1239" s="58"/>
      <c r="BS1239" s="58"/>
      <c r="BT1239" s="58"/>
      <c r="BU1239" s="58"/>
      <c r="BV1239" s="58"/>
      <c r="BW1239" s="58"/>
      <c r="BX1239" s="58"/>
      <c r="BY1239" s="58"/>
      <c r="BZ1239" s="58"/>
      <c r="CA1239" s="58"/>
      <c r="CB1239" s="58"/>
      <c r="CC1239" s="58"/>
      <c r="CD1239" s="58"/>
      <c r="CE1239" s="58"/>
      <c r="CF1239" s="58"/>
      <c r="CG1239" s="58"/>
      <c r="CH1239" s="58"/>
      <c r="CI1239" s="58"/>
      <c r="CJ1239" s="58"/>
      <c r="CK1239" s="58"/>
      <c r="CL1239" s="58"/>
      <c r="CM1239" s="58"/>
      <c r="CN1239" s="58"/>
      <c r="CO1239" s="58"/>
      <c r="CP1239" s="58"/>
      <c r="CQ1239" s="58"/>
      <c r="CR1239" s="58"/>
      <c r="CS1239" s="58"/>
      <c r="CT1239" s="58"/>
      <c r="CU1239" s="58"/>
      <c r="CV1239" s="58"/>
      <c r="CW1239" s="58"/>
      <c r="CX1239" s="58"/>
      <c r="CY1239" s="58"/>
      <c r="CZ1239" s="58"/>
      <c r="DA1239" s="58"/>
      <c r="DB1239" s="58"/>
      <c r="DC1239" s="58"/>
      <c r="DD1239" s="58"/>
      <c r="DE1239" s="58"/>
      <c r="DF1239" s="58"/>
      <c r="DG1239" s="58"/>
      <c r="DH1239" s="58"/>
      <c r="DI1239" s="60"/>
    </row>
    <row r="1240" spans="1:113" x14ac:dyDescent="0.2">
      <c r="A1240" s="36"/>
      <c r="AM1240" s="57"/>
      <c r="AN1240" s="57"/>
      <c r="AO1240" s="58"/>
      <c r="AP1240" s="58"/>
      <c r="AQ1240" s="58"/>
      <c r="AS1240" s="57"/>
      <c r="AT1240" s="58"/>
      <c r="AU1240" s="58"/>
      <c r="AW1240" s="57"/>
      <c r="AX1240" s="58"/>
      <c r="AY1240" s="59"/>
      <c r="BA1240" s="58"/>
      <c r="BC1240" s="57"/>
      <c r="BD1240" s="58"/>
      <c r="BE1240" s="59"/>
      <c r="BF1240" s="58"/>
      <c r="BG1240" s="58"/>
      <c r="BH1240" s="58"/>
      <c r="BI1240" s="58"/>
      <c r="BJ1240" s="58"/>
      <c r="BK1240" s="58"/>
      <c r="BL1240" s="58"/>
      <c r="BM1240" s="58"/>
      <c r="BN1240" s="58"/>
      <c r="BO1240" s="58"/>
      <c r="BP1240" s="58"/>
      <c r="BQ1240" s="58"/>
      <c r="BR1240" s="58"/>
      <c r="BS1240" s="58"/>
      <c r="BT1240" s="58"/>
      <c r="BU1240" s="58"/>
      <c r="BV1240" s="58"/>
      <c r="BW1240" s="58"/>
      <c r="BX1240" s="58"/>
      <c r="BY1240" s="58"/>
      <c r="BZ1240" s="58"/>
      <c r="CA1240" s="58"/>
      <c r="CB1240" s="58"/>
      <c r="CC1240" s="58"/>
      <c r="CD1240" s="58"/>
      <c r="CE1240" s="58"/>
      <c r="CF1240" s="58"/>
      <c r="CG1240" s="58"/>
      <c r="CH1240" s="58"/>
      <c r="CI1240" s="58"/>
      <c r="CJ1240" s="58"/>
      <c r="CK1240" s="58"/>
      <c r="CL1240" s="58"/>
      <c r="CM1240" s="58"/>
      <c r="CN1240" s="58"/>
      <c r="CO1240" s="58"/>
      <c r="CP1240" s="58"/>
      <c r="CQ1240" s="58"/>
      <c r="CR1240" s="58"/>
      <c r="CS1240" s="58"/>
      <c r="CT1240" s="58"/>
      <c r="CU1240" s="58"/>
      <c r="CV1240" s="58"/>
      <c r="CW1240" s="58"/>
      <c r="CX1240" s="58"/>
      <c r="CY1240" s="58"/>
      <c r="CZ1240" s="58"/>
      <c r="DA1240" s="58"/>
      <c r="DB1240" s="58"/>
      <c r="DC1240" s="58"/>
      <c r="DD1240" s="58"/>
      <c r="DE1240" s="58"/>
      <c r="DF1240" s="58"/>
      <c r="DG1240" s="58"/>
      <c r="DH1240" s="58"/>
      <c r="DI1240" s="60"/>
    </row>
    <row r="1241" spans="1:113" x14ac:dyDescent="0.2">
      <c r="A1241" s="36"/>
      <c r="AM1241" s="57"/>
      <c r="AN1241" s="57"/>
      <c r="AO1241" s="58"/>
      <c r="AP1241" s="58"/>
      <c r="AQ1241" s="58"/>
      <c r="AS1241" s="57"/>
      <c r="AT1241" s="58"/>
      <c r="AU1241" s="58"/>
      <c r="AW1241" s="57"/>
      <c r="AX1241" s="58"/>
      <c r="AY1241" s="59"/>
      <c r="BA1241" s="58"/>
      <c r="BC1241" s="57"/>
      <c r="BD1241" s="58"/>
      <c r="BE1241" s="59"/>
      <c r="BF1241" s="58"/>
      <c r="BG1241" s="58"/>
      <c r="BH1241" s="58"/>
      <c r="BI1241" s="58"/>
      <c r="BJ1241" s="58"/>
      <c r="BK1241" s="58"/>
      <c r="BL1241" s="58"/>
      <c r="BM1241" s="58"/>
      <c r="BN1241" s="58"/>
      <c r="BO1241" s="58"/>
      <c r="BP1241" s="58"/>
      <c r="BQ1241" s="58"/>
      <c r="BR1241" s="58"/>
      <c r="BS1241" s="58"/>
      <c r="BT1241" s="58"/>
      <c r="BU1241" s="58"/>
      <c r="BV1241" s="58"/>
      <c r="BW1241" s="58"/>
      <c r="BX1241" s="58"/>
      <c r="BY1241" s="58"/>
      <c r="BZ1241" s="58"/>
      <c r="CA1241" s="58"/>
      <c r="CB1241" s="58"/>
      <c r="CC1241" s="58"/>
      <c r="CD1241" s="58"/>
      <c r="CE1241" s="58"/>
      <c r="CF1241" s="58"/>
      <c r="CG1241" s="58"/>
      <c r="CH1241" s="58"/>
      <c r="CI1241" s="58"/>
      <c r="CJ1241" s="58"/>
      <c r="CK1241" s="58"/>
      <c r="CL1241" s="58"/>
      <c r="CM1241" s="58"/>
      <c r="CN1241" s="58"/>
      <c r="CO1241" s="58"/>
      <c r="CP1241" s="58"/>
      <c r="CQ1241" s="58"/>
      <c r="CR1241" s="58"/>
      <c r="CS1241" s="58"/>
      <c r="CT1241" s="58"/>
      <c r="CU1241" s="58"/>
      <c r="CV1241" s="58"/>
      <c r="CW1241" s="58"/>
      <c r="CX1241" s="58"/>
      <c r="CY1241" s="58"/>
      <c r="CZ1241" s="58"/>
      <c r="DA1241" s="58"/>
      <c r="DB1241" s="58"/>
      <c r="DC1241" s="58"/>
      <c r="DD1241" s="58"/>
      <c r="DE1241" s="58"/>
      <c r="DF1241" s="58"/>
      <c r="DG1241" s="58"/>
      <c r="DH1241" s="58"/>
      <c r="DI1241" s="60"/>
    </row>
    <row r="1242" spans="1:113" x14ac:dyDescent="0.2">
      <c r="A1242" s="36"/>
      <c r="AM1242" s="57"/>
      <c r="AN1242" s="57"/>
      <c r="AO1242" s="58"/>
      <c r="AP1242" s="58"/>
      <c r="AQ1242" s="58"/>
      <c r="AS1242" s="57"/>
      <c r="AT1242" s="58"/>
      <c r="AU1242" s="58"/>
      <c r="AW1242" s="57"/>
      <c r="AX1242" s="58"/>
      <c r="AY1242" s="59"/>
      <c r="BA1242" s="58"/>
      <c r="BC1242" s="57"/>
      <c r="BD1242" s="58"/>
      <c r="BE1242" s="59"/>
      <c r="BF1242" s="58"/>
      <c r="BG1242" s="58"/>
      <c r="BH1242" s="58"/>
      <c r="BI1242" s="58"/>
      <c r="BJ1242" s="58"/>
      <c r="BK1242" s="58"/>
      <c r="BL1242" s="58"/>
      <c r="BM1242" s="58"/>
      <c r="BN1242" s="58"/>
      <c r="BO1242" s="58"/>
      <c r="BP1242" s="58"/>
      <c r="BQ1242" s="58"/>
      <c r="BR1242" s="58"/>
      <c r="BS1242" s="58"/>
      <c r="BT1242" s="58"/>
      <c r="BU1242" s="58"/>
      <c r="BV1242" s="58"/>
      <c r="BW1242" s="58"/>
      <c r="BX1242" s="58"/>
      <c r="BY1242" s="58"/>
      <c r="BZ1242" s="58"/>
      <c r="CA1242" s="58"/>
      <c r="CB1242" s="58"/>
      <c r="CC1242" s="58"/>
      <c r="CD1242" s="58"/>
      <c r="CE1242" s="58"/>
      <c r="CF1242" s="58"/>
      <c r="CG1242" s="58"/>
      <c r="CH1242" s="58"/>
      <c r="CI1242" s="58"/>
      <c r="CJ1242" s="58"/>
      <c r="CK1242" s="58"/>
      <c r="CL1242" s="58"/>
      <c r="CM1242" s="58"/>
      <c r="CN1242" s="58"/>
      <c r="CO1242" s="58"/>
      <c r="CP1242" s="58"/>
      <c r="CQ1242" s="58"/>
      <c r="CR1242" s="58"/>
      <c r="CS1242" s="58"/>
      <c r="CT1242" s="58"/>
      <c r="CU1242" s="58"/>
      <c r="CV1242" s="58"/>
      <c r="CW1242" s="58"/>
      <c r="CX1242" s="58"/>
      <c r="CY1242" s="58"/>
      <c r="CZ1242" s="58"/>
      <c r="DA1242" s="58"/>
      <c r="DB1242" s="58"/>
      <c r="DC1242" s="58"/>
      <c r="DD1242" s="58"/>
      <c r="DE1242" s="58"/>
      <c r="DF1242" s="58"/>
      <c r="DG1242" s="58"/>
      <c r="DH1242" s="58"/>
      <c r="DI1242" s="60"/>
    </row>
    <row r="1243" spans="1:113" x14ac:dyDescent="0.2">
      <c r="A1243" s="36"/>
      <c r="AM1243" s="57"/>
      <c r="AN1243" s="57"/>
      <c r="AO1243" s="58"/>
      <c r="AP1243" s="58"/>
      <c r="AQ1243" s="58"/>
      <c r="AS1243" s="57"/>
      <c r="AT1243" s="58"/>
      <c r="AU1243" s="58"/>
      <c r="AW1243" s="57"/>
      <c r="AX1243" s="58"/>
      <c r="AY1243" s="59"/>
      <c r="BA1243" s="58"/>
      <c r="BC1243" s="57"/>
      <c r="BD1243" s="58"/>
      <c r="BE1243" s="59"/>
      <c r="BF1243" s="58"/>
      <c r="BG1243" s="58"/>
      <c r="BH1243" s="58"/>
      <c r="BI1243" s="58"/>
      <c r="BJ1243" s="58"/>
      <c r="BK1243" s="58"/>
      <c r="BL1243" s="58"/>
      <c r="BM1243" s="58"/>
      <c r="BN1243" s="58"/>
      <c r="BO1243" s="58"/>
      <c r="BP1243" s="58"/>
      <c r="BQ1243" s="58"/>
      <c r="BR1243" s="58"/>
      <c r="BS1243" s="58"/>
      <c r="BT1243" s="58"/>
      <c r="BU1243" s="58"/>
      <c r="BV1243" s="58"/>
      <c r="BW1243" s="58"/>
      <c r="BX1243" s="58"/>
      <c r="BY1243" s="58"/>
      <c r="BZ1243" s="58"/>
      <c r="CA1243" s="58"/>
      <c r="CB1243" s="58"/>
      <c r="CC1243" s="58"/>
      <c r="CD1243" s="58"/>
      <c r="CE1243" s="58"/>
      <c r="CF1243" s="58"/>
      <c r="CG1243" s="58"/>
      <c r="CH1243" s="58"/>
      <c r="CI1243" s="58"/>
      <c r="CJ1243" s="58"/>
      <c r="CK1243" s="58"/>
      <c r="CL1243" s="58"/>
      <c r="CM1243" s="58"/>
      <c r="CN1243" s="58"/>
      <c r="CO1243" s="58"/>
      <c r="CP1243" s="58"/>
      <c r="CQ1243" s="58"/>
      <c r="CR1243" s="58"/>
      <c r="CS1243" s="58"/>
      <c r="CT1243" s="58"/>
      <c r="CU1243" s="58"/>
      <c r="CV1243" s="58"/>
      <c r="CW1243" s="58"/>
      <c r="CX1243" s="58"/>
      <c r="CY1243" s="58"/>
      <c r="CZ1243" s="58"/>
      <c r="DA1243" s="58"/>
      <c r="DB1243" s="58"/>
      <c r="DC1243" s="58"/>
      <c r="DD1243" s="58"/>
      <c r="DE1243" s="58"/>
      <c r="DF1243" s="58"/>
      <c r="DG1243" s="58"/>
      <c r="DH1243" s="58"/>
      <c r="DI1243" s="60"/>
    </row>
    <row r="1244" spans="1:113" x14ac:dyDescent="0.2">
      <c r="A1244" s="36"/>
      <c r="AM1244" s="57"/>
      <c r="AN1244" s="57"/>
      <c r="AO1244" s="58"/>
      <c r="AP1244" s="58"/>
      <c r="AQ1244" s="58"/>
      <c r="AS1244" s="57"/>
      <c r="AT1244" s="58"/>
      <c r="AU1244" s="58"/>
      <c r="AW1244" s="57"/>
      <c r="AX1244" s="58"/>
      <c r="AY1244" s="59"/>
      <c r="BA1244" s="58"/>
      <c r="BC1244" s="57"/>
      <c r="BD1244" s="58"/>
      <c r="BE1244" s="59"/>
      <c r="BF1244" s="58"/>
      <c r="BG1244" s="58"/>
      <c r="BH1244" s="58"/>
      <c r="BI1244" s="58"/>
      <c r="BJ1244" s="58"/>
      <c r="BK1244" s="58"/>
      <c r="BL1244" s="58"/>
      <c r="BM1244" s="58"/>
      <c r="BN1244" s="58"/>
      <c r="BO1244" s="58"/>
      <c r="BP1244" s="58"/>
      <c r="BQ1244" s="58"/>
      <c r="BR1244" s="58"/>
      <c r="BS1244" s="58"/>
      <c r="BT1244" s="58"/>
      <c r="BU1244" s="58"/>
      <c r="BV1244" s="58"/>
      <c r="BW1244" s="58"/>
      <c r="BX1244" s="58"/>
      <c r="BY1244" s="58"/>
      <c r="BZ1244" s="58"/>
      <c r="CA1244" s="58"/>
      <c r="CB1244" s="58"/>
      <c r="CC1244" s="58"/>
      <c r="CD1244" s="58"/>
      <c r="CE1244" s="58"/>
      <c r="CF1244" s="58"/>
      <c r="CG1244" s="58"/>
      <c r="CH1244" s="58"/>
      <c r="CI1244" s="58"/>
      <c r="CJ1244" s="58"/>
      <c r="CK1244" s="58"/>
      <c r="CL1244" s="58"/>
      <c r="CM1244" s="58"/>
      <c r="CN1244" s="58"/>
      <c r="CO1244" s="58"/>
      <c r="CP1244" s="58"/>
      <c r="CQ1244" s="58"/>
      <c r="CR1244" s="58"/>
      <c r="CS1244" s="58"/>
      <c r="CT1244" s="58"/>
      <c r="CU1244" s="58"/>
      <c r="CV1244" s="58"/>
      <c r="CW1244" s="58"/>
      <c r="CX1244" s="58"/>
      <c r="CY1244" s="58"/>
      <c r="CZ1244" s="58"/>
      <c r="DA1244" s="58"/>
      <c r="DB1244" s="58"/>
      <c r="DC1244" s="58"/>
      <c r="DD1244" s="58"/>
      <c r="DE1244" s="58"/>
      <c r="DF1244" s="58"/>
      <c r="DG1244" s="58"/>
      <c r="DH1244" s="58"/>
      <c r="DI1244" s="60"/>
    </row>
    <row r="1245" spans="1:113" x14ac:dyDescent="0.2">
      <c r="A1245" s="36"/>
      <c r="AM1245" s="57"/>
      <c r="AN1245" s="57"/>
      <c r="AO1245" s="58"/>
      <c r="AP1245" s="58"/>
      <c r="AQ1245" s="58"/>
      <c r="AS1245" s="57"/>
      <c r="AT1245" s="58"/>
      <c r="AU1245" s="58"/>
      <c r="AW1245" s="57"/>
      <c r="AX1245" s="58"/>
      <c r="AY1245" s="59"/>
      <c r="BA1245" s="58"/>
      <c r="BC1245" s="57"/>
      <c r="BD1245" s="58"/>
      <c r="BE1245" s="59"/>
      <c r="BF1245" s="58"/>
      <c r="BG1245" s="58"/>
      <c r="BH1245" s="58"/>
      <c r="BI1245" s="58"/>
      <c r="BJ1245" s="58"/>
      <c r="BK1245" s="58"/>
      <c r="BL1245" s="58"/>
      <c r="BM1245" s="58"/>
      <c r="BN1245" s="58"/>
      <c r="BO1245" s="58"/>
      <c r="BP1245" s="58"/>
      <c r="BQ1245" s="58"/>
      <c r="BR1245" s="58"/>
      <c r="BS1245" s="58"/>
      <c r="BT1245" s="58"/>
      <c r="BU1245" s="58"/>
      <c r="BV1245" s="58"/>
      <c r="BW1245" s="58"/>
      <c r="BX1245" s="58"/>
      <c r="BY1245" s="58"/>
      <c r="BZ1245" s="58"/>
      <c r="CA1245" s="58"/>
      <c r="CB1245" s="58"/>
      <c r="CC1245" s="58"/>
      <c r="CD1245" s="58"/>
      <c r="CE1245" s="58"/>
      <c r="CF1245" s="58"/>
      <c r="CG1245" s="58"/>
      <c r="CH1245" s="58"/>
      <c r="CI1245" s="58"/>
      <c r="CJ1245" s="58"/>
      <c r="CK1245" s="58"/>
      <c r="CL1245" s="58"/>
      <c r="CM1245" s="58"/>
      <c r="CN1245" s="58"/>
      <c r="CO1245" s="58"/>
      <c r="CP1245" s="58"/>
      <c r="CQ1245" s="58"/>
      <c r="CR1245" s="58"/>
      <c r="CS1245" s="58"/>
      <c r="CT1245" s="58"/>
      <c r="CU1245" s="58"/>
      <c r="CV1245" s="58"/>
      <c r="CW1245" s="58"/>
      <c r="CX1245" s="58"/>
      <c r="CY1245" s="58"/>
      <c r="CZ1245" s="58"/>
      <c r="DA1245" s="58"/>
      <c r="DB1245" s="58"/>
      <c r="DC1245" s="58"/>
      <c r="DD1245" s="58"/>
      <c r="DE1245" s="58"/>
      <c r="DF1245" s="58"/>
      <c r="DG1245" s="58"/>
      <c r="DH1245" s="58"/>
      <c r="DI1245" s="60"/>
    </row>
    <row r="1246" spans="1:113" x14ac:dyDescent="0.2">
      <c r="A1246" s="36"/>
      <c r="AM1246" s="57"/>
      <c r="AN1246" s="57"/>
      <c r="AO1246" s="58"/>
      <c r="AP1246" s="58"/>
      <c r="AQ1246" s="58"/>
      <c r="AS1246" s="57"/>
      <c r="AT1246" s="58"/>
      <c r="AU1246" s="58"/>
      <c r="AW1246" s="57"/>
      <c r="AX1246" s="58"/>
      <c r="AY1246" s="59"/>
      <c r="BA1246" s="58"/>
      <c r="BC1246" s="57"/>
      <c r="BD1246" s="58"/>
      <c r="BE1246" s="59"/>
      <c r="BF1246" s="58"/>
      <c r="BG1246" s="58"/>
      <c r="BH1246" s="58"/>
      <c r="BI1246" s="58"/>
      <c r="BJ1246" s="58"/>
      <c r="BK1246" s="58"/>
      <c r="BL1246" s="58"/>
      <c r="BM1246" s="58"/>
      <c r="BN1246" s="58"/>
      <c r="BO1246" s="58"/>
      <c r="BP1246" s="58"/>
      <c r="BQ1246" s="58"/>
      <c r="BR1246" s="58"/>
      <c r="BS1246" s="58"/>
      <c r="BT1246" s="58"/>
      <c r="BU1246" s="58"/>
      <c r="BV1246" s="58"/>
      <c r="BW1246" s="58"/>
      <c r="BX1246" s="58"/>
      <c r="BY1246" s="58"/>
      <c r="BZ1246" s="58"/>
      <c r="CA1246" s="58"/>
      <c r="CB1246" s="58"/>
      <c r="CC1246" s="58"/>
      <c r="CD1246" s="58"/>
      <c r="CE1246" s="58"/>
      <c r="CF1246" s="58"/>
      <c r="CG1246" s="58"/>
      <c r="CH1246" s="58"/>
      <c r="CI1246" s="58"/>
      <c r="CJ1246" s="58"/>
      <c r="CK1246" s="58"/>
      <c r="CL1246" s="58"/>
      <c r="CM1246" s="58"/>
      <c r="CN1246" s="58"/>
      <c r="CO1246" s="58"/>
      <c r="CP1246" s="58"/>
      <c r="CQ1246" s="58"/>
      <c r="CR1246" s="58"/>
      <c r="CS1246" s="58"/>
      <c r="CT1246" s="58"/>
      <c r="CU1246" s="58"/>
      <c r="CV1246" s="58"/>
      <c r="CW1246" s="58"/>
      <c r="CX1246" s="58"/>
      <c r="CY1246" s="58"/>
      <c r="CZ1246" s="58"/>
      <c r="DA1246" s="58"/>
      <c r="DB1246" s="58"/>
      <c r="DC1246" s="58"/>
      <c r="DD1246" s="58"/>
      <c r="DE1246" s="58"/>
      <c r="DF1246" s="58"/>
      <c r="DG1246" s="58"/>
      <c r="DH1246" s="58"/>
      <c r="DI1246" s="60"/>
    </row>
    <row r="1247" spans="1:113" x14ac:dyDescent="0.2">
      <c r="A1247" s="36"/>
      <c r="AM1247" s="57"/>
      <c r="AN1247" s="57"/>
      <c r="AO1247" s="58"/>
      <c r="AP1247" s="58"/>
      <c r="AQ1247" s="58"/>
      <c r="AS1247" s="57"/>
      <c r="AT1247" s="58"/>
      <c r="AU1247" s="58"/>
      <c r="AW1247" s="57"/>
      <c r="AX1247" s="58"/>
      <c r="AY1247" s="59"/>
      <c r="BA1247" s="58"/>
      <c r="BC1247" s="57"/>
      <c r="BD1247" s="58"/>
      <c r="BE1247" s="59"/>
      <c r="BF1247" s="58"/>
      <c r="BG1247" s="58"/>
      <c r="BH1247" s="58"/>
      <c r="BI1247" s="58"/>
      <c r="BJ1247" s="58"/>
      <c r="BK1247" s="58"/>
      <c r="BL1247" s="58"/>
      <c r="BM1247" s="58"/>
      <c r="BN1247" s="58"/>
      <c r="BO1247" s="58"/>
      <c r="BP1247" s="58"/>
      <c r="BQ1247" s="58"/>
      <c r="BR1247" s="58"/>
      <c r="BS1247" s="58"/>
      <c r="BT1247" s="58"/>
      <c r="BU1247" s="58"/>
      <c r="BV1247" s="58"/>
      <c r="BW1247" s="58"/>
      <c r="BX1247" s="58"/>
      <c r="BY1247" s="58"/>
      <c r="BZ1247" s="58"/>
      <c r="CA1247" s="58"/>
      <c r="CB1247" s="58"/>
      <c r="CC1247" s="58"/>
      <c r="CD1247" s="58"/>
      <c r="CE1247" s="58"/>
      <c r="CF1247" s="58"/>
      <c r="CG1247" s="58"/>
      <c r="CH1247" s="58"/>
      <c r="CI1247" s="58"/>
      <c r="CJ1247" s="58"/>
      <c r="CK1247" s="58"/>
      <c r="CL1247" s="58"/>
      <c r="CM1247" s="58"/>
      <c r="CN1247" s="58"/>
      <c r="CO1247" s="58"/>
      <c r="CP1247" s="58"/>
      <c r="CQ1247" s="58"/>
      <c r="CR1247" s="58"/>
      <c r="CS1247" s="58"/>
      <c r="CT1247" s="58"/>
      <c r="CU1247" s="58"/>
      <c r="CV1247" s="58"/>
      <c r="CW1247" s="58"/>
      <c r="CX1247" s="58"/>
      <c r="CY1247" s="58"/>
      <c r="CZ1247" s="58"/>
      <c r="DA1247" s="58"/>
      <c r="DB1247" s="58"/>
      <c r="DC1247" s="58"/>
      <c r="DD1247" s="58"/>
      <c r="DE1247" s="58"/>
      <c r="DF1247" s="58"/>
      <c r="DG1247" s="58"/>
      <c r="DH1247" s="58"/>
      <c r="DI1247" s="60"/>
    </row>
    <row r="1248" spans="1:113" x14ac:dyDescent="0.2">
      <c r="A1248" s="36"/>
      <c r="AM1248" s="57"/>
      <c r="AN1248" s="57"/>
      <c r="AO1248" s="58"/>
      <c r="AP1248" s="58"/>
      <c r="AQ1248" s="58"/>
      <c r="AS1248" s="57"/>
      <c r="AT1248" s="58"/>
      <c r="AU1248" s="58"/>
      <c r="AW1248" s="57"/>
      <c r="AX1248" s="58"/>
      <c r="AY1248" s="59"/>
      <c r="BA1248" s="58"/>
      <c r="BC1248" s="57"/>
      <c r="BD1248" s="58"/>
      <c r="BE1248" s="59"/>
      <c r="BF1248" s="58"/>
      <c r="BG1248" s="58"/>
      <c r="BH1248" s="58"/>
      <c r="BI1248" s="58"/>
      <c r="BJ1248" s="58"/>
      <c r="BK1248" s="58"/>
      <c r="BL1248" s="58"/>
      <c r="BM1248" s="58"/>
      <c r="BN1248" s="58"/>
      <c r="BO1248" s="58"/>
      <c r="BP1248" s="58"/>
      <c r="BQ1248" s="58"/>
      <c r="BR1248" s="58"/>
      <c r="BS1248" s="58"/>
      <c r="BT1248" s="58"/>
      <c r="BU1248" s="58"/>
      <c r="BV1248" s="58"/>
      <c r="BW1248" s="58"/>
      <c r="BX1248" s="58"/>
      <c r="BY1248" s="58"/>
      <c r="BZ1248" s="58"/>
      <c r="CA1248" s="58"/>
      <c r="CB1248" s="58"/>
      <c r="CC1248" s="58"/>
      <c r="CD1248" s="58"/>
      <c r="CE1248" s="58"/>
      <c r="CF1248" s="58"/>
      <c r="CG1248" s="58"/>
      <c r="CH1248" s="58"/>
      <c r="CI1248" s="58"/>
      <c r="CJ1248" s="58"/>
      <c r="CK1248" s="58"/>
      <c r="CL1248" s="58"/>
      <c r="CM1248" s="58"/>
      <c r="CN1248" s="58"/>
      <c r="CO1248" s="58"/>
      <c r="CP1248" s="58"/>
      <c r="CQ1248" s="58"/>
      <c r="CR1248" s="58"/>
      <c r="CS1248" s="58"/>
      <c r="CT1248" s="58"/>
      <c r="CU1248" s="58"/>
      <c r="CV1248" s="58"/>
      <c r="CW1248" s="58"/>
      <c r="CX1248" s="58"/>
      <c r="CY1248" s="58"/>
      <c r="CZ1248" s="58"/>
      <c r="DA1248" s="58"/>
      <c r="DB1248" s="58"/>
      <c r="DC1248" s="58"/>
      <c r="DD1248" s="58"/>
      <c r="DE1248" s="58"/>
      <c r="DF1248" s="58"/>
      <c r="DG1248" s="58"/>
      <c r="DH1248" s="58"/>
      <c r="DI1248" s="60"/>
    </row>
    <row r="1249" spans="1:113" x14ac:dyDescent="0.2">
      <c r="A1249" s="36"/>
      <c r="AM1249" s="57"/>
      <c r="AN1249" s="57"/>
      <c r="AO1249" s="58"/>
      <c r="AP1249" s="58"/>
      <c r="AQ1249" s="58"/>
      <c r="AS1249" s="57"/>
      <c r="AT1249" s="58"/>
      <c r="AU1249" s="58"/>
      <c r="AW1249" s="57"/>
      <c r="AX1249" s="58"/>
      <c r="AY1249" s="59"/>
      <c r="BA1249" s="58"/>
      <c r="BC1249" s="57"/>
      <c r="BD1249" s="58"/>
      <c r="BE1249" s="59"/>
      <c r="BF1249" s="58"/>
      <c r="BG1249" s="58"/>
      <c r="BH1249" s="58"/>
      <c r="BI1249" s="58"/>
      <c r="BJ1249" s="58"/>
      <c r="BK1249" s="58"/>
      <c r="BL1249" s="58"/>
      <c r="BM1249" s="58"/>
      <c r="BN1249" s="58"/>
      <c r="BO1249" s="58"/>
      <c r="BP1249" s="58"/>
      <c r="BQ1249" s="58"/>
      <c r="BR1249" s="58"/>
      <c r="BS1249" s="58"/>
      <c r="BT1249" s="58"/>
      <c r="BU1249" s="58"/>
      <c r="BV1249" s="58"/>
      <c r="BW1249" s="58"/>
      <c r="BX1249" s="58"/>
      <c r="BY1249" s="58"/>
      <c r="BZ1249" s="58"/>
      <c r="CA1249" s="58"/>
      <c r="CB1249" s="58"/>
      <c r="CC1249" s="58"/>
      <c r="CD1249" s="58"/>
      <c r="CE1249" s="58"/>
      <c r="CF1249" s="58"/>
      <c r="CG1249" s="58"/>
      <c r="CH1249" s="58"/>
      <c r="CI1249" s="58"/>
      <c r="CJ1249" s="58"/>
      <c r="CK1249" s="58"/>
      <c r="CL1249" s="58"/>
      <c r="CM1249" s="58"/>
      <c r="CN1249" s="58"/>
      <c r="CO1249" s="58"/>
      <c r="CP1249" s="58"/>
      <c r="CQ1249" s="58"/>
      <c r="CR1249" s="58"/>
      <c r="CS1249" s="58"/>
      <c r="CT1249" s="58"/>
      <c r="CU1249" s="58"/>
      <c r="CV1249" s="58"/>
      <c r="CW1249" s="58"/>
      <c r="CX1249" s="58"/>
      <c r="CY1249" s="58"/>
      <c r="CZ1249" s="58"/>
      <c r="DA1249" s="58"/>
      <c r="DB1249" s="58"/>
      <c r="DC1249" s="58"/>
      <c r="DD1249" s="58"/>
      <c r="DE1249" s="58"/>
      <c r="DF1249" s="58"/>
      <c r="DG1249" s="58"/>
      <c r="DH1249" s="58"/>
      <c r="DI1249" s="60"/>
    </row>
    <row r="1250" spans="1:113" x14ac:dyDescent="0.2">
      <c r="A1250" s="36"/>
      <c r="AM1250" s="57"/>
      <c r="AN1250" s="57"/>
      <c r="AO1250" s="58"/>
      <c r="AP1250" s="58"/>
      <c r="AQ1250" s="58"/>
      <c r="AS1250" s="57"/>
      <c r="AT1250" s="58"/>
      <c r="AU1250" s="58"/>
      <c r="AW1250" s="57"/>
      <c r="AX1250" s="58"/>
      <c r="AY1250" s="59"/>
      <c r="BA1250" s="58"/>
      <c r="BC1250" s="57"/>
      <c r="BD1250" s="58"/>
      <c r="BE1250" s="59"/>
      <c r="BF1250" s="58"/>
      <c r="BG1250" s="58"/>
      <c r="BH1250" s="58"/>
      <c r="BI1250" s="58"/>
      <c r="BJ1250" s="58"/>
      <c r="BK1250" s="58"/>
      <c r="BL1250" s="58"/>
      <c r="BM1250" s="58"/>
      <c r="BN1250" s="58"/>
      <c r="BO1250" s="58"/>
      <c r="BP1250" s="58"/>
      <c r="BQ1250" s="58"/>
      <c r="BR1250" s="58"/>
      <c r="BS1250" s="58"/>
      <c r="BT1250" s="58"/>
      <c r="BU1250" s="58"/>
      <c r="BV1250" s="58"/>
      <c r="BW1250" s="58"/>
      <c r="BX1250" s="58"/>
      <c r="BY1250" s="58"/>
      <c r="BZ1250" s="58"/>
      <c r="CA1250" s="58"/>
      <c r="CB1250" s="58"/>
      <c r="CC1250" s="58"/>
      <c r="CD1250" s="58"/>
      <c r="CE1250" s="58"/>
      <c r="CF1250" s="58"/>
      <c r="CG1250" s="58"/>
      <c r="CH1250" s="58"/>
      <c r="CI1250" s="58"/>
      <c r="CJ1250" s="58"/>
      <c r="CK1250" s="58"/>
      <c r="CL1250" s="58"/>
      <c r="CM1250" s="58"/>
      <c r="CN1250" s="58"/>
      <c r="CO1250" s="58"/>
      <c r="CP1250" s="58"/>
      <c r="CQ1250" s="58"/>
      <c r="CR1250" s="58"/>
      <c r="CS1250" s="58"/>
      <c r="CT1250" s="58"/>
      <c r="CU1250" s="58"/>
      <c r="CV1250" s="58"/>
      <c r="CW1250" s="58"/>
      <c r="CX1250" s="58"/>
      <c r="CY1250" s="58"/>
      <c r="CZ1250" s="58"/>
      <c r="DA1250" s="58"/>
      <c r="DB1250" s="58"/>
      <c r="DC1250" s="58"/>
      <c r="DD1250" s="58"/>
      <c r="DE1250" s="58"/>
      <c r="DF1250" s="58"/>
      <c r="DG1250" s="58"/>
      <c r="DH1250" s="58"/>
      <c r="DI1250" s="60"/>
    </row>
    <row r="1251" spans="1:113" x14ac:dyDescent="0.2">
      <c r="A1251" s="36"/>
      <c r="AM1251" s="57"/>
      <c r="AN1251" s="57"/>
      <c r="AO1251" s="58"/>
      <c r="AP1251" s="58"/>
      <c r="AQ1251" s="58"/>
      <c r="AS1251" s="57"/>
      <c r="AT1251" s="58"/>
      <c r="AU1251" s="58"/>
      <c r="AW1251" s="57"/>
      <c r="AX1251" s="58"/>
      <c r="AY1251" s="59"/>
      <c r="BA1251" s="58"/>
      <c r="BC1251" s="57"/>
      <c r="BD1251" s="58"/>
      <c r="BE1251" s="59"/>
      <c r="BF1251" s="58"/>
      <c r="BG1251" s="58"/>
      <c r="BH1251" s="58"/>
      <c r="BI1251" s="58"/>
      <c r="BJ1251" s="58"/>
      <c r="BK1251" s="58"/>
      <c r="BL1251" s="58"/>
      <c r="BM1251" s="58"/>
      <c r="BN1251" s="58"/>
      <c r="BO1251" s="58"/>
      <c r="BP1251" s="58"/>
      <c r="BQ1251" s="58"/>
      <c r="BR1251" s="58"/>
      <c r="BS1251" s="58"/>
      <c r="BT1251" s="58"/>
      <c r="BU1251" s="58"/>
      <c r="BV1251" s="58"/>
      <c r="BW1251" s="58"/>
      <c r="BX1251" s="58"/>
      <c r="BY1251" s="58"/>
      <c r="BZ1251" s="58"/>
      <c r="CA1251" s="58"/>
      <c r="CB1251" s="58"/>
      <c r="CC1251" s="58"/>
      <c r="CD1251" s="58"/>
      <c r="CE1251" s="58"/>
      <c r="CF1251" s="58"/>
      <c r="CG1251" s="58"/>
      <c r="CH1251" s="58"/>
      <c r="CI1251" s="58"/>
      <c r="CJ1251" s="58"/>
      <c r="CK1251" s="58"/>
      <c r="CL1251" s="58"/>
      <c r="CM1251" s="58"/>
      <c r="CN1251" s="58"/>
      <c r="CO1251" s="58"/>
      <c r="CP1251" s="58"/>
      <c r="CQ1251" s="58"/>
      <c r="CR1251" s="58"/>
      <c r="CS1251" s="58"/>
      <c r="CT1251" s="58"/>
      <c r="CU1251" s="58"/>
      <c r="CV1251" s="58"/>
      <c r="CW1251" s="58"/>
      <c r="CX1251" s="58"/>
      <c r="CY1251" s="58"/>
      <c r="CZ1251" s="58"/>
      <c r="DA1251" s="58"/>
      <c r="DB1251" s="58"/>
      <c r="DC1251" s="58"/>
      <c r="DD1251" s="58"/>
      <c r="DE1251" s="58"/>
      <c r="DF1251" s="58"/>
      <c r="DG1251" s="58"/>
      <c r="DH1251" s="58"/>
      <c r="DI1251" s="60"/>
    </row>
    <row r="1252" spans="1:113" x14ac:dyDescent="0.2">
      <c r="A1252" s="36"/>
      <c r="AM1252" s="57"/>
      <c r="AN1252" s="57"/>
      <c r="AO1252" s="58"/>
      <c r="AP1252" s="58"/>
      <c r="AQ1252" s="58"/>
      <c r="AS1252" s="57"/>
      <c r="AT1252" s="58"/>
      <c r="AU1252" s="58"/>
      <c r="AW1252" s="57"/>
      <c r="AX1252" s="58"/>
      <c r="AY1252" s="59"/>
      <c r="BA1252" s="58"/>
      <c r="BC1252" s="57"/>
      <c r="BD1252" s="58"/>
      <c r="BE1252" s="59"/>
      <c r="BF1252" s="58"/>
      <c r="BG1252" s="58"/>
      <c r="BH1252" s="58"/>
      <c r="BI1252" s="58"/>
      <c r="BJ1252" s="58"/>
      <c r="BK1252" s="58"/>
      <c r="BL1252" s="58"/>
      <c r="BM1252" s="58"/>
      <c r="BN1252" s="58"/>
      <c r="BO1252" s="58"/>
      <c r="BP1252" s="58"/>
      <c r="BQ1252" s="58"/>
      <c r="BR1252" s="58"/>
      <c r="BS1252" s="58"/>
      <c r="BT1252" s="58"/>
      <c r="BU1252" s="58"/>
      <c r="BV1252" s="58"/>
      <c r="BW1252" s="58"/>
      <c r="BX1252" s="58"/>
      <c r="BY1252" s="58"/>
      <c r="BZ1252" s="58"/>
      <c r="CA1252" s="58"/>
      <c r="CB1252" s="58"/>
      <c r="CC1252" s="58"/>
      <c r="CD1252" s="58"/>
      <c r="CE1252" s="58"/>
      <c r="CF1252" s="58"/>
      <c r="CG1252" s="58"/>
      <c r="CH1252" s="58"/>
      <c r="CI1252" s="58"/>
      <c r="CJ1252" s="58"/>
      <c r="CK1252" s="58"/>
      <c r="CL1252" s="58"/>
      <c r="CM1252" s="58"/>
      <c r="CN1252" s="58"/>
      <c r="CO1252" s="58"/>
      <c r="CP1252" s="58"/>
      <c r="CQ1252" s="58"/>
      <c r="CR1252" s="58"/>
      <c r="CS1252" s="58"/>
      <c r="CT1252" s="58"/>
      <c r="CU1252" s="58"/>
      <c r="CV1252" s="58"/>
      <c r="CW1252" s="58"/>
      <c r="CX1252" s="58"/>
      <c r="CY1252" s="58"/>
      <c r="CZ1252" s="58"/>
      <c r="DA1252" s="58"/>
      <c r="DB1252" s="58"/>
      <c r="DC1252" s="58"/>
      <c r="DD1252" s="58"/>
      <c r="DE1252" s="58"/>
      <c r="DF1252" s="58"/>
      <c r="DG1252" s="58"/>
      <c r="DH1252" s="58"/>
      <c r="DI1252" s="60"/>
    </row>
    <row r="1253" spans="1:113" x14ac:dyDescent="0.2">
      <c r="A1253" s="36"/>
      <c r="AM1253" s="57"/>
      <c r="AN1253" s="57"/>
      <c r="AO1253" s="58"/>
      <c r="AP1253" s="58"/>
      <c r="AQ1253" s="58"/>
      <c r="AS1253" s="57"/>
      <c r="AT1253" s="58"/>
      <c r="AU1253" s="58"/>
      <c r="AW1253" s="57"/>
      <c r="AX1253" s="58"/>
      <c r="AY1253" s="59"/>
      <c r="BA1253" s="58"/>
      <c r="BC1253" s="57"/>
      <c r="BD1253" s="58"/>
      <c r="BE1253" s="59"/>
      <c r="BF1253" s="58"/>
      <c r="BG1253" s="58"/>
      <c r="BH1253" s="58"/>
      <c r="BI1253" s="58"/>
      <c r="BJ1253" s="58"/>
      <c r="BK1253" s="58"/>
      <c r="BL1253" s="58"/>
      <c r="BM1253" s="58"/>
      <c r="BN1253" s="58"/>
      <c r="BO1253" s="58"/>
      <c r="BP1253" s="58"/>
      <c r="BQ1253" s="58"/>
      <c r="BR1253" s="58"/>
      <c r="BS1253" s="58"/>
      <c r="BT1253" s="58"/>
      <c r="BU1253" s="58"/>
      <c r="BV1253" s="58"/>
      <c r="BW1253" s="58"/>
      <c r="BX1253" s="58"/>
      <c r="BY1253" s="58"/>
      <c r="BZ1253" s="58"/>
      <c r="CA1253" s="58"/>
      <c r="CB1253" s="58"/>
      <c r="CC1253" s="58"/>
      <c r="CD1253" s="58"/>
      <c r="CE1253" s="58"/>
      <c r="CF1253" s="58"/>
      <c r="CG1253" s="58"/>
      <c r="CH1253" s="58"/>
      <c r="CI1253" s="58"/>
      <c r="CJ1253" s="58"/>
      <c r="CK1253" s="58"/>
      <c r="CL1253" s="58"/>
      <c r="CM1253" s="58"/>
      <c r="CN1253" s="58"/>
      <c r="CO1253" s="58"/>
      <c r="CP1253" s="58"/>
      <c r="CQ1253" s="58"/>
      <c r="CR1253" s="58"/>
      <c r="CS1253" s="58"/>
      <c r="CT1253" s="58"/>
      <c r="CU1253" s="58"/>
      <c r="CV1253" s="58"/>
      <c r="CW1253" s="58"/>
      <c r="CX1253" s="58"/>
      <c r="CY1253" s="58"/>
      <c r="CZ1253" s="58"/>
      <c r="DA1253" s="58"/>
      <c r="DB1253" s="58"/>
      <c r="DC1253" s="58"/>
      <c r="DD1253" s="58"/>
      <c r="DE1253" s="58"/>
      <c r="DF1253" s="58"/>
      <c r="DG1253" s="58"/>
      <c r="DH1253" s="58"/>
      <c r="DI1253" s="60"/>
    </row>
    <row r="1254" spans="1:113" x14ac:dyDescent="0.2">
      <c r="A1254" s="36"/>
      <c r="AM1254" s="57"/>
      <c r="AN1254" s="57"/>
      <c r="AO1254" s="58"/>
      <c r="AP1254" s="58"/>
      <c r="AQ1254" s="58"/>
      <c r="AS1254" s="57"/>
      <c r="AT1254" s="58"/>
      <c r="AU1254" s="58"/>
      <c r="AW1254" s="57"/>
      <c r="AX1254" s="58"/>
      <c r="AY1254" s="59"/>
      <c r="BA1254" s="58"/>
      <c r="BC1254" s="57"/>
      <c r="BD1254" s="58"/>
      <c r="BE1254" s="59"/>
      <c r="BF1254" s="58"/>
      <c r="BG1254" s="58"/>
      <c r="BH1254" s="58"/>
      <c r="BI1254" s="58"/>
      <c r="BJ1254" s="58"/>
      <c r="BK1254" s="58"/>
      <c r="BL1254" s="58"/>
      <c r="BM1254" s="58"/>
      <c r="BN1254" s="58"/>
      <c r="BO1254" s="58"/>
      <c r="BP1254" s="58"/>
      <c r="BQ1254" s="58"/>
      <c r="BR1254" s="58"/>
      <c r="BS1254" s="58"/>
      <c r="BT1254" s="58"/>
      <c r="BU1254" s="58"/>
      <c r="BV1254" s="58"/>
      <c r="BW1254" s="58"/>
      <c r="BX1254" s="58"/>
      <c r="BY1254" s="58"/>
      <c r="BZ1254" s="58"/>
      <c r="CA1254" s="58"/>
      <c r="CB1254" s="58"/>
      <c r="CC1254" s="58"/>
      <c r="CD1254" s="58"/>
      <c r="CE1254" s="58"/>
      <c r="CF1254" s="58"/>
      <c r="CG1254" s="58"/>
      <c r="CH1254" s="58"/>
      <c r="CI1254" s="58"/>
      <c r="CJ1254" s="58"/>
      <c r="CK1254" s="58"/>
      <c r="CL1254" s="58"/>
      <c r="CM1254" s="58"/>
      <c r="CN1254" s="58"/>
      <c r="CO1254" s="58"/>
      <c r="CP1254" s="58"/>
      <c r="CQ1254" s="58"/>
      <c r="CR1254" s="58"/>
      <c r="CS1254" s="58"/>
      <c r="CT1254" s="58"/>
      <c r="CU1254" s="58"/>
      <c r="CV1254" s="58"/>
      <c r="CW1254" s="58"/>
      <c r="CX1254" s="58"/>
      <c r="CY1254" s="58"/>
      <c r="CZ1254" s="58"/>
      <c r="DA1254" s="58"/>
      <c r="DB1254" s="58"/>
      <c r="DC1254" s="58"/>
      <c r="DD1254" s="58"/>
      <c r="DE1254" s="58"/>
      <c r="DF1254" s="58"/>
      <c r="DG1254" s="58"/>
      <c r="DH1254" s="58"/>
      <c r="DI1254" s="60"/>
    </row>
    <row r="1255" spans="1:113" x14ac:dyDescent="0.2">
      <c r="A1255" s="36"/>
      <c r="AM1255" s="57"/>
      <c r="AN1255" s="57"/>
      <c r="AO1255" s="58"/>
      <c r="AP1255" s="58"/>
      <c r="AQ1255" s="58"/>
      <c r="AS1255" s="57"/>
      <c r="AT1255" s="58"/>
      <c r="AU1255" s="58"/>
      <c r="AW1255" s="57"/>
      <c r="AX1255" s="58"/>
      <c r="AY1255" s="59"/>
      <c r="BA1255" s="58"/>
      <c r="BC1255" s="57"/>
      <c r="BD1255" s="58"/>
      <c r="BE1255" s="59"/>
      <c r="BF1255" s="58"/>
      <c r="BG1255" s="58"/>
      <c r="BH1255" s="58"/>
      <c r="BI1255" s="58"/>
      <c r="BJ1255" s="58"/>
      <c r="BK1255" s="58"/>
      <c r="BL1255" s="58"/>
      <c r="BM1255" s="58"/>
      <c r="BN1255" s="58"/>
      <c r="BO1255" s="58"/>
      <c r="BP1255" s="58"/>
      <c r="BQ1255" s="58"/>
      <c r="BR1255" s="58"/>
      <c r="BS1255" s="58"/>
      <c r="BT1255" s="58"/>
      <c r="BU1255" s="58"/>
      <c r="BV1255" s="58"/>
      <c r="BW1255" s="58"/>
      <c r="BX1255" s="58"/>
      <c r="BY1255" s="58"/>
      <c r="BZ1255" s="58"/>
      <c r="CA1255" s="58"/>
      <c r="CB1255" s="58"/>
      <c r="CC1255" s="58"/>
      <c r="CD1255" s="58"/>
      <c r="CE1255" s="58"/>
      <c r="CF1255" s="58"/>
      <c r="CG1255" s="58"/>
      <c r="CH1255" s="58"/>
      <c r="CI1255" s="58"/>
      <c r="CJ1255" s="58"/>
      <c r="CK1255" s="58"/>
      <c r="CL1255" s="58"/>
      <c r="CM1255" s="58"/>
      <c r="CN1255" s="58"/>
      <c r="CO1255" s="58"/>
      <c r="CP1255" s="58"/>
      <c r="CQ1255" s="58"/>
      <c r="CR1255" s="58"/>
      <c r="CS1255" s="58"/>
      <c r="CT1255" s="58"/>
      <c r="CU1255" s="58"/>
      <c r="CV1255" s="58"/>
      <c r="CW1255" s="58"/>
      <c r="CX1255" s="58"/>
      <c r="CY1255" s="58"/>
      <c r="CZ1255" s="58"/>
      <c r="DA1255" s="58"/>
      <c r="DB1255" s="58"/>
      <c r="DC1255" s="58"/>
      <c r="DD1255" s="58"/>
      <c r="DE1255" s="58"/>
      <c r="DF1255" s="58"/>
      <c r="DG1255" s="58"/>
      <c r="DH1255" s="58"/>
      <c r="DI1255" s="60"/>
    </row>
    <row r="1256" spans="1:113" x14ac:dyDescent="0.2">
      <c r="A1256" s="36"/>
      <c r="AM1256" s="57"/>
      <c r="AN1256" s="57"/>
      <c r="AO1256" s="58"/>
      <c r="AP1256" s="58"/>
      <c r="AQ1256" s="58"/>
      <c r="AS1256" s="57"/>
      <c r="AT1256" s="58"/>
      <c r="AU1256" s="58"/>
      <c r="AW1256" s="57"/>
      <c r="AX1256" s="58"/>
      <c r="AY1256" s="59"/>
      <c r="BA1256" s="58"/>
      <c r="BC1256" s="57"/>
      <c r="BD1256" s="58"/>
      <c r="BE1256" s="59"/>
      <c r="BF1256" s="58"/>
      <c r="BG1256" s="58"/>
      <c r="BH1256" s="58"/>
      <c r="BI1256" s="58"/>
      <c r="BJ1256" s="58"/>
      <c r="BK1256" s="58"/>
      <c r="BL1256" s="58"/>
      <c r="BM1256" s="58"/>
      <c r="BN1256" s="58"/>
      <c r="BO1256" s="58"/>
      <c r="BP1256" s="58"/>
      <c r="BQ1256" s="58"/>
      <c r="BR1256" s="58"/>
      <c r="BS1256" s="58"/>
      <c r="BT1256" s="58"/>
      <c r="BU1256" s="58"/>
      <c r="BV1256" s="58"/>
      <c r="BW1256" s="58"/>
      <c r="BX1256" s="58"/>
      <c r="BY1256" s="58"/>
      <c r="BZ1256" s="58"/>
      <c r="CA1256" s="58"/>
      <c r="CB1256" s="58"/>
      <c r="CC1256" s="58"/>
      <c r="CD1256" s="58"/>
      <c r="CE1256" s="58"/>
      <c r="CF1256" s="58"/>
      <c r="CG1256" s="58"/>
      <c r="CH1256" s="58"/>
      <c r="CI1256" s="58"/>
      <c r="CJ1256" s="58"/>
      <c r="CK1256" s="58"/>
      <c r="CL1256" s="58"/>
      <c r="CM1256" s="58"/>
      <c r="CN1256" s="58"/>
      <c r="CO1256" s="58"/>
      <c r="CP1256" s="58"/>
      <c r="CQ1256" s="58"/>
      <c r="CR1256" s="58"/>
      <c r="CS1256" s="58"/>
      <c r="CT1256" s="58"/>
      <c r="CU1256" s="58"/>
      <c r="CV1256" s="58"/>
      <c r="CW1256" s="58"/>
      <c r="CX1256" s="58"/>
      <c r="CY1256" s="58"/>
      <c r="CZ1256" s="58"/>
      <c r="DA1256" s="58"/>
      <c r="DB1256" s="58"/>
      <c r="DC1256" s="58"/>
      <c r="DD1256" s="58"/>
      <c r="DE1256" s="58"/>
      <c r="DF1256" s="58"/>
      <c r="DG1256" s="58"/>
      <c r="DH1256" s="58"/>
      <c r="DI1256" s="60"/>
    </row>
    <row r="1257" spans="1:113" x14ac:dyDescent="0.2">
      <c r="A1257" s="36"/>
      <c r="AM1257" s="57"/>
      <c r="AN1257" s="57"/>
      <c r="AO1257" s="58"/>
      <c r="AP1257" s="58"/>
      <c r="AQ1257" s="58"/>
      <c r="AS1257" s="57"/>
      <c r="AT1257" s="58"/>
      <c r="AU1257" s="58"/>
      <c r="AW1257" s="57"/>
      <c r="AX1257" s="58"/>
      <c r="AY1257" s="59"/>
      <c r="BA1257" s="58"/>
      <c r="BC1257" s="57"/>
      <c r="BD1257" s="58"/>
      <c r="BE1257" s="59"/>
      <c r="BF1257" s="58"/>
      <c r="BG1257" s="58"/>
      <c r="BH1257" s="58"/>
      <c r="BI1257" s="58"/>
      <c r="BJ1257" s="58"/>
      <c r="BK1257" s="58"/>
      <c r="BL1257" s="58"/>
      <c r="BM1257" s="58"/>
      <c r="BN1257" s="58"/>
      <c r="BO1257" s="58"/>
      <c r="BP1257" s="58"/>
      <c r="BQ1257" s="58"/>
      <c r="BR1257" s="58"/>
      <c r="BS1257" s="58"/>
      <c r="BT1257" s="58"/>
      <c r="BU1257" s="58"/>
      <c r="BV1257" s="58"/>
      <c r="BW1257" s="58"/>
      <c r="BX1257" s="58"/>
      <c r="BY1257" s="58"/>
      <c r="BZ1257" s="58"/>
      <c r="CA1257" s="58"/>
      <c r="CB1257" s="58"/>
      <c r="CC1257" s="58"/>
      <c r="CD1257" s="58"/>
      <c r="CE1257" s="58"/>
      <c r="CF1257" s="58"/>
      <c r="CG1257" s="58"/>
      <c r="CH1257" s="58"/>
      <c r="CI1257" s="58"/>
      <c r="CJ1257" s="58"/>
      <c r="CK1257" s="58"/>
      <c r="CL1257" s="58"/>
      <c r="CM1257" s="58"/>
      <c r="CN1257" s="58"/>
      <c r="CO1257" s="58"/>
      <c r="CP1257" s="58"/>
      <c r="CQ1257" s="58"/>
      <c r="CR1257" s="58"/>
      <c r="CS1257" s="58"/>
      <c r="CT1257" s="58"/>
      <c r="CU1257" s="58"/>
      <c r="CV1257" s="58"/>
      <c r="CW1257" s="58"/>
      <c r="CX1257" s="58"/>
      <c r="CY1257" s="58"/>
      <c r="CZ1257" s="58"/>
      <c r="DA1257" s="58"/>
      <c r="DB1257" s="58"/>
      <c r="DC1257" s="58"/>
      <c r="DD1257" s="58"/>
      <c r="DE1257" s="58"/>
      <c r="DF1257" s="58"/>
      <c r="DG1257" s="58"/>
      <c r="DH1257" s="58"/>
      <c r="DI1257" s="60"/>
    </row>
    <row r="1258" spans="1:113" x14ac:dyDescent="0.2">
      <c r="A1258" s="36"/>
      <c r="AM1258" s="57"/>
      <c r="AN1258" s="57"/>
      <c r="AO1258" s="58"/>
      <c r="AP1258" s="58"/>
      <c r="AQ1258" s="58"/>
      <c r="AS1258" s="57"/>
      <c r="AT1258" s="58"/>
      <c r="AU1258" s="58"/>
      <c r="AW1258" s="57"/>
      <c r="AX1258" s="58"/>
      <c r="AY1258" s="59"/>
      <c r="BA1258" s="58"/>
      <c r="BC1258" s="57"/>
      <c r="BD1258" s="58"/>
      <c r="BE1258" s="59"/>
      <c r="BF1258" s="58"/>
      <c r="BG1258" s="58"/>
      <c r="BH1258" s="58"/>
      <c r="BI1258" s="58"/>
      <c r="BJ1258" s="58"/>
      <c r="BK1258" s="58"/>
      <c r="BL1258" s="58"/>
      <c r="BM1258" s="58"/>
      <c r="BN1258" s="58"/>
      <c r="BO1258" s="58"/>
      <c r="BP1258" s="58"/>
      <c r="BQ1258" s="58"/>
      <c r="BR1258" s="58"/>
      <c r="BS1258" s="58"/>
      <c r="BT1258" s="58"/>
      <c r="BU1258" s="58"/>
      <c r="BV1258" s="58"/>
      <c r="BW1258" s="58"/>
      <c r="BX1258" s="58"/>
      <c r="BY1258" s="58"/>
      <c r="BZ1258" s="58"/>
      <c r="CA1258" s="58"/>
      <c r="CB1258" s="58"/>
      <c r="CC1258" s="58"/>
      <c r="CD1258" s="58"/>
      <c r="CE1258" s="58"/>
      <c r="CF1258" s="58"/>
      <c r="CG1258" s="58"/>
      <c r="CH1258" s="58"/>
      <c r="CI1258" s="58"/>
      <c r="CJ1258" s="58"/>
      <c r="CK1258" s="58"/>
      <c r="CL1258" s="58"/>
      <c r="CM1258" s="58"/>
      <c r="CN1258" s="58"/>
      <c r="CO1258" s="58"/>
      <c r="CP1258" s="58"/>
      <c r="CQ1258" s="58"/>
      <c r="CR1258" s="58"/>
      <c r="CS1258" s="58"/>
      <c r="CT1258" s="58"/>
      <c r="CU1258" s="58"/>
      <c r="CV1258" s="58"/>
      <c r="CW1258" s="58"/>
      <c r="CX1258" s="58"/>
      <c r="CY1258" s="58"/>
      <c r="CZ1258" s="58"/>
      <c r="DA1258" s="58"/>
      <c r="DB1258" s="58"/>
      <c r="DC1258" s="58"/>
      <c r="DD1258" s="58"/>
      <c r="DE1258" s="58"/>
      <c r="DF1258" s="58"/>
      <c r="DG1258" s="58"/>
      <c r="DH1258" s="58"/>
      <c r="DI1258" s="60"/>
    </row>
    <row r="1259" spans="1:113" x14ac:dyDescent="0.2">
      <c r="A1259" s="36"/>
      <c r="AM1259" s="57"/>
      <c r="AN1259" s="57"/>
      <c r="AO1259" s="58"/>
      <c r="AP1259" s="58"/>
      <c r="AQ1259" s="58"/>
      <c r="AS1259" s="57"/>
      <c r="AT1259" s="58"/>
      <c r="AU1259" s="58"/>
      <c r="AW1259" s="57"/>
      <c r="AX1259" s="58"/>
      <c r="AY1259" s="59"/>
      <c r="BA1259" s="58"/>
      <c r="BC1259" s="57"/>
      <c r="BD1259" s="58"/>
      <c r="BE1259" s="59"/>
      <c r="BF1259" s="58"/>
      <c r="BG1259" s="58"/>
      <c r="BH1259" s="58"/>
      <c r="BI1259" s="58"/>
      <c r="BJ1259" s="58"/>
      <c r="BK1259" s="58"/>
      <c r="BL1259" s="58"/>
      <c r="BM1259" s="58"/>
      <c r="BN1259" s="58"/>
      <c r="BO1259" s="58"/>
      <c r="BP1259" s="58"/>
      <c r="BQ1259" s="58"/>
      <c r="BR1259" s="58"/>
      <c r="BS1259" s="58"/>
      <c r="BT1259" s="58"/>
      <c r="BU1259" s="58"/>
      <c r="BV1259" s="58"/>
      <c r="BW1259" s="58"/>
      <c r="BX1259" s="58"/>
      <c r="BY1259" s="58"/>
      <c r="BZ1259" s="58"/>
      <c r="CA1259" s="58"/>
      <c r="CB1259" s="58"/>
      <c r="CC1259" s="58"/>
      <c r="CD1259" s="58"/>
      <c r="CE1259" s="58"/>
      <c r="CF1259" s="58"/>
      <c r="CG1259" s="58"/>
      <c r="CH1259" s="58"/>
      <c r="CI1259" s="58"/>
      <c r="CJ1259" s="58"/>
      <c r="CK1259" s="58"/>
      <c r="CL1259" s="58"/>
      <c r="CM1259" s="58"/>
      <c r="CN1259" s="58"/>
      <c r="CO1259" s="58"/>
      <c r="CP1259" s="58"/>
      <c r="CQ1259" s="58"/>
      <c r="CR1259" s="58"/>
      <c r="CS1259" s="58"/>
      <c r="CT1259" s="58"/>
      <c r="CU1259" s="58"/>
      <c r="CV1259" s="58"/>
      <c r="CW1259" s="58"/>
      <c r="CX1259" s="58"/>
      <c r="CY1259" s="58"/>
      <c r="CZ1259" s="58"/>
      <c r="DA1259" s="58"/>
      <c r="DB1259" s="58"/>
      <c r="DC1259" s="58"/>
      <c r="DD1259" s="58"/>
      <c r="DE1259" s="58"/>
      <c r="DF1259" s="58"/>
      <c r="DG1259" s="58"/>
      <c r="DH1259" s="58"/>
      <c r="DI1259" s="60"/>
    </row>
    <row r="1260" spans="1:113" x14ac:dyDescent="0.2">
      <c r="A1260" s="36"/>
      <c r="AM1260" s="57"/>
      <c r="AN1260" s="57"/>
      <c r="AO1260" s="58"/>
      <c r="AP1260" s="58"/>
      <c r="AQ1260" s="58"/>
      <c r="AS1260" s="57"/>
      <c r="AT1260" s="58"/>
      <c r="AU1260" s="58"/>
      <c r="AW1260" s="57"/>
      <c r="AX1260" s="58"/>
      <c r="AY1260" s="59"/>
      <c r="BA1260" s="58"/>
      <c r="BC1260" s="57"/>
      <c r="BD1260" s="58"/>
      <c r="BE1260" s="59"/>
      <c r="BF1260" s="58"/>
      <c r="BG1260" s="58"/>
      <c r="BH1260" s="58"/>
      <c r="BI1260" s="58"/>
      <c r="BJ1260" s="58"/>
      <c r="BK1260" s="58"/>
      <c r="BL1260" s="58"/>
      <c r="BM1260" s="58"/>
      <c r="BN1260" s="58"/>
      <c r="BO1260" s="58"/>
      <c r="BP1260" s="58"/>
      <c r="BQ1260" s="58"/>
      <c r="BR1260" s="58"/>
      <c r="BS1260" s="58"/>
      <c r="BT1260" s="58"/>
      <c r="BU1260" s="58"/>
      <c r="BV1260" s="58"/>
      <c r="BW1260" s="58"/>
      <c r="BX1260" s="58"/>
      <c r="BY1260" s="58"/>
      <c r="BZ1260" s="58"/>
      <c r="CA1260" s="58"/>
      <c r="CB1260" s="58"/>
      <c r="CC1260" s="58"/>
      <c r="CD1260" s="58"/>
      <c r="CE1260" s="58"/>
      <c r="CF1260" s="58"/>
      <c r="CG1260" s="58"/>
      <c r="CH1260" s="58"/>
      <c r="CI1260" s="58"/>
      <c r="CJ1260" s="58"/>
      <c r="CK1260" s="58"/>
      <c r="CL1260" s="58"/>
      <c r="CM1260" s="58"/>
      <c r="CN1260" s="58"/>
      <c r="CO1260" s="58"/>
      <c r="CP1260" s="58"/>
      <c r="CQ1260" s="58"/>
      <c r="CR1260" s="58"/>
      <c r="CS1260" s="58"/>
      <c r="CT1260" s="58"/>
      <c r="CU1260" s="58"/>
      <c r="CV1260" s="58"/>
      <c r="CW1260" s="58"/>
      <c r="CX1260" s="58"/>
      <c r="CY1260" s="58"/>
      <c r="CZ1260" s="58"/>
      <c r="DA1260" s="58"/>
      <c r="DB1260" s="58"/>
      <c r="DC1260" s="58"/>
      <c r="DD1260" s="58"/>
      <c r="DE1260" s="58"/>
      <c r="DF1260" s="58"/>
      <c r="DG1260" s="58"/>
      <c r="DH1260" s="58"/>
      <c r="DI1260" s="60"/>
    </row>
    <row r="1261" spans="1:113" x14ac:dyDescent="0.2">
      <c r="A1261" s="36"/>
      <c r="AM1261" s="57"/>
      <c r="AN1261" s="57"/>
      <c r="AO1261" s="58"/>
      <c r="AP1261" s="58"/>
      <c r="AQ1261" s="58"/>
      <c r="AS1261" s="57"/>
      <c r="AT1261" s="58"/>
      <c r="AU1261" s="58"/>
      <c r="AW1261" s="57"/>
      <c r="AX1261" s="58"/>
      <c r="AY1261" s="59"/>
      <c r="BA1261" s="58"/>
      <c r="BC1261" s="57"/>
      <c r="BD1261" s="58"/>
      <c r="BE1261" s="59"/>
      <c r="BF1261" s="58"/>
      <c r="BG1261" s="58"/>
      <c r="BH1261" s="58"/>
      <c r="BI1261" s="58"/>
      <c r="BJ1261" s="58"/>
      <c r="BK1261" s="58"/>
      <c r="BL1261" s="58"/>
      <c r="BM1261" s="58"/>
      <c r="BN1261" s="58"/>
      <c r="BO1261" s="58"/>
      <c r="BP1261" s="58"/>
      <c r="BQ1261" s="58"/>
      <c r="BR1261" s="58"/>
      <c r="BS1261" s="58"/>
      <c r="BT1261" s="58"/>
      <c r="BU1261" s="58"/>
      <c r="BV1261" s="58"/>
      <c r="BW1261" s="58"/>
      <c r="BX1261" s="58"/>
      <c r="BY1261" s="58"/>
      <c r="BZ1261" s="58"/>
      <c r="CA1261" s="58"/>
      <c r="CB1261" s="58"/>
      <c r="CC1261" s="58"/>
      <c r="CD1261" s="58"/>
      <c r="CE1261" s="58"/>
      <c r="CF1261" s="58"/>
      <c r="CG1261" s="58"/>
      <c r="CH1261" s="58"/>
      <c r="CI1261" s="58"/>
      <c r="CJ1261" s="58"/>
      <c r="CK1261" s="58"/>
      <c r="CL1261" s="58"/>
      <c r="CM1261" s="58"/>
      <c r="CN1261" s="58"/>
      <c r="CO1261" s="58"/>
      <c r="CP1261" s="58"/>
      <c r="CQ1261" s="58"/>
      <c r="CR1261" s="58"/>
      <c r="CS1261" s="58"/>
      <c r="CT1261" s="58"/>
      <c r="CU1261" s="58"/>
      <c r="CV1261" s="58"/>
      <c r="CW1261" s="58"/>
      <c r="CX1261" s="58"/>
      <c r="CY1261" s="58"/>
      <c r="CZ1261" s="58"/>
      <c r="DA1261" s="58"/>
      <c r="DB1261" s="58"/>
      <c r="DC1261" s="58"/>
      <c r="DD1261" s="58"/>
      <c r="DE1261" s="58"/>
      <c r="DF1261" s="58"/>
      <c r="DG1261" s="58"/>
      <c r="DH1261" s="58"/>
      <c r="DI1261" s="60"/>
    </row>
    <row r="1262" spans="1:113" x14ac:dyDescent="0.2">
      <c r="A1262" s="36"/>
      <c r="AM1262" s="57"/>
      <c r="AN1262" s="57"/>
      <c r="AO1262" s="58"/>
      <c r="AP1262" s="58"/>
      <c r="AQ1262" s="58"/>
      <c r="AS1262" s="57"/>
      <c r="AT1262" s="58"/>
      <c r="AU1262" s="58"/>
      <c r="AW1262" s="57"/>
      <c r="AX1262" s="58"/>
      <c r="AY1262" s="59"/>
      <c r="BA1262" s="58"/>
      <c r="BC1262" s="57"/>
      <c r="BD1262" s="58"/>
      <c r="BE1262" s="59"/>
      <c r="BF1262" s="58"/>
      <c r="BG1262" s="58"/>
      <c r="BH1262" s="58"/>
      <c r="BI1262" s="58"/>
      <c r="BJ1262" s="58"/>
      <c r="BK1262" s="58"/>
      <c r="BL1262" s="58"/>
      <c r="BM1262" s="58"/>
      <c r="BN1262" s="58"/>
      <c r="BO1262" s="58"/>
      <c r="BP1262" s="58"/>
      <c r="BQ1262" s="58"/>
      <c r="BR1262" s="58"/>
      <c r="BS1262" s="58"/>
      <c r="BT1262" s="58"/>
      <c r="BU1262" s="58"/>
      <c r="BV1262" s="58"/>
      <c r="BW1262" s="58"/>
      <c r="BX1262" s="58"/>
      <c r="BY1262" s="58"/>
      <c r="BZ1262" s="58"/>
      <c r="CA1262" s="58"/>
      <c r="CB1262" s="58"/>
      <c r="CC1262" s="58"/>
      <c r="CD1262" s="58"/>
      <c r="CE1262" s="58"/>
      <c r="CF1262" s="58"/>
      <c r="CG1262" s="58"/>
      <c r="CH1262" s="58"/>
      <c r="CI1262" s="58"/>
      <c r="CJ1262" s="58"/>
      <c r="CK1262" s="58"/>
      <c r="CL1262" s="58"/>
      <c r="CM1262" s="58"/>
      <c r="CN1262" s="58"/>
      <c r="CO1262" s="58"/>
      <c r="CP1262" s="58"/>
      <c r="CQ1262" s="58"/>
      <c r="CR1262" s="58"/>
      <c r="CS1262" s="58"/>
      <c r="CT1262" s="58"/>
      <c r="CU1262" s="58"/>
      <c r="CV1262" s="58"/>
      <c r="CW1262" s="58"/>
      <c r="CX1262" s="58"/>
      <c r="CY1262" s="58"/>
      <c r="CZ1262" s="58"/>
      <c r="DA1262" s="58"/>
      <c r="DB1262" s="58"/>
      <c r="DC1262" s="58"/>
      <c r="DD1262" s="58"/>
      <c r="DE1262" s="58"/>
      <c r="DF1262" s="58"/>
      <c r="DG1262" s="58"/>
      <c r="DH1262" s="58"/>
      <c r="DI1262" s="60"/>
    </row>
    <row r="1263" spans="1:113" x14ac:dyDescent="0.2">
      <c r="A1263" s="36"/>
      <c r="AM1263" s="57"/>
      <c r="AN1263" s="57"/>
      <c r="AO1263" s="58"/>
      <c r="AP1263" s="58"/>
      <c r="AQ1263" s="58"/>
      <c r="AS1263" s="57"/>
      <c r="AT1263" s="58"/>
      <c r="AU1263" s="58"/>
      <c r="AW1263" s="57"/>
      <c r="AX1263" s="58"/>
      <c r="AY1263" s="59"/>
      <c r="BA1263" s="58"/>
      <c r="BC1263" s="57"/>
      <c r="BD1263" s="58"/>
      <c r="BE1263" s="59"/>
      <c r="BF1263" s="58"/>
      <c r="BG1263" s="58"/>
      <c r="BH1263" s="58"/>
      <c r="BI1263" s="58"/>
      <c r="BJ1263" s="58"/>
      <c r="BK1263" s="58"/>
      <c r="BL1263" s="58"/>
      <c r="BM1263" s="58"/>
      <c r="BN1263" s="58"/>
      <c r="BO1263" s="58"/>
      <c r="BP1263" s="58"/>
      <c r="BQ1263" s="58"/>
      <c r="BR1263" s="58"/>
      <c r="BS1263" s="58"/>
      <c r="BT1263" s="58"/>
      <c r="BU1263" s="58"/>
      <c r="BV1263" s="58"/>
      <c r="BW1263" s="58"/>
      <c r="BX1263" s="58"/>
      <c r="BY1263" s="58"/>
      <c r="BZ1263" s="58"/>
      <c r="CA1263" s="58"/>
      <c r="CB1263" s="58"/>
      <c r="CC1263" s="58"/>
      <c r="CD1263" s="58"/>
      <c r="CE1263" s="58"/>
      <c r="CF1263" s="58"/>
      <c r="CG1263" s="58"/>
      <c r="CH1263" s="58"/>
      <c r="CI1263" s="58"/>
      <c r="CJ1263" s="58"/>
      <c r="CK1263" s="58"/>
      <c r="CL1263" s="58"/>
      <c r="CM1263" s="58"/>
      <c r="CN1263" s="58"/>
      <c r="CO1263" s="58"/>
      <c r="CP1263" s="58"/>
      <c r="CQ1263" s="58"/>
      <c r="CR1263" s="58"/>
      <c r="CS1263" s="58"/>
      <c r="CT1263" s="58"/>
      <c r="CU1263" s="58"/>
      <c r="CV1263" s="58"/>
      <c r="CW1263" s="58"/>
      <c r="CX1263" s="58"/>
      <c r="CY1263" s="58"/>
      <c r="CZ1263" s="58"/>
      <c r="DA1263" s="58"/>
      <c r="DB1263" s="58"/>
      <c r="DC1263" s="58"/>
      <c r="DD1263" s="58"/>
      <c r="DE1263" s="58"/>
      <c r="DF1263" s="58"/>
      <c r="DG1263" s="58"/>
      <c r="DH1263" s="58"/>
      <c r="DI1263" s="60"/>
    </row>
    <row r="1264" spans="1:113" x14ac:dyDescent="0.2">
      <c r="A1264" s="36"/>
      <c r="AM1264" s="57"/>
      <c r="AN1264" s="57"/>
      <c r="AO1264" s="58"/>
      <c r="AP1264" s="58"/>
      <c r="AQ1264" s="58"/>
      <c r="AS1264" s="57"/>
      <c r="AT1264" s="58"/>
      <c r="AU1264" s="58"/>
      <c r="AW1264" s="57"/>
      <c r="AX1264" s="58"/>
      <c r="AY1264" s="59"/>
      <c r="BA1264" s="58"/>
      <c r="BC1264" s="57"/>
      <c r="BD1264" s="58"/>
      <c r="BE1264" s="59"/>
      <c r="BF1264" s="58"/>
      <c r="BG1264" s="58"/>
      <c r="BH1264" s="58"/>
      <c r="BI1264" s="58"/>
      <c r="BJ1264" s="58"/>
      <c r="BK1264" s="58"/>
      <c r="BL1264" s="58"/>
      <c r="BM1264" s="58"/>
      <c r="BN1264" s="58"/>
      <c r="BO1264" s="58"/>
      <c r="BP1264" s="58"/>
      <c r="BQ1264" s="58"/>
      <c r="BR1264" s="58"/>
      <c r="BS1264" s="58"/>
      <c r="BT1264" s="58"/>
      <c r="BU1264" s="58"/>
      <c r="BV1264" s="58"/>
      <c r="BW1264" s="58"/>
      <c r="BX1264" s="58"/>
      <c r="BY1264" s="58"/>
      <c r="BZ1264" s="58"/>
      <c r="CA1264" s="58"/>
      <c r="CB1264" s="58"/>
      <c r="CC1264" s="58"/>
      <c r="CD1264" s="58"/>
      <c r="CE1264" s="58"/>
      <c r="CF1264" s="58"/>
      <c r="CG1264" s="58"/>
      <c r="CH1264" s="58"/>
      <c r="CI1264" s="58"/>
      <c r="CJ1264" s="58"/>
      <c r="CK1264" s="58"/>
      <c r="CL1264" s="58"/>
      <c r="CM1264" s="58"/>
      <c r="CN1264" s="58"/>
      <c r="CO1264" s="58"/>
      <c r="CP1264" s="58"/>
      <c r="CQ1264" s="58"/>
      <c r="CR1264" s="58"/>
      <c r="CS1264" s="58"/>
      <c r="CT1264" s="58"/>
      <c r="CU1264" s="58"/>
      <c r="CV1264" s="58"/>
      <c r="CW1264" s="58"/>
      <c r="CX1264" s="58"/>
      <c r="CY1264" s="58"/>
      <c r="CZ1264" s="58"/>
      <c r="DA1264" s="58"/>
      <c r="DB1264" s="58"/>
      <c r="DC1264" s="58"/>
      <c r="DD1264" s="58"/>
      <c r="DE1264" s="58"/>
      <c r="DF1264" s="58"/>
      <c r="DG1264" s="58"/>
      <c r="DH1264" s="58"/>
      <c r="DI1264" s="60"/>
    </row>
    <row r="1265" spans="1:113" x14ac:dyDescent="0.2">
      <c r="A1265" s="36"/>
      <c r="AM1265" s="57"/>
      <c r="AN1265" s="57"/>
      <c r="AO1265" s="58"/>
      <c r="AP1265" s="58"/>
      <c r="AQ1265" s="58"/>
      <c r="AS1265" s="57"/>
      <c r="AT1265" s="58"/>
      <c r="AU1265" s="58"/>
      <c r="AW1265" s="57"/>
      <c r="AX1265" s="58"/>
      <c r="AY1265" s="59"/>
      <c r="BA1265" s="58"/>
      <c r="BC1265" s="57"/>
      <c r="BD1265" s="58"/>
      <c r="BE1265" s="59"/>
      <c r="BF1265" s="58"/>
      <c r="BG1265" s="58"/>
      <c r="BH1265" s="58"/>
      <c r="BI1265" s="58"/>
      <c r="BJ1265" s="58"/>
      <c r="BK1265" s="58"/>
      <c r="BL1265" s="58"/>
      <c r="BM1265" s="58"/>
      <c r="BN1265" s="58"/>
      <c r="BO1265" s="58"/>
      <c r="BP1265" s="58"/>
      <c r="BQ1265" s="58"/>
      <c r="BR1265" s="58"/>
      <c r="BS1265" s="58"/>
      <c r="BT1265" s="58"/>
      <c r="BU1265" s="58"/>
      <c r="BV1265" s="58"/>
      <c r="BW1265" s="58"/>
      <c r="BX1265" s="58"/>
      <c r="BY1265" s="58"/>
      <c r="BZ1265" s="58"/>
      <c r="CA1265" s="58"/>
      <c r="CB1265" s="58"/>
      <c r="CC1265" s="58"/>
      <c r="CD1265" s="58"/>
      <c r="CE1265" s="58"/>
      <c r="CF1265" s="58"/>
      <c r="CG1265" s="58"/>
      <c r="CH1265" s="58"/>
      <c r="CI1265" s="58"/>
      <c r="CJ1265" s="58"/>
      <c r="CK1265" s="58"/>
      <c r="CL1265" s="58"/>
      <c r="CM1265" s="58"/>
      <c r="CN1265" s="58"/>
      <c r="CO1265" s="58"/>
      <c r="CP1265" s="58"/>
      <c r="CQ1265" s="58"/>
      <c r="CR1265" s="58"/>
      <c r="CS1265" s="58"/>
      <c r="CT1265" s="58"/>
      <c r="CU1265" s="58"/>
      <c r="CV1265" s="58"/>
      <c r="CW1265" s="58"/>
      <c r="CX1265" s="58"/>
      <c r="CY1265" s="58"/>
      <c r="CZ1265" s="58"/>
      <c r="DA1265" s="58"/>
      <c r="DB1265" s="58"/>
      <c r="DC1265" s="58"/>
      <c r="DD1265" s="58"/>
      <c r="DE1265" s="58"/>
      <c r="DF1265" s="58"/>
      <c r="DG1265" s="58"/>
      <c r="DH1265" s="58"/>
      <c r="DI1265" s="60"/>
    </row>
    <row r="1266" spans="1:113" x14ac:dyDescent="0.2">
      <c r="A1266" s="36"/>
      <c r="AM1266" s="57"/>
      <c r="AN1266" s="57"/>
      <c r="AO1266" s="58"/>
      <c r="AP1266" s="58"/>
      <c r="AQ1266" s="58"/>
      <c r="AS1266" s="57"/>
      <c r="AT1266" s="58"/>
      <c r="AU1266" s="58"/>
      <c r="AW1266" s="57"/>
      <c r="AX1266" s="58"/>
      <c r="AY1266" s="59"/>
      <c r="BA1266" s="58"/>
      <c r="BC1266" s="57"/>
      <c r="BD1266" s="58"/>
      <c r="BE1266" s="59"/>
      <c r="BF1266" s="58"/>
      <c r="BG1266" s="58"/>
      <c r="BH1266" s="58"/>
      <c r="BI1266" s="58"/>
      <c r="BJ1266" s="58"/>
      <c r="BK1266" s="58"/>
      <c r="BL1266" s="58"/>
      <c r="BM1266" s="58"/>
      <c r="BN1266" s="58"/>
      <c r="BO1266" s="58"/>
      <c r="BP1266" s="58"/>
      <c r="BQ1266" s="58"/>
      <c r="BR1266" s="58"/>
      <c r="BS1266" s="58"/>
      <c r="BT1266" s="58"/>
      <c r="BU1266" s="58"/>
      <c r="BV1266" s="58"/>
      <c r="BW1266" s="58"/>
      <c r="BX1266" s="58"/>
      <c r="BY1266" s="58"/>
      <c r="BZ1266" s="58"/>
      <c r="CA1266" s="58"/>
      <c r="CB1266" s="58"/>
      <c r="CC1266" s="58"/>
      <c r="CD1266" s="58"/>
      <c r="CE1266" s="58"/>
      <c r="CF1266" s="58"/>
      <c r="CG1266" s="58"/>
      <c r="CH1266" s="58"/>
      <c r="CI1266" s="58"/>
      <c r="CJ1266" s="58"/>
      <c r="CK1266" s="58"/>
      <c r="CL1266" s="58"/>
      <c r="CM1266" s="58"/>
      <c r="CN1266" s="58"/>
      <c r="CO1266" s="58"/>
      <c r="CP1266" s="58"/>
      <c r="CQ1266" s="58"/>
      <c r="CR1266" s="58"/>
      <c r="CS1266" s="58"/>
      <c r="CT1266" s="58"/>
      <c r="CU1266" s="58"/>
      <c r="CV1266" s="58"/>
      <c r="CW1266" s="58"/>
      <c r="CX1266" s="58"/>
      <c r="CY1266" s="58"/>
      <c r="CZ1266" s="58"/>
      <c r="DA1266" s="58"/>
      <c r="DB1266" s="58"/>
      <c r="DC1266" s="58"/>
      <c r="DD1266" s="58"/>
      <c r="DE1266" s="58"/>
      <c r="DF1266" s="58"/>
      <c r="DG1266" s="58"/>
      <c r="DH1266" s="58"/>
      <c r="DI1266" s="60"/>
    </row>
    <row r="1267" spans="1:113" x14ac:dyDescent="0.2">
      <c r="A1267" s="36"/>
      <c r="AM1267" s="57"/>
      <c r="AN1267" s="57"/>
      <c r="AO1267" s="58"/>
      <c r="AP1267" s="58"/>
      <c r="AQ1267" s="58"/>
      <c r="AS1267" s="57"/>
      <c r="AT1267" s="58"/>
      <c r="AU1267" s="58"/>
      <c r="AW1267" s="57"/>
      <c r="AX1267" s="58"/>
      <c r="AY1267" s="59"/>
      <c r="BA1267" s="58"/>
      <c r="BC1267" s="57"/>
      <c r="BD1267" s="58"/>
      <c r="BE1267" s="59"/>
      <c r="BF1267" s="58"/>
      <c r="BG1267" s="58"/>
      <c r="BH1267" s="58"/>
      <c r="BI1267" s="58"/>
      <c r="BJ1267" s="58"/>
      <c r="BK1267" s="58"/>
      <c r="BL1267" s="58"/>
      <c r="BM1267" s="58"/>
      <c r="BN1267" s="58"/>
      <c r="BO1267" s="58"/>
      <c r="BP1267" s="58"/>
      <c r="BQ1267" s="58"/>
      <c r="BR1267" s="58"/>
      <c r="BS1267" s="58"/>
      <c r="BT1267" s="58"/>
      <c r="BU1267" s="58"/>
      <c r="BV1267" s="58"/>
      <c r="BW1267" s="58"/>
      <c r="BX1267" s="58"/>
      <c r="BY1267" s="58"/>
      <c r="BZ1267" s="58"/>
      <c r="CA1267" s="58"/>
      <c r="CB1267" s="58"/>
      <c r="CC1267" s="58"/>
      <c r="CD1267" s="58"/>
      <c r="CE1267" s="58"/>
      <c r="CF1267" s="58"/>
      <c r="CG1267" s="58"/>
      <c r="CH1267" s="58"/>
      <c r="CI1267" s="58"/>
      <c r="CJ1267" s="58"/>
      <c r="CK1267" s="58"/>
      <c r="CL1267" s="58"/>
      <c r="CM1267" s="58"/>
      <c r="CN1267" s="58"/>
      <c r="CO1267" s="58"/>
      <c r="CP1267" s="58"/>
      <c r="CQ1267" s="58"/>
      <c r="CR1267" s="58"/>
      <c r="CS1267" s="58"/>
      <c r="CT1267" s="58"/>
      <c r="CU1267" s="58"/>
      <c r="CV1267" s="58"/>
      <c r="CW1267" s="58"/>
      <c r="CX1267" s="58"/>
      <c r="CY1267" s="58"/>
      <c r="CZ1267" s="58"/>
      <c r="DA1267" s="58"/>
      <c r="DB1267" s="58"/>
      <c r="DC1267" s="58"/>
      <c r="DD1267" s="58"/>
      <c r="DE1267" s="58"/>
      <c r="DF1267" s="58"/>
      <c r="DG1267" s="58"/>
      <c r="DH1267" s="58"/>
      <c r="DI1267" s="60"/>
    </row>
    <row r="1268" spans="1:113" x14ac:dyDescent="0.2">
      <c r="A1268" s="36"/>
      <c r="AM1268" s="57"/>
      <c r="AN1268" s="57"/>
      <c r="AO1268" s="58"/>
      <c r="AP1268" s="58"/>
      <c r="AQ1268" s="58"/>
      <c r="AS1268" s="57"/>
      <c r="AT1268" s="58"/>
      <c r="AU1268" s="58"/>
      <c r="AW1268" s="57"/>
      <c r="AX1268" s="58"/>
      <c r="AY1268" s="59"/>
      <c r="BA1268" s="58"/>
      <c r="BC1268" s="57"/>
      <c r="BD1268" s="58"/>
      <c r="BE1268" s="59"/>
      <c r="BF1268" s="58"/>
      <c r="BG1268" s="58"/>
      <c r="BH1268" s="58"/>
      <c r="BI1268" s="58"/>
      <c r="BJ1268" s="58"/>
      <c r="BK1268" s="58"/>
      <c r="BL1268" s="58"/>
      <c r="BM1268" s="58"/>
      <c r="BN1268" s="58"/>
      <c r="BO1268" s="58"/>
      <c r="BP1268" s="58"/>
      <c r="BQ1268" s="58"/>
      <c r="BR1268" s="58"/>
      <c r="BS1268" s="58"/>
      <c r="BT1268" s="58"/>
      <c r="BU1268" s="58"/>
      <c r="BV1268" s="58"/>
      <c r="BW1268" s="58"/>
      <c r="BX1268" s="58"/>
      <c r="BY1268" s="58"/>
      <c r="BZ1268" s="58"/>
      <c r="CA1268" s="58"/>
      <c r="CB1268" s="58"/>
      <c r="CC1268" s="58"/>
      <c r="CD1268" s="58"/>
      <c r="CE1268" s="58"/>
      <c r="CF1268" s="58"/>
      <c r="CG1268" s="58"/>
      <c r="CH1268" s="58"/>
      <c r="CI1268" s="58"/>
      <c r="CJ1268" s="58"/>
      <c r="CK1268" s="58"/>
      <c r="CL1268" s="58"/>
      <c r="CM1268" s="58"/>
      <c r="CN1268" s="58"/>
      <c r="CO1268" s="58"/>
      <c r="CP1268" s="58"/>
      <c r="CQ1268" s="58"/>
      <c r="CR1268" s="58"/>
      <c r="CS1268" s="58"/>
      <c r="CT1268" s="58"/>
      <c r="CU1268" s="58"/>
      <c r="CV1268" s="58"/>
      <c r="CW1268" s="58"/>
      <c r="CX1268" s="58"/>
      <c r="CY1268" s="58"/>
      <c r="CZ1268" s="58"/>
      <c r="DA1268" s="58"/>
      <c r="DB1268" s="58"/>
      <c r="DC1268" s="58"/>
      <c r="DD1268" s="58"/>
      <c r="DE1268" s="58"/>
      <c r="DF1268" s="58"/>
      <c r="DG1268" s="58"/>
      <c r="DH1268" s="58"/>
      <c r="DI1268" s="60"/>
    </row>
    <row r="1269" spans="1:113" x14ac:dyDescent="0.2">
      <c r="A1269" s="36"/>
      <c r="AM1269" s="57"/>
      <c r="AN1269" s="57"/>
      <c r="AO1269" s="58"/>
      <c r="AP1269" s="58"/>
      <c r="AQ1269" s="58"/>
      <c r="AS1269" s="57"/>
      <c r="AT1269" s="58"/>
      <c r="AU1269" s="58"/>
      <c r="AW1269" s="57"/>
      <c r="AX1269" s="58"/>
      <c r="AY1269" s="59"/>
      <c r="BA1269" s="58"/>
      <c r="BC1269" s="57"/>
      <c r="BD1269" s="58"/>
      <c r="BE1269" s="59"/>
      <c r="BF1269" s="58"/>
      <c r="BG1269" s="58"/>
      <c r="BH1269" s="58"/>
      <c r="BI1269" s="58"/>
      <c r="BJ1269" s="58"/>
      <c r="BK1269" s="58"/>
      <c r="BL1269" s="58"/>
      <c r="BM1269" s="58"/>
      <c r="BN1269" s="58"/>
      <c r="BO1269" s="58"/>
      <c r="BP1269" s="58"/>
      <c r="BQ1269" s="58"/>
      <c r="BR1269" s="58"/>
      <c r="BS1269" s="58"/>
      <c r="BT1269" s="58"/>
      <c r="BU1269" s="58"/>
      <c r="BV1269" s="58"/>
      <c r="BW1269" s="58"/>
      <c r="BX1269" s="58"/>
      <c r="BY1269" s="58"/>
      <c r="BZ1269" s="58"/>
      <c r="CA1269" s="58"/>
      <c r="CB1269" s="58"/>
      <c r="CC1269" s="58"/>
      <c r="CD1269" s="58"/>
      <c r="CE1269" s="58"/>
      <c r="CF1269" s="58"/>
      <c r="CG1269" s="58"/>
      <c r="CH1269" s="58"/>
      <c r="CI1269" s="58"/>
      <c r="CJ1269" s="58"/>
      <c r="CK1269" s="58"/>
      <c r="CL1269" s="58"/>
      <c r="CM1269" s="58"/>
      <c r="CN1269" s="58"/>
      <c r="CO1269" s="58"/>
      <c r="CP1269" s="58"/>
      <c r="CQ1269" s="58"/>
      <c r="CR1269" s="58"/>
      <c r="CS1269" s="58"/>
      <c r="CT1269" s="58"/>
      <c r="CU1269" s="58"/>
      <c r="CV1269" s="58"/>
      <c r="CW1269" s="58"/>
      <c r="CX1269" s="58"/>
      <c r="CY1269" s="58"/>
      <c r="CZ1269" s="58"/>
      <c r="DA1269" s="58"/>
      <c r="DB1269" s="58"/>
      <c r="DC1269" s="58"/>
      <c r="DD1269" s="58"/>
      <c r="DE1269" s="58"/>
      <c r="DF1269" s="58"/>
      <c r="DG1269" s="58"/>
      <c r="DH1269" s="58"/>
      <c r="DI1269" s="60"/>
    </row>
    <row r="1270" spans="1:113" x14ac:dyDescent="0.2">
      <c r="A1270" s="36"/>
      <c r="AM1270" s="62"/>
      <c r="AN1270" s="62"/>
      <c r="AO1270" s="58"/>
      <c r="AP1270" s="58"/>
      <c r="AQ1270" s="58"/>
      <c r="AS1270" s="62"/>
      <c r="AT1270" s="58"/>
      <c r="AU1270" s="58"/>
      <c r="AW1270" s="62"/>
      <c r="AX1270" s="58"/>
      <c r="AY1270" s="59"/>
      <c r="BA1270" s="58"/>
      <c r="BC1270" s="62"/>
      <c r="BD1270" s="58"/>
      <c r="BE1270" s="59"/>
      <c r="BF1270" s="58"/>
      <c r="BG1270" s="58"/>
      <c r="BH1270" s="58"/>
      <c r="BI1270" s="58"/>
      <c r="BJ1270" s="58"/>
      <c r="BK1270" s="58"/>
      <c r="BL1270" s="58"/>
      <c r="BM1270" s="58"/>
      <c r="BN1270" s="58"/>
      <c r="BO1270" s="58"/>
      <c r="BP1270" s="58"/>
      <c r="BQ1270" s="58"/>
      <c r="BR1270" s="58"/>
      <c r="BS1270" s="58"/>
      <c r="BT1270" s="58"/>
      <c r="BU1270" s="58"/>
      <c r="BV1270" s="58"/>
      <c r="BW1270" s="58"/>
      <c r="BX1270" s="58"/>
      <c r="BY1270" s="58"/>
      <c r="BZ1270" s="58"/>
      <c r="CA1270" s="58"/>
      <c r="CB1270" s="58"/>
      <c r="CC1270" s="58"/>
      <c r="CD1270" s="58"/>
      <c r="CE1270" s="58"/>
      <c r="CF1270" s="58"/>
      <c r="CG1270" s="58"/>
      <c r="CH1270" s="58"/>
      <c r="CI1270" s="58"/>
      <c r="CJ1270" s="58"/>
      <c r="CK1270" s="58"/>
      <c r="CL1270" s="58"/>
      <c r="CM1270" s="58"/>
      <c r="CN1270" s="58"/>
      <c r="CO1270" s="58"/>
      <c r="CP1270" s="58"/>
      <c r="CQ1270" s="58"/>
      <c r="CR1270" s="58"/>
      <c r="CS1270" s="58"/>
      <c r="CT1270" s="58"/>
      <c r="CU1270" s="58"/>
      <c r="CV1270" s="58"/>
      <c r="CW1270" s="58"/>
      <c r="CX1270" s="58"/>
      <c r="CY1270" s="58"/>
      <c r="CZ1270" s="58"/>
      <c r="DA1270" s="58"/>
      <c r="DB1270" s="58"/>
      <c r="DC1270" s="58"/>
      <c r="DD1270" s="58"/>
      <c r="DE1270" s="58"/>
      <c r="DF1270" s="58"/>
      <c r="DG1270" s="58"/>
      <c r="DH1270" s="58"/>
      <c r="DI1270" s="60"/>
    </row>
    <row r="1271" spans="1:113" x14ac:dyDescent="0.2">
      <c r="A1271" s="36"/>
      <c r="AM1271" s="62"/>
      <c r="AN1271" s="62"/>
      <c r="AO1271" s="58"/>
      <c r="AP1271" s="58"/>
      <c r="AQ1271" s="58"/>
      <c r="AS1271" s="62"/>
      <c r="AT1271" s="58"/>
      <c r="AU1271" s="58"/>
      <c r="AW1271" s="62"/>
      <c r="AX1271" s="58"/>
      <c r="AY1271" s="59"/>
      <c r="BA1271" s="58"/>
      <c r="BC1271" s="62"/>
      <c r="BD1271" s="58"/>
      <c r="BE1271" s="59"/>
      <c r="BF1271" s="58"/>
      <c r="BG1271" s="58"/>
      <c r="BH1271" s="58"/>
      <c r="BI1271" s="58"/>
      <c r="BJ1271" s="58"/>
      <c r="BK1271" s="58"/>
      <c r="BL1271" s="58"/>
      <c r="BM1271" s="58"/>
      <c r="BN1271" s="58"/>
      <c r="BO1271" s="58"/>
      <c r="BP1271" s="58"/>
      <c r="BQ1271" s="58"/>
      <c r="BR1271" s="58"/>
      <c r="BS1271" s="58"/>
      <c r="BT1271" s="58"/>
      <c r="BU1271" s="58"/>
      <c r="BV1271" s="58"/>
      <c r="BW1271" s="58"/>
      <c r="BX1271" s="58"/>
      <c r="BY1271" s="58"/>
      <c r="BZ1271" s="58"/>
      <c r="CA1271" s="58"/>
      <c r="CB1271" s="58"/>
      <c r="CC1271" s="58"/>
      <c r="CD1271" s="58"/>
      <c r="CE1271" s="58"/>
      <c r="CF1271" s="58"/>
      <c r="CG1271" s="58"/>
      <c r="CH1271" s="58"/>
      <c r="CI1271" s="58"/>
      <c r="CJ1271" s="58"/>
      <c r="CK1271" s="58"/>
      <c r="CL1271" s="58"/>
      <c r="CM1271" s="58"/>
      <c r="CN1271" s="58"/>
      <c r="CO1271" s="58"/>
      <c r="CP1271" s="58"/>
      <c r="CQ1271" s="58"/>
      <c r="CR1271" s="58"/>
      <c r="CS1271" s="58"/>
      <c r="CT1271" s="58"/>
      <c r="CU1271" s="58"/>
      <c r="CV1271" s="58"/>
      <c r="CW1271" s="58"/>
      <c r="CX1271" s="58"/>
      <c r="CY1271" s="58"/>
      <c r="CZ1271" s="58"/>
      <c r="DA1271" s="58"/>
      <c r="DB1271" s="58"/>
      <c r="DC1271" s="58"/>
      <c r="DD1271" s="58"/>
      <c r="DE1271" s="58"/>
      <c r="DF1271" s="58"/>
      <c r="DG1271" s="58"/>
      <c r="DH1271" s="58"/>
      <c r="DI1271" s="60"/>
    </row>
    <row r="1272" spans="1:113" x14ac:dyDescent="0.2">
      <c r="A1272" s="36"/>
      <c r="AM1272" s="62"/>
      <c r="AN1272" s="62"/>
      <c r="AO1272" s="58"/>
      <c r="AP1272" s="58"/>
      <c r="AQ1272" s="58"/>
      <c r="AS1272" s="62"/>
      <c r="AT1272" s="58"/>
      <c r="AU1272" s="58"/>
      <c r="AW1272" s="62"/>
      <c r="AX1272" s="58"/>
      <c r="AY1272" s="59"/>
      <c r="BA1272" s="58"/>
      <c r="BC1272" s="62"/>
      <c r="BD1272" s="58"/>
      <c r="BE1272" s="59"/>
      <c r="BF1272" s="58"/>
      <c r="BG1272" s="58"/>
      <c r="BH1272" s="58"/>
      <c r="BI1272" s="58"/>
      <c r="BJ1272" s="58"/>
      <c r="BK1272" s="58"/>
      <c r="BL1272" s="58"/>
      <c r="BM1272" s="58"/>
      <c r="BN1272" s="58"/>
      <c r="BO1272" s="58"/>
      <c r="BP1272" s="58"/>
      <c r="BQ1272" s="58"/>
      <c r="BR1272" s="58"/>
      <c r="BS1272" s="58"/>
      <c r="BT1272" s="58"/>
      <c r="BU1272" s="58"/>
      <c r="BV1272" s="58"/>
      <c r="BW1272" s="58"/>
      <c r="BX1272" s="58"/>
      <c r="BY1272" s="58"/>
      <c r="BZ1272" s="58"/>
      <c r="CA1272" s="58"/>
      <c r="CB1272" s="58"/>
      <c r="CC1272" s="58"/>
      <c r="CD1272" s="58"/>
      <c r="CE1272" s="58"/>
      <c r="CF1272" s="58"/>
      <c r="CG1272" s="58"/>
      <c r="CH1272" s="58"/>
      <c r="CI1272" s="58"/>
      <c r="CJ1272" s="58"/>
      <c r="CK1272" s="58"/>
      <c r="CL1272" s="58"/>
      <c r="CM1272" s="58"/>
      <c r="CN1272" s="58"/>
      <c r="CO1272" s="58"/>
      <c r="CP1272" s="58"/>
      <c r="CQ1272" s="58"/>
      <c r="CR1272" s="58"/>
      <c r="CS1272" s="58"/>
      <c r="CT1272" s="58"/>
      <c r="CU1272" s="58"/>
      <c r="CV1272" s="58"/>
      <c r="CW1272" s="58"/>
      <c r="CX1272" s="58"/>
      <c r="CY1272" s="58"/>
      <c r="CZ1272" s="58"/>
      <c r="DA1272" s="58"/>
      <c r="DB1272" s="58"/>
      <c r="DC1272" s="58"/>
      <c r="DD1272" s="58"/>
      <c r="DE1272" s="58"/>
      <c r="DF1272" s="58"/>
      <c r="DG1272" s="58"/>
      <c r="DH1272" s="58"/>
      <c r="DI1272" s="60"/>
    </row>
    <row r="1273" spans="1:113" x14ac:dyDescent="0.2">
      <c r="A1273" s="36"/>
      <c r="AM1273" s="62"/>
      <c r="AN1273" s="62"/>
      <c r="AO1273" s="58"/>
      <c r="AP1273" s="58"/>
      <c r="AQ1273" s="58"/>
      <c r="AS1273" s="62"/>
      <c r="AT1273" s="58"/>
      <c r="AU1273" s="58"/>
      <c r="AW1273" s="62"/>
      <c r="AX1273" s="58"/>
      <c r="AY1273" s="59"/>
      <c r="BA1273" s="58"/>
      <c r="BC1273" s="62"/>
      <c r="BD1273" s="58"/>
      <c r="BE1273" s="59"/>
      <c r="BF1273" s="58"/>
      <c r="BG1273" s="58"/>
      <c r="BH1273" s="58"/>
      <c r="BI1273" s="58"/>
      <c r="BJ1273" s="58"/>
      <c r="BK1273" s="58"/>
      <c r="BL1273" s="58"/>
      <c r="BM1273" s="58"/>
      <c r="BN1273" s="58"/>
      <c r="BO1273" s="58"/>
      <c r="BP1273" s="58"/>
      <c r="BQ1273" s="58"/>
      <c r="BR1273" s="58"/>
      <c r="BS1273" s="58"/>
      <c r="BT1273" s="58"/>
      <c r="BU1273" s="58"/>
      <c r="BV1273" s="58"/>
      <c r="BW1273" s="58"/>
      <c r="BX1273" s="58"/>
      <c r="BY1273" s="58"/>
      <c r="BZ1273" s="58"/>
      <c r="CA1273" s="58"/>
      <c r="CB1273" s="58"/>
      <c r="CC1273" s="58"/>
      <c r="CD1273" s="58"/>
      <c r="CE1273" s="58"/>
      <c r="CF1273" s="58"/>
      <c r="CG1273" s="58"/>
      <c r="CH1273" s="58"/>
      <c r="CI1273" s="58"/>
      <c r="CJ1273" s="58"/>
      <c r="CK1273" s="58"/>
      <c r="CL1273" s="58"/>
      <c r="CM1273" s="58"/>
      <c r="CN1273" s="58"/>
      <c r="CO1273" s="58"/>
      <c r="CP1273" s="58"/>
      <c r="CQ1273" s="58"/>
      <c r="CR1273" s="58"/>
      <c r="CS1273" s="58"/>
      <c r="CT1273" s="58"/>
      <c r="CU1273" s="58"/>
      <c r="CV1273" s="58"/>
      <c r="CW1273" s="58"/>
      <c r="CX1273" s="58"/>
      <c r="CY1273" s="58"/>
      <c r="CZ1273" s="58"/>
      <c r="DA1273" s="58"/>
      <c r="DB1273" s="58"/>
      <c r="DC1273" s="58"/>
      <c r="DD1273" s="58"/>
      <c r="DE1273" s="58"/>
      <c r="DF1273" s="58"/>
      <c r="DG1273" s="58"/>
      <c r="DH1273" s="58"/>
      <c r="DI1273" s="60"/>
    </row>
    <row r="1274" spans="1:113" x14ac:dyDescent="0.2">
      <c r="A1274" s="36"/>
      <c r="AM1274" s="62"/>
      <c r="AN1274" s="62"/>
      <c r="AO1274" s="58"/>
      <c r="AP1274" s="58"/>
      <c r="AQ1274" s="58"/>
      <c r="AS1274" s="62"/>
      <c r="AT1274" s="58"/>
      <c r="AU1274" s="58"/>
      <c r="AW1274" s="62"/>
      <c r="AX1274" s="58"/>
      <c r="AY1274" s="59"/>
      <c r="BA1274" s="58"/>
      <c r="BC1274" s="62"/>
      <c r="BD1274" s="58"/>
      <c r="BE1274" s="59"/>
      <c r="BF1274" s="58"/>
      <c r="BG1274" s="58"/>
      <c r="BH1274" s="58"/>
      <c r="BI1274" s="58"/>
      <c r="BJ1274" s="58"/>
      <c r="BK1274" s="58"/>
      <c r="BL1274" s="58"/>
      <c r="BM1274" s="58"/>
      <c r="BN1274" s="58"/>
      <c r="BO1274" s="58"/>
      <c r="BP1274" s="58"/>
      <c r="BQ1274" s="58"/>
      <c r="BR1274" s="58"/>
      <c r="BS1274" s="58"/>
      <c r="BT1274" s="58"/>
      <c r="BU1274" s="58"/>
      <c r="BV1274" s="58"/>
      <c r="BW1274" s="58"/>
      <c r="BX1274" s="58"/>
      <c r="BY1274" s="58"/>
      <c r="BZ1274" s="58"/>
      <c r="CA1274" s="58"/>
      <c r="CB1274" s="58"/>
      <c r="CC1274" s="58"/>
      <c r="CD1274" s="58"/>
      <c r="CE1274" s="58"/>
      <c r="CF1274" s="58"/>
      <c r="CG1274" s="58"/>
      <c r="CH1274" s="58"/>
      <c r="CI1274" s="58"/>
      <c r="CJ1274" s="58"/>
      <c r="CK1274" s="58"/>
      <c r="CL1274" s="58"/>
      <c r="CM1274" s="58"/>
      <c r="CN1274" s="58"/>
      <c r="CO1274" s="58"/>
      <c r="CP1274" s="58"/>
      <c r="CQ1274" s="58"/>
      <c r="CR1274" s="58"/>
      <c r="CS1274" s="58"/>
      <c r="CT1274" s="58"/>
      <c r="CU1274" s="58"/>
      <c r="CV1274" s="58"/>
      <c r="CW1274" s="58"/>
      <c r="CX1274" s="58"/>
      <c r="CY1274" s="58"/>
      <c r="CZ1274" s="58"/>
      <c r="DA1274" s="58"/>
      <c r="DB1274" s="58"/>
      <c r="DC1274" s="58"/>
      <c r="DD1274" s="58"/>
      <c r="DE1274" s="58"/>
      <c r="DF1274" s="58"/>
      <c r="DG1274" s="58"/>
      <c r="DH1274" s="58"/>
      <c r="DI1274" s="60"/>
    </row>
    <row r="1275" spans="1:113" x14ac:dyDescent="0.2">
      <c r="A1275" s="36"/>
      <c r="AM1275" s="62"/>
      <c r="AN1275" s="62"/>
      <c r="AO1275" s="58"/>
      <c r="AP1275" s="58"/>
      <c r="AQ1275" s="58"/>
      <c r="AS1275" s="62"/>
      <c r="AT1275" s="58"/>
      <c r="AU1275" s="58"/>
      <c r="AW1275" s="62"/>
      <c r="AX1275" s="58"/>
      <c r="AY1275" s="59"/>
      <c r="BA1275" s="58"/>
      <c r="BC1275" s="62"/>
      <c r="BD1275" s="58"/>
      <c r="BE1275" s="59"/>
      <c r="BF1275" s="58"/>
      <c r="BG1275" s="58"/>
      <c r="BH1275" s="58"/>
      <c r="BI1275" s="58"/>
      <c r="BJ1275" s="58"/>
      <c r="BK1275" s="58"/>
      <c r="BL1275" s="58"/>
      <c r="BM1275" s="58"/>
      <c r="BN1275" s="58"/>
      <c r="BO1275" s="58"/>
      <c r="BP1275" s="58"/>
      <c r="BQ1275" s="58"/>
      <c r="BR1275" s="58"/>
      <c r="BS1275" s="58"/>
      <c r="BT1275" s="58"/>
      <c r="BU1275" s="58"/>
      <c r="BV1275" s="58"/>
      <c r="BW1275" s="58"/>
      <c r="BX1275" s="58"/>
      <c r="BY1275" s="58"/>
      <c r="BZ1275" s="58"/>
      <c r="CA1275" s="58"/>
      <c r="CB1275" s="58"/>
      <c r="CC1275" s="58"/>
      <c r="CD1275" s="58"/>
      <c r="CE1275" s="58"/>
      <c r="CF1275" s="58"/>
      <c r="CG1275" s="58"/>
      <c r="CH1275" s="58"/>
      <c r="CI1275" s="58"/>
      <c r="CJ1275" s="58"/>
      <c r="CK1275" s="58"/>
      <c r="CL1275" s="58"/>
      <c r="CM1275" s="58"/>
      <c r="CN1275" s="58"/>
      <c r="CO1275" s="58"/>
      <c r="CP1275" s="58"/>
      <c r="CQ1275" s="58"/>
      <c r="CR1275" s="58"/>
      <c r="CS1275" s="58"/>
      <c r="CT1275" s="58"/>
      <c r="CU1275" s="58"/>
      <c r="CV1275" s="58"/>
      <c r="CW1275" s="58"/>
      <c r="CX1275" s="58"/>
      <c r="CY1275" s="58"/>
      <c r="CZ1275" s="58"/>
      <c r="DA1275" s="58"/>
      <c r="DB1275" s="58"/>
      <c r="DC1275" s="58"/>
      <c r="DD1275" s="58"/>
      <c r="DE1275" s="58"/>
      <c r="DF1275" s="58"/>
      <c r="DG1275" s="58"/>
      <c r="DH1275" s="58"/>
      <c r="DI1275" s="60"/>
    </row>
    <row r="1276" spans="1:113" x14ac:dyDescent="0.2">
      <c r="A1276" s="36"/>
      <c r="AM1276" s="62"/>
      <c r="AN1276" s="62"/>
      <c r="AO1276" s="58"/>
      <c r="AP1276" s="58"/>
      <c r="AQ1276" s="58"/>
      <c r="AS1276" s="62"/>
      <c r="AT1276" s="58"/>
      <c r="AU1276" s="58"/>
      <c r="AW1276" s="62"/>
      <c r="AX1276" s="58"/>
      <c r="AY1276" s="59"/>
      <c r="BA1276" s="58"/>
      <c r="BC1276" s="62"/>
      <c r="BD1276" s="58"/>
      <c r="BE1276" s="59"/>
      <c r="BF1276" s="58"/>
      <c r="BG1276" s="58"/>
      <c r="BH1276" s="58"/>
      <c r="BI1276" s="58"/>
      <c r="BJ1276" s="58"/>
      <c r="BK1276" s="58"/>
      <c r="BL1276" s="58"/>
      <c r="BM1276" s="58"/>
      <c r="BN1276" s="58"/>
      <c r="BO1276" s="58"/>
      <c r="BP1276" s="58"/>
      <c r="BQ1276" s="58"/>
      <c r="BR1276" s="58"/>
      <c r="BS1276" s="58"/>
      <c r="BT1276" s="58"/>
      <c r="BU1276" s="58"/>
      <c r="BV1276" s="58"/>
      <c r="BW1276" s="58"/>
      <c r="BX1276" s="58"/>
      <c r="BY1276" s="58"/>
      <c r="BZ1276" s="58"/>
      <c r="CA1276" s="58"/>
      <c r="CB1276" s="58"/>
      <c r="CC1276" s="58"/>
      <c r="CD1276" s="58"/>
      <c r="CE1276" s="58"/>
      <c r="CF1276" s="58"/>
      <c r="CG1276" s="58"/>
      <c r="CH1276" s="58"/>
      <c r="CI1276" s="58"/>
      <c r="CJ1276" s="58"/>
      <c r="CK1276" s="58"/>
      <c r="CL1276" s="58"/>
      <c r="CM1276" s="58"/>
      <c r="CN1276" s="58"/>
      <c r="CO1276" s="58"/>
      <c r="CP1276" s="58"/>
      <c r="CQ1276" s="58"/>
      <c r="CR1276" s="58"/>
      <c r="CS1276" s="58"/>
      <c r="CT1276" s="58"/>
      <c r="CU1276" s="58"/>
      <c r="CV1276" s="58"/>
      <c r="CW1276" s="58"/>
      <c r="CX1276" s="58"/>
      <c r="CY1276" s="58"/>
      <c r="CZ1276" s="58"/>
      <c r="DA1276" s="58"/>
      <c r="DB1276" s="58"/>
      <c r="DC1276" s="58"/>
      <c r="DD1276" s="58"/>
      <c r="DE1276" s="58"/>
      <c r="DF1276" s="58"/>
      <c r="DG1276" s="58"/>
      <c r="DH1276" s="58"/>
      <c r="DI1276" s="60"/>
    </row>
    <row r="1277" spans="1:113" x14ac:dyDescent="0.2">
      <c r="A1277" s="36"/>
      <c r="AM1277" s="62"/>
      <c r="AN1277" s="62"/>
      <c r="AO1277" s="58"/>
      <c r="AP1277" s="58"/>
      <c r="AQ1277" s="58"/>
      <c r="AS1277" s="62"/>
      <c r="AT1277" s="58"/>
      <c r="AU1277" s="58"/>
      <c r="AW1277" s="62"/>
      <c r="AX1277" s="58"/>
      <c r="AY1277" s="59"/>
      <c r="BA1277" s="58"/>
      <c r="BC1277" s="62"/>
      <c r="BD1277" s="58"/>
      <c r="BE1277" s="59"/>
      <c r="BF1277" s="58"/>
      <c r="BG1277" s="58"/>
      <c r="BH1277" s="58"/>
      <c r="BI1277" s="58"/>
      <c r="BJ1277" s="58"/>
      <c r="BK1277" s="58"/>
      <c r="BL1277" s="58"/>
      <c r="BM1277" s="58"/>
      <c r="BN1277" s="58"/>
      <c r="BO1277" s="58"/>
      <c r="BP1277" s="58"/>
      <c r="BQ1277" s="58"/>
      <c r="BR1277" s="58"/>
      <c r="BS1277" s="58"/>
      <c r="BT1277" s="58"/>
      <c r="BU1277" s="58"/>
      <c r="BV1277" s="58"/>
      <c r="BW1277" s="58"/>
      <c r="BX1277" s="58"/>
      <c r="BY1277" s="58"/>
      <c r="BZ1277" s="58"/>
      <c r="CA1277" s="58"/>
      <c r="CB1277" s="58"/>
      <c r="CC1277" s="58"/>
      <c r="CD1277" s="58"/>
      <c r="CE1277" s="58"/>
      <c r="CF1277" s="58"/>
      <c r="CG1277" s="58"/>
      <c r="CH1277" s="58"/>
      <c r="CI1277" s="58"/>
      <c r="CJ1277" s="58"/>
      <c r="CK1277" s="58"/>
      <c r="CL1277" s="58"/>
      <c r="CM1277" s="58"/>
      <c r="CN1277" s="58"/>
      <c r="CO1277" s="58"/>
      <c r="CP1277" s="58"/>
      <c r="CQ1277" s="58"/>
      <c r="CR1277" s="58"/>
      <c r="CS1277" s="58"/>
      <c r="CT1277" s="58"/>
      <c r="CU1277" s="58"/>
      <c r="CV1277" s="58"/>
      <c r="CW1277" s="58"/>
      <c r="CX1277" s="58"/>
      <c r="CY1277" s="58"/>
      <c r="CZ1277" s="58"/>
      <c r="DA1277" s="58"/>
      <c r="DB1277" s="58"/>
      <c r="DC1277" s="58"/>
      <c r="DD1277" s="58"/>
      <c r="DE1277" s="58"/>
      <c r="DF1277" s="58"/>
      <c r="DG1277" s="58"/>
      <c r="DH1277" s="58"/>
      <c r="DI1277" s="60"/>
    </row>
    <row r="1278" spans="1:113" x14ac:dyDescent="0.2">
      <c r="A1278" s="36"/>
      <c r="AM1278" s="62"/>
      <c r="AN1278" s="62"/>
      <c r="AO1278" s="58"/>
      <c r="AP1278" s="58"/>
      <c r="AQ1278" s="58"/>
      <c r="AS1278" s="62"/>
      <c r="AT1278" s="58"/>
      <c r="AU1278" s="58"/>
      <c r="AW1278" s="62"/>
      <c r="AX1278" s="58"/>
      <c r="AY1278" s="59"/>
      <c r="BA1278" s="58"/>
      <c r="BC1278" s="62"/>
      <c r="BD1278" s="58"/>
      <c r="BE1278" s="59"/>
      <c r="BF1278" s="58"/>
      <c r="BG1278" s="58"/>
      <c r="BH1278" s="58"/>
      <c r="BI1278" s="58"/>
      <c r="BJ1278" s="58"/>
      <c r="BK1278" s="58"/>
      <c r="BL1278" s="58"/>
      <c r="BM1278" s="58"/>
      <c r="BN1278" s="58"/>
      <c r="BO1278" s="58"/>
      <c r="BP1278" s="58"/>
      <c r="BQ1278" s="58"/>
      <c r="BR1278" s="58"/>
      <c r="BS1278" s="58"/>
      <c r="BT1278" s="58"/>
      <c r="BU1278" s="58"/>
      <c r="BV1278" s="58"/>
      <c r="BW1278" s="58"/>
      <c r="BX1278" s="58"/>
      <c r="BY1278" s="58"/>
      <c r="BZ1278" s="58"/>
      <c r="CA1278" s="58"/>
      <c r="CB1278" s="58"/>
      <c r="CC1278" s="58"/>
      <c r="CD1278" s="58"/>
      <c r="CE1278" s="58"/>
      <c r="CF1278" s="58"/>
      <c r="CG1278" s="58"/>
      <c r="CH1278" s="58"/>
      <c r="CI1278" s="58"/>
      <c r="CJ1278" s="58"/>
      <c r="CK1278" s="58"/>
      <c r="CL1278" s="58"/>
      <c r="CM1278" s="58"/>
      <c r="CN1278" s="58"/>
      <c r="CO1278" s="58"/>
      <c r="CP1278" s="58"/>
      <c r="CQ1278" s="58"/>
      <c r="CR1278" s="58"/>
      <c r="CS1278" s="58"/>
      <c r="CT1278" s="58"/>
      <c r="CU1278" s="58"/>
      <c r="CV1278" s="58"/>
      <c r="CW1278" s="58"/>
      <c r="CX1278" s="58"/>
      <c r="CY1278" s="58"/>
      <c r="CZ1278" s="58"/>
      <c r="DA1278" s="58"/>
      <c r="DB1278" s="58"/>
      <c r="DC1278" s="58"/>
      <c r="DD1278" s="58"/>
      <c r="DE1278" s="58"/>
      <c r="DF1278" s="58"/>
      <c r="DG1278" s="58"/>
      <c r="DH1278" s="58"/>
      <c r="DI1278" s="60"/>
    </row>
    <row r="1279" spans="1:113" x14ac:dyDescent="0.2">
      <c r="A1279" s="36"/>
      <c r="AM1279" s="62"/>
      <c r="AN1279" s="62"/>
      <c r="AO1279" s="58"/>
      <c r="AP1279" s="58"/>
      <c r="AQ1279" s="58"/>
      <c r="AS1279" s="62"/>
      <c r="AT1279" s="58"/>
      <c r="AU1279" s="58"/>
      <c r="AW1279" s="62"/>
      <c r="AX1279" s="58"/>
      <c r="AY1279" s="59"/>
      <c r="BA1279" s="58"/>
      <c r="BC1279" s="62"/>
      <c r="BD1279" s="58"/>
      <c r="BE1279" s="59"/>
      <c r="BF1279" s="58"/>
      <c r="BG1279" s="58"/>
      <c r="BH1279" s="58"/>
      <c r="BI1279" s="58"/>
      <c r="BJ1279" s="58"/>
      <c r="BK1279" s="58"/>
      <c r="BL1279" s="58"/>
      <c r="BM1279" s="58"/>
      <c r="BN1279" s="58"/>
      <c r="BO1279" s="58"/>
      <c r="BP1279" s="58"/>
      <c r="BQ1279" s="58"/>
      <c r="BR1279" s="58"/>
      <c r="BS1279" s="58"/>
      <c r="BT1279" s="58"/>
      <c r="BU1279" s="58"/>
      <c r="BV1279" s="58"/>
      <c r="BW1279" s="58"/>
      <c r="BX1279" s="58"/>
      <c r="BY1279" s="58"/>
      <c r="BZ1279" s="58"/>
      <c r="CA1279" s="58"/>
      <c r="CB1279" s="58"/>
      <c r="CC1279" s="58"/>
      <c r="CD1279" s="58"/>
      <c r="CE1279" s="58"/>
      <c r="CF1279" s="58"/>
      <c r="CG1279" s="58"/>
      <c r="CH1279" s="58"/>
      <c r="CI1279" s="58"/>
      <c r="CJ1279" s="58"/>
      <c r="CK1279" s="58"/>
      <c r="CL1279" s="58"/>
      <c r="CM1279" s="58"/>
      <c r="CN1279" s="58"/>
      <c r="CO1279" s="58"/>
      <c r="CP1279" s="58"/>
      <c r="CQ1279" s="58"/>
      <c r="CR1279" s="58"/>
      <c r="CS1279" s="58"/>
      <c r="CT1279" s="58"/>
      <c r="CU1279" s="58"/>
      <c r="CV1279" s="58"/>
      <c r="CW1279" s="58"/>
      <c r="CX1279" s="58"/>
      <c r="CY1279" s="58"/>
      <c r="CZ1279" s="58"/>
      <c r="DA1279" s="58"/>
      <c r="DB1279" s="58"/>
      <c r="DC1279" s="58"/>
      <c r="DD1279" s="58"/>
      <c r="DE1279" s="58"/>
      <c r="DF1279" s="58"/>
      <c r="DG1279" s="58"/>
      <c r="DH1279" s="58"/>
      <c r="DI1279" s="60"/>
    </row>
    <row r="1280" spans="1:113" x14ac:dyDescent="0.2">
      <c r="A1280" s="36"/>
      <c r="AM1280" s="62"/>
      <c r="AN1280" s="62"/>
      <c r="AO1280" s="58"/>
      <c r="AP1280" s="58"/>
      <c r="AQ1280" s="58"/>
      <c r="AS1280" s="62"/>
      <c r="AT1280" s="58"/>
      <c r="AU1280" s="58"/>
      <c r="AW1280" s="62"/>
      <c r="AX1280" s="58"/>
      <c r="AY1280" s="59"/>
      <c r="BA1280" s="58"/>
      <c r="BC1280" s="62"/>
      <c r="BD1280" s="58"/>
      <c r="BE1280" s="59"/>
      <c r="BF1280" s="58"/>
      <c r="BG1280" s="58"/>
      <c r="BH1280" s="58"/>
      <c r="BI1280" s="58"/>
      <c r="BJ1280" s="58"/>
      <c r="BK1280" s="58"/>
      <c r="BL1280" s="58"/>
      <c r="BM1280" s="58"/>
      <c r="BN1280" s="58"/>
      <c r="BO1280" s="58"/>
      <c r="BP1280" s="58"/>
      <c r="BQ1280" s="58"/>
      <c r="BR1280" s="58"/>
      <c r="BS1280" s="58"/>
      <c r="BT1280" s="58"/>
      <c r="BU1280" s="58"/>
      <c r="BV1280" s="58"/>
      <c r="BW1280" s="58"/>
      <c r="BX1280" s="58"/>
      <c r="BY1280" s="58"/>
      <c r="BZ1280" s="58"/>
      <c r="CA1280" s="58"/>
      <c r="CB1280" s="58"/>
      <c r="CC1280" s="58"/>
      <c r="CD1280" s="58"/>
      <c r="CE1280" s="58"/>
      <c r="CF1280" s="58"/>
      <c r="CG1280" s="58"/>
      <c r="CH1280" s="58"/>
      <c r="CI1280" s="58"/>
      <c r="CJ1280" s="58"/>
      <c r="CK1280" s="58"/>
      <c r="CL1280" s="58"/>
      <c r="CM1280" s="58"/>
      <c r="CN1280" s="58"/>
      <c r="CO1280" s="58"/>
      <c r="CP1280" s="58"/>
      <c r="CQ1280" s="58"/>
      <c r="CR1280" s="58"/>
      <c r="CS1280" s="58"/>
      <c r="CT1280" s="58"/>
      <c r="CU1280" s="58"/>
      <c r="CV1280" s="58"/>
      <c r="CW1280" s="58"/>
      <c r="CX1280" s="58"/>
      <c r="CY1280" s="58"/>
      <c r="CZ1280" s="58"/>
      <c r="DA1280" s="58"/>
      <c r="DB1280" s="58"/>
      <c r="DC1280" s="58"/>
      <c r="DD1280" s="58"/>
      <c r="DE1280" s="58"/>
      <c r="DF1280" s="58"/>
      <c r="DG1280" s="58"/>
      <c r="DH1280" s="58"/>
      <c r="DI1280" s="60"/>
    </row>
    <row r="1281" spans="1:113" x14ac:dyDescent="0.2">
      <c r="A1281" s="36"/>
      <c r="AM1281" s="62"/>
      <c r="AN1281" s="62"/>
      <c r="AO1281" s="58"/>
      <c r="AP1281" s="58"/>
      <c r="AQ1281" s="58"/>
      <c r="AS1281" s="62"/>
      <c r="AT1281" s="58"/>
      <c r="AU1281" s="58"/>
      <c r="AW1281" s="62"/>
      <c r="AX1281" s="58"/>
      <c r="AY1281" s="59"/>
      <c r="BA1281" s="58"/>
      <c r="BC1281" s="62"/>
      <c r="BD1281" s="58"/>
      <c r="BE1281" s="59"/>
      <c r="BF1281" s="58"/>
      <c r="BG1281" s="58"/>
      <c r="BH1281" s="58"/>
      <c r="BI1281" s="58"/>
      <c r="BJ1281" s="58"/>
      <c r="BK1281" s="58"/>
      <c r="BL1281" s="58"/>
      <c r="BM1281" s="58"/>
      <c r="BN1281" s="58"/>
      <c r="BO1281" s="58"/>
      <c r="BP1281" s="58"/>
      <c r="BQ1281" s="58"/>
      <c r="BR1281" s="58"/>
      <c r="BS1281" s="58"/>
      <c r="BT1281" s="58"/>
      <c r="BU1281" s="58"/>
      <c r="BV1281" s="58"/>
      <c r="BW1281" s="58"/>
      <c r="BX1281" s="58"/>
      <c r="BY1281" s="58"/>
      <c r="BZ1281" s="58"/>
      <c r="CA1281" s="58"/>
      <c r="CB1281" s="58"/>
      <c r="CC1281" s="58"/>
      <c r="CD1281" s="58"/>
      <c r="CE1281" s="58"/>
      <c r="CF1281" s="58"/>
      <c r="CG1281" s="58"/>
      <c r="CH1281" s="58"/>
      <c r="CI1281" s="58"/>
      <c r="CJ1281" s="58"/>
      <c r="CK1281" s="58"/>
      <c r="CL1281" s="58"/>
      <c r="CM1281" s="58"/>
      <c r="CN1281" s="58"/>
      <c r="CO1281" s="58"/>
      <c r="CP1281" s="58"/>
      <c r="CQ1281" s="58"/>
      <c r="CR1281" s="58"/>
      <c r="CS1281" s="58"/>
      <c r="CT1281" s="58"/>
      <c r="CU1281" s="58"/>
      <c r="CV1281" s="58"/>
      <c r="CW1281" s="58"/>
      <c r="CX1281" s="58"/>
      <c r="CY1281" s="58"/>
      <c r="CZ1281" s="58"/>
      <c r="DA1281" s="58"/>
      <c r="DB1281" s="58"/>
      <c r="DC1281" s="58"/>
      <c r="DD1281" s="58"/>
      <c r="DE1281" s="58"/>
      <c r="DF1281" s="58"/>
      <c r="DG1281" s="58"/>
      <c r="DH1281" s="58"/>
      <c r="DI1281" s="60"/>
    </row>
    <row r="1282" spans="1:113" x14ac:dyDescent="0.2">
      <c r="A1282" s="36"/>
      <c r="AM1282" s="62"/>
      <c r="AN1282" s="62"/>
      <c r="AO1282" s="58"/>
      <c r="AP1282" s="58"/>
      <c r="AQ1282" s="58"/>
      <c r="AS1282" s="62"/>
      <c r="AT1282" s="58"/>
      <c r="AU1282" s="58"/>
      <c r="AW1282" s="62"/>
      <c r="AX1282" s="58"/>
      <c r="AY1282" s="59"/>
      <c r="BA1282" s="58"/>
      <c r="BC1282" s="62"/>
      <c r="BD1282" s="58"/>
      <c r="BE1282" s="59"/>
      <c r="BF1282" s="58"/>
      <c r="BG1282" s="58"/>
      <c r="BH1282" s="58"/>
      <c r="BI1282" s="58"/>
      <c r="BJ1282" s="58"/>
      <c r="BK1282" s="58"/>
      <c r="BL1282" s="58"/>
      <c r="BM1282" s="58"/>
      <c r="BN1282" s="58"/>
      <c r="BO1282" s="58"/>
      <c r="BP1282" s="58"/>
      <c r="BQ1282" s="58"/>
      <c r="BR1282" s="58"/>
      <c r="BS1282" s="58"/>
      <c r="BT1282" s="58"/>
      <c r="BU1282" s="58"/>
      <c r="BV1282" s="58"/>
      <c r="BW1282" s="58"/>
      <c r="BX1282" s="58"/>
      <c r="BY1282" s="58"/>
      <c r="BZ1282" s="58"/>
      <c r="CA1282" s="58"/>
      <c r="CB1282" s="58"/>
      <c r="CC1282" s="58"/>
      <c r="CD1282" s="58"/>
      <c r="CE1282" s="58"/>
      <c r="CF1282" s="58"/>
      <c r="CG1282" s="58"/>
      <c r="CH1282" s="58"/>
      <c r="CI1282" s="58"/>
      <c r="CJ1282" s="58"/>
      <c r="CK1282" s="58"/>
      <c r="CL1282" s="58"/>
      <c r="CM1282" s="58"/>
      <c r="CN1282" s="58"/>
      <c r="CO1282" s="58"/>
      <c r="CP1282" s="58"/>
      <c r="CQ1282" s="58"/>
      <c r="CR1282" s="58"/>
      <c r="CS1282" s="58"/>
      <c r="CT1282" s="58"/>
      <c r="CU1282" s="58"/>
      <c r="CV1282" s="58"/>
      <c r="CW1282" s="58"/>
      <c r="CX1282" s="58"/>
      <c r="CY1282" s="58"/>
      <c r="CZ1282" s="58"/>
      <c r="DA1282" s="58"/>
      <c r="DB1282" s="58"/>
      <c r="DC1282" s="58"/>
      <c r="DD1282" s="58"/>
      <c r="DE1282" s="58"/>
      <c r="DF1282" s="58"/>
      <c r="DG1282" s="58"/>
      <c r="DH1282" s="58"/>
      <c r="DI1282" s="60"/>
    </row>
    <row r="1283" spans="1:113" x14ac:dyDescent="0.2">
      <c r="A1283" s="36"/>
      <c r="AM1283" s="62"/>
      <c r="AN1283" s="62"/>
      <c r="AO1283" s="58"/>
      <c r="AP1283" s="58"/>
      <c r="AQ1283" s="58"/>
      <c r="AS1283" s="62"/>
      <c r="AT1283" s="58"/>
      <c r="AU1283" s="58"/>
      <c r="AW1283" s="62"/>
      <c r="AX1283" s="58"/>
      <c r="AY1283" s="59"/>
      <c r="BA1283" s="58"/>
      <c r="BC1283" s="62"/>
      <c r="BD1283" s="58"/>
      <c r="BE1283" s="59"/>
      <c r="BF1283" s="58"/>
      <c r="BG1283" s="58"/>
      <c r="BH1283" s="58"/>
      <c r="BI1283" s="58"/>
      <c r="BJ1283" s="58"/>
      <c r="BK1283" s="58"/>
      <c r="BL1283" s="58"/>
      <c r="BM1283" s="58"/>
      <c r="BN1283" s="58"/>
      <c r="BO1283" s="58"/>
      <c r="BP1283" s="58"/>
      <c r="BQ1283" s="58"/>
      <c r="BR1283" s="58"/>
      <c r="BS1283" s="58"/>
      <c r="BT1283" s="58"/>
      <c r="BU1283" s="58"/>
      <c r="BV1283" s="58"/>
      <c r="BW1283" s="58"/>
      <c r="BX1283" s="58"/>
      <c r="BY1283" s="58"/>
      <c r="BZ1283" s="58"/>
      <c r="CA1283" s="58"/>
      <c r="CB1283" s="58"/>
      <c r="CC1283" s="58"/>
      <c r="CD1283" s="58"/>
      <c r="CE1283" s="58"/>
      <c r="CF1283" s="58"/>
      <c r="CG1283" s="58"/>
      <c r="CH1283" s="58"/>
      <c r="CI1283" s="58"/>
      <c r="CJ1283" s="58"/>
      <c r="CK1283" s="58"/>
      <c r="CL1283" s="58"/>
      <c r="CM1283" s="58"/>
      <c r="CN1283" s="58"/>
      <c r="CO1283" s="58"/>
      <c r="CP1283" s="58"/>
      <c r="CQ1283" s="58"/>
      <c r="CR1283" s="58"/>
      <c r="CS1283" s="58"/>
      <c r="CT1283" s="58"/>
      <c r="CU1283" s="58"/>
      <c r="CV1283" s="58"/>
      <c r="CW1283" s="58"/>
      <c r="CX1283" s="58"/>
      <c r="CY1283" s="58"/>
      <c r="CZ1283" s="58"/>
      <c r="DA1283" s="58"/>
      <c r="DB1283" s="58"/>
      <c r="DC1283" s="58"/>
      <c r="DD1283" s="58"/>
      <c r="DE1283" s="58"/>
      <c r="DF1283" s="58"/>
      <c r="DG1283" s="58"/>
      <c r="DH1283" s="58"/>
      <c r="DI1283" s="60"/>
    </row>
    <row r="1284" spans="1:113" x14ac:dyDescent="0.2">
      <c r="A1284" s="36"/>
      <c r="AM1284" s="62"/>
      <c r="AN1284" s="62"/>
      <c r="AO1284" s="58"/>
      <c r="AP1284" s="58"/>
      <c r="AQ1284" s="58"/>
      <c r="AS1284" s="62"/>
      <c r="AT1284" s="58"/>
      <c r="AU1284" s="58"/>
      <c r="AW1284" s="62"/>
      <c r="AX1284" s="58"/>
      <c r="AY1284" s="59"/>
      <c r="BA1284" s="58"/>
      <c r="BC1284" s="62"/>
      <c r="BD1284" s="58"/>
      <c r="BE1284" s="59"/>
      <c r="BF1284" s="58"/>
      <c r="BG1284" s="58"/>
      <c r="BH1284" s="58"/>
      <c r="BI1284" s="58"/>
      <c r="BJ1284" s="58"/>
      <c r="BK1284" s="58"/>
      <c r="BL1284" s="58"/>
      <c r="BM1284" s="58"/>
      <c r="BN1284" s="58"/>
      <c r="BO1284" s="58"/>
      <c r="BP1284" s="58"/>
      <c r="BQ1284" s="58"/>
      <c r="BR1284" s="58"/>
      <c r="BS1284" s="58"/>
      <c r="BT1284" s="58"/>
      <c r="BU1284" s="58"/>
      <c r="BV1284" s="58"/>
      <c r="BW1284" s="58"/>
      <c r="BX1284" s="58"/>
      <c r="BY1284" s="58"/>
      <c r="BZ1284" s="58"/>
      <c r="CA1284" s="58"/>
      <c r="CB1284" s="58"/>
      <c r="CC1284" s="58"/>
      <c r="CD1284" s="58"/>
      <c r="CE1284" s="58"/>
      <c r="CF1284" s="58"/>
      <c r="CG1284" s="58"/>
      <c r="CH1284" s="58"/>
      <c r="CI1284" s="58"/>
      <c r="CJ1284" s="58"/>
      <c r="CK1284" s="58"/>
      <c r="CL1284" s="58"/>
      <c r="CM1284" s="58"/>
      <c r="CN1284" s="58"/>
      <c r="CO1284" s="58"/>
      <c r="CP1284" s="58"/>
      <c r="CQ1284" s="58"/>
      <c r="CR1284" s="58"/>
      <c r="CS1284" s="58"/>
      <c r="CT1284" s="58"/>
      <c r="CU1284" s="58"/>
      <c r="CV1284" s="58"/>
      <c r="CW1284" s="58"/>
      <c r="CX1284" s="58"/>
      <c r="CY1284" s="58"/>
      <c r="CZ1284" s="58"/>
      <c r="DA1284" s="58"/>
      <c r="DB1284" s="58"/>
      <c r="DC1284" s="58"/>
      <c r="DD1284" s="58"/>
      <c r="DE1284" s="58"/>
      <c r="DF1284" s="58"/>
      <c r="DG1284" s="58"/>
      <c r="DH1284" s="58"/>
      <c r="DI1284" s="60"/>
    </row>
    <row r="1285" spans="1:113" x14ac:dyDescent="0.2">
      <c r="A1285" s="36"/>
      <c r="AM1285" s="62"/>
      <c r="AN1285" s="62"/>
      <c r="AO1285" s="58"/>
      <c r="AP1285" s="58"/>
      <c r="AQ1285" s="58"/>
      <c r="AS1285" s="62"/>
      <c r="AT1285" s="58"/>
      <c r="AU1285" s="58"/>
      <c r="AW1285" s="62"/>
      <c r="AX1285" s="58"/>
      <c r="AY1285" s="59"/>
      <c r="BA1285" s="58"/>
      <c r="BC1285" s="62"/>
      <c r="BD1285" s="58"/>
      <c r="BE1285" s="59"/>
      <c r="BF1285" s="58"/>
      <c r="BG1285" s="58"/>
      <c r="BH1285" s="58"/>
      <c r="BI1285" s="58"/>
      <c r="BJ1285" s="58"/>
      <c r="BK1285" s="58"/>
      <c r="BL1285" s="58"/>
      <c r="BM1285" s="58"/>
      <c r="BN1285" s="58"/>
      <c r="BO1285" s="58"/>
      <c r="BP1285" s="58"/>
      <c r="BQ1285" s="58"/>
      <c r="BR1285" s="58"/>
      <c r="BS1285" s="58"/>
      <c r="BT1285" s="58"/>
      <c r="BU1285" s="58"/>
      <c r="BV1285" s="58"/>
      <c r="BW1285" s="58"/>
      <c r="BX1285" s="58"/>
      <c r="BY1285" s="58"/>
      <c r="BZ1285" s="58"/>
      <c r="CA1285" s="58"/>
      <c r="CB1285" s="58"/>
      <c r="CC1285" s="58"/>
      <c r="CD1285" s="58"/>
      <c r="CE1285" s="58"/>
      <c r="CF1285" s="58"/>
      <c r="CG1285" s="58"/>
      <c r="CH1285" s="58"/>
      <c r="CI1285" s="58"/>
      <c r="CJ1285" s="58"/>
      <c r="CK1285" s="58"/>
      <c r="CL1285" s="58"/>
      <c r="CM1285" s="58"/>
      <c r="CN1285" s="58"/>
      <c r="CO1285" s="58"/>
      <c r="CP1285" s="58"/>
      <c r="CQ1285" s="58"/>
      <c r="CR1285" s="58"/>
      <c r="CS1285" s="58"/>
      <c r="CT1285" s="58"/>
      <c r="CU1285" s="58"/>
      <c r="CV1285" s="58"/>
      <c r="CW1285" s="58"/>
      <c r="CX1285" s="58"/>
      <c r="CY1285" s="58"/>
      <c r="CZ1285" s="58"/>
      <c r="DA1285" s="58"/>
      <c r="DB1285" s="58"/>
      <c r="DC1285" s="58"/>
      <c r="DD1285" s="58"/>
      <c r="DE1285" s="58"/>
      <c r="DF1285" s="58"/>
      <c r="DG1285" s="58"/>
      <c r="DH1285" s="58"/>
      <c r="DI1285" s="60"/>
    </row>
    <row r="1286" spans="1:113" x14ac:dyDescent="0.2">
      <c r="A1286" s="36"/>
      <c r="AM1286" s="62"/>
      <c r="AN1286" s="62"/>
      <c r="AO1286" s="58"/>
      <c r="AP1286" s="58"/>
      <c r="AQ1286" s="58"/>
      <c r="AS1286" s="62"/>
      <c r="AT1286" s="58"/>
      <c r="AU1286" s="58"/>
      <c r="AW1286" s="62"/>
      <c r="AX1286" s="58"/>
      <c r="AY1286" s="59"/>
      <c r="BA1286" s="58"/>
      <c r="BC1286" s="62"/>
      <c r="BD1286" s="58"/>
      <c r="BE1286" s="59"/>
      <c r="BF1286" s="58"/>
      <c r="BG1286" s="58"/>
      <c r="BH1286" s="58"/>
      <c r="BI1286" s="58"/>
      <c r="BJ1286" s="58"/>
      <c r="BK1286" s="58"/>
      <c r="BL1286" s="58"/>
      <c r="BM1286" s="58"/>
      <c r="BN1286" s="58"/>
      <c r="BO1286" s="58"/>
      <c r="BP1286" s="58"/>
      <c r="BQ1286" s="58"/>
      <c r="BR1286" s="58"/>
      <c r="BS1286" s="58"/>
      <c r="BT1286" s="58"/>
      <c r="BU1286" s="58"/>
      <c r="BV1286" s="58"/>
      <c r="BW1286" s="58"/>
      <c r="BX1286" s="58"/>
      <c r="BY1286" s="58"/>
      <c r="BZ1286" s="58"/>
      <c r="CA1286" s="58"/>
      <c r="CB1286" s="58"/>
      <c r="CC1286" s="58"/>
      <c r="CD1286" s="58"/>
      <c r="CE1286" s="58"/>
      <c r="CF1286" s="58"/>
      <c r="CG1286" s="58"/>
      <c r="CH1286" s="58"/>
      <c r="CI1286" s="58"/>
      <c r="CJ1286" s="58"/>
      <c r="CK1286" s="58"/>
      <c r="CL1286" s="58"/>
      <c r="CM1286" s="58"/>
      <c r="CN1286" s="58"/>
      <c r="CO1286" s="58"/>
      <c r="CP1286" s="58"/>
      <c r="CQ1286" s="58"/>
      <c r="CR1286" s="58"/>
      <c r="CS1286" s="58"/>
      <c r="CT1286" s="58"/>
      <c r="CU1286" s="58"/>
      <c r="CV1286" s="58"/>
      <c r="CW1286" s="58"/>
      <c r="CX1286" s="58"/>
      <c r="CY1286" s="58"/>
      <c r="CZ1286" s="58"/>
      <c r="DA1286" s="58"/>
      <c r="DB1286" s="58"/>
      <c r="DC1286" s="58"/>
      <c r="DD1286" s="58"/>
      <c r="DE1286" s="58"/>
      <c r="DF1286" s="58"/>
      <c r="DG1286" s="58"/>
      <c r="DH1286" s="58"/>
      <c r="DI1286" s="60"/>
    </row>
    <row r="1287" spans="1:113" x14ac:dyDescent="0.2">
      <c r="A1287" s="36"/>
      <c r="AM1287" s="62"/>
      <c r="AN1287" s="62"/>
      <c r="AO1287" s="58"/>
      <c r="AP1287" s="58"/>
      <c r="AQ1287" s="58"/>
      <c r="AS1287" s="62"/>
      <c r="AT1287" s="58"/>
      <c r="AU1287" s="58"/>
      <c r="AW1287" s="62"/>
      <c r="AX1287" s="58"/>
      <c r="AY1287" s="59"/>
      <c r="BA1287" s="58"/>
      <c r="BC1287" s="62"/>
      <c r="BD1287" s="58"/>
      <c r="BE1287" s="59"/>
      <c r="BF1287" s="58"/>
      <c r="BG1287" s="58"/>
      <c r="BH1287" s="58"/>
      <c r="BI1287" s="58"/>
      <c r="BJ1287" s="58"/>
      <c r="BK1287" s="58"/>
      <c r="BL1287" s="58"/>
      <c r="BM1287" s="58"/>
      <c r="BN1287" s="58"/>
      <c r="BO1287" s="58"/>
      <c r="BP1287" s="58"/>
      <c r="BQ1287" s="58"/>
      <c r="BR1287" s="58"/>
      <c r="BS1287" s="58"/>
      <c r="BT1287" s="58"/>
      <c r="BU1287" s="58"/>
      <c r="BV1287" s="58"/>
      <c r="BW1287" s="58"/>
      <c r="BX1287" s="58"/>
      <c r="BY1287" s="58"/>
      <c r="BZ1287" s="58"/>
      <c r="CA1287" s="58"/>
      <c r="CB1287" s="58"/>
      <c r="CC1287" s="58"/>
      <c r="CD1287" s="58"/>
      <c r="CE1287" s="58"/>
      <c r="CF1287" s="58"/>
      <c r="CG1287" s="58"/>
      <c r="CH1287" s="58"/>
      <c r="CI1287" s="58"/>
      <c r="CJ1287" s="58"/>
      <c r="CK1287" s="58"/>
      <c r="CL1287" s="58"/>
      <c r="CM1287" s="58"/>
      <c r="CN1287" s="58"/>
      <c r="CO1287" s="58"/>
      <c r="CP1287" s="58"/>
      <c r="CQ1287" s="58"/>
      <c r="CR1287" s="58"/>
      <c r="CS1287" s="58"/>
      <c r="CT1287" s="58"/>
      <c r="CU1287" s="58"/>
      <c r="CV1287" s="58"/>
      <c r="CW1287" s="58"/>
      <c r="CX1287" s="58"/>
      <c r="CY1287" s="58"/>
      <c r="CZ1287" s="58"/>
      <c r="DA1287" s="58"/>
      <c r="DB1287" s="58"/>
      <c r="DC1287" s="58"/>
      <c r="DD1287" s="58"/>
      <c r="DE1287" s="58"/>
      <c r="DF1287" s="58"/>
      <c r="DG1287" s="58"/>
      <c r="DH1287" s="58"/>
      <c r="DI1287" s="60"/>
    </row>
    <row r="1288" spans="1:113" x14ac:dyDescent="0.2">
      <c r="A1288" s="36"/>
      <c r="AM1288" s="62"/>
      <c r="AN1288" s="62"/>
      <c r="AO1288" s="58"/>
      <c r="AP1288" s="58"/>
      <c r="AQ1288" s="58"/>
      <c r="AS1288" s="62"/>
      <c r="AT1288" s="58"/>
      <c r="AU1288" s="58"/>
      <c r="AW1288" s="62"/>
      <c r="AX1288" s="58"/>
      <c r="AY1288" s="59"/>
      <c r="BA1288" s="58"/>
      <c r="BC1288" s="62"/>
      <c r="BD1288" s="58"/>
      <c r="BE1288" s="59"/>
      <c r="BF1288" s="58"/>
      <c r="BG1288" s="58"/>
      <c r="BH1288" s="58"/>
      <c r="BI1288" s="58"/>
      <c r="BJ1288" s="58"/>
      <c r="BK1288" s="58"/>
      <c r="BL1288" s="58"/>
      <c r="BM1288" s="58"/>
      <c r="BN1288" s="58"/>
      <c r="BO1288" s="58"/>
      <c r="BP1288" s="58"/>
      <c r="BQ1288" s="58"/>
      <c r="BR1288" s="58"/>
      <c r="BS1288" s="58"/>
      <c r="BT1288" s="58"/>
      <c r="BU1288" s="58"/>
      <c r="BV1288" s="58"/>
      <c r="BW1288" s="58"/>
      <c r="BX1288" s="58"/>
      <c r="BY1288" s="58"/>
      <c r="BZ1288" s="58"/>
      <c r="CA1288" s="58"/>
      <c r="CB1288" s="58"/>
      <c r="CC1288" s="58"/>
      <c r="CD1288" s="58"/>
      <c r="CE1288" s="58"/>
      <c r="CF1288" s="58"/>
      <c r="CG1288" s="58"/>
      <c r="CH1288" s="58"/>
      <c r="CI1288" s="58"/>
      <c r="CJ1288" s="58"/>
      <c r="CK1288" s="58"/>
      <c r="CL1288" s="58"/>
      <c r="CM1288" s="58"/>
      <c r="CN1288" s="58"/>
      <c r="CO1288" s="58"/>
      <c r="CP1288" s="58"/>
      <c r="CQ1288" s="58"/>
      <c r="CR1288" s="58"/>
      <c r="CS1288" s="58"/>
      <c r="CT1288" s="58"/>
      <c r="CU1288" s="58"/>
      <c r="CV1288" s="58"/>
      <c r="CW1288" s="58"/>
      <c r="CX1288" s="58"/>
      <c r="CY1288" s="58"/>
      <c r="CZ1288" s="58"/>
      <c r="DA1288" s="58"/>
      <c r="DB1288" s="58"/>
      <c r="DC1288" s="58"/>
      <c r="DD1288" s="58"/>
      <c r="DE1288" s="58"/>
      <c r="DF1288" s="58"/>
      <c r="DG1288" s="58"/>
      <c r="DH1288" s="58"/>
      <c r="DI1288" s="60"/>
    </row>
    <row r="1289" spans="1:113" x14ac:dyDescent="0.2">
      <c r="A1289" s="36"/>
      <c r="AM1289" s="62"/>
      <c r="AN1289" s="62"/>
      <c r="AO1289" s="58"/>
      <c r="AP1289" s="58"/>
      <c r="AQ1289" s="58"/>
      <c r="AS1289" s="62"/>
      <c r="AT1289" s="58"/>
      <c r="AU1289" s="58"/>
      <c r="AW1289" s="62"/>
      <c r="AX1289" s="58"/>
      <c r="AY1289" s="59"/>
      <c r="BA1289" s="58"/>
      <c r="BC1289" s="62"/>
      <c r="BD1289" s="58"/>
      <c r="BE1289" s="59"/>
      <c r="BF1289" s="58"/>
      <c r="BG1289" s="58"/>
      <c r="BH1289" s="58"/>
      <c r="BI1289" s="58"/>
      <c r="BJ1289" s="58"/>
      <c r="BK1289" s="58"/>
      <c r="BL1289" s="58"/>
      <c r="BM1289" s="58"/>
      <c r="BN1289" s="58"/>
      <c r="BO1289" s="58"/>
      <c r="BP1289" s="58"/>
      <c r="BQ1289" s="58"/>
      <c r="BR1289" s="58"/>
      <c r="BS1289" s="58"/>
      <c r="BT1289" s="58"/>
      <c r="BU1289" s="58"/>
      <c r="BV1289" s="58"/>
      <c r="BW1289" s="58"/>
      <c r="BX1289" s="58"/>
      <c r="BY1289" s="58"/>
      <c r="BZ1289" s="58"/>
      <c r="CA1289" s="58"/>
      <c r="CB1289" s="58"/>
      <c r="CC1289" s="58"/>
      <c r="CD1289" s="58"/>
      <c r="CE1289" s="58"/>
      <c r="CF1289" s="58"/>
      <c r="CG1289" s="58"/>
      <c r="CH1289" s="58"/>
      <c r="CI1289" s="58"/>
      <c r="CJ1289" s="58"/>
      <c r="CK1289" s="58"/>
      <c r="CL1289" s="58"/>
      <c r="CM1289" s="58"/>
      <c r="CN1289" s="58"/>
      <c r="CO1289" s="58"/>
      <c r="CP1289" s="58"/>
      <c r="CQ1289" s="58"/>
      <c r="CR1289" s="58"/>
      <c r="CS1289" s="58"/>
      <c r="CT1289" s="58"/>
      <c r="CU1289" s="58"/>
      <c r="CV1289" s="58"/>
      <c r="CW1289" s="58"/>
      <c r="CX1289" s="58"/>
      <c r="CY1289" s="58"/>
      <c r="CZ1289" s="58"/>
      <c r="DA1289" s="58"/>
      <c r="DB1289" s="58"/>
      <c r="DC1289" s="58"/>
      <c r="DD1289" s="58"/>
      <c r="DE1289" s="58"/>
      <c r="DF1289" s="58"/>
      <c r="DG1289" s="58"/>
      <c r="DH1289" s="58"/>
      <c r="DI1289" s="60"/>
    </row>
    <row r="1290" spans="1:113" x14ac:dyDescent="0.2">
      <c r="A1290" s="36"/>
      <c r="AM1290" s="62"/>
      <c r="AN1290" s="62"/>
      <c r="AO1290" s="58"/>
      <c r="AP1290" s="58"/>
      <c r="AQ1290" s="58"/>
      <c r="AS1290" s="62"/>
      <c r="AT1290" s="58"/>
      <c r="AU1290" s="58"/>
      <c r="AW1290" s="62"/>
      <c r="AX1290" s="58"/>
      <c r="AY1290" s="59"/>
      <c r="BA1290" s="58"/>
      <c r="BC1290" s="62"/>
      <c r="BD1290" s="58"/>
      <c r="BE1290" s="59"/>
      <c r="BF1290" s="58"/>
      <c r="BG1290" s="58"/>
      <c r="BH1290" s="58"/>
      <c r="BI1290" s="58"/>
      <c r="BJ1290" s="58"/>
      <c r="BK1290" s="58"/>
      <c r="BL1290" s="58"/>
      <c r="BM1290" s="58"/>
      <c r="BN1290" s="58"/>
      <c r="BO1290" s="58"/>
      <c r="BP1290" s="58"/>
      <c r="BQ1290" s="58"/>
      <c r="BR1290" s="58"/>
      <c r="BS1290" s="58"/>
      <c r="BT1290" s="58"/>
      <c r="BU1290" s="58"/>
      <c r="BV1290" s="58"/>
      <c r="BW1290" s="58"/>
      <c r="BX1290" s="58"/>
      <c r="BY1290" s="58"/>
      <c r="BZ1290" s="58"/>
      <c r="CA1290" s="58"/>
      <c r="CB1290" s="58"/>
      <c r="CC1290" s="58"/>
      <c r="CD1290" s="58"/>
      <c r="CE1290" s="58"/>
      <c r="CF1290" s="58"/>
      <c r="CG1290" s="58"/>
      <c r="CH1290" s="58"/>
      <c r="CI1290" s="58"/>
      <c r="CJ1290" s="58"/>
      <c r="CK1290" s="58"/>
      <c r="CL1290" s="58"/>
      <c r="CM1290" s="58"/>
      <c r="CN1290" s="58"/>
      <c r="CO1290" s="58"/>
      <c r="CP1290" s="58"/>
      <c r="CQ1290" s="58"/>
      <c r="CR1290" s="58"/>
      <c r="CS1290" s="58"/>
      <c r="CT1290" s="58"/>
      <c r="CU1290" s="58"/>
      <c r="CV1290" s="58"/>
      <c r="CW1290" s="58"/>
      <c r="CX1290" s="58"/>
      <c r="CY1290" s="58"/>
      <c r="CZ1290" s="58"/>
      <c r="DA1290" s="58"/>
      <c r="DB1290" s="58"/>
      <c r="DC1290" s="58"/>
      <c r="DD1290" s="58"/>
      <c r="DE1290" s="58"/>
      <c r="DF1290" s="58"/>
      <c r="DG1290" s="58"/>
      <c r="DH1290" s="58"/>
      <c r="DI1290" s="60"/>
    </row>
    <row r="1291" spans="1:113" x14ac:dyDescent="0.2">
      <c r="A1291" s="36"/>
      <c r="AM1291" s="62"/>
      <c r="AN1291" s="62"/>
      <c r="AO1291" s="58"/>
      <c r="AP1291" s="58"/>
      <c r="AQ1291" s="58"/>
      <c r="AS1291" s="62"/>
      <c r="AT1291" s="58"/>
      <c r="AU1291" s="58"/>
      <c r="AW1291" s="62"/>
      <c r="AX1291" s="58"/>
      <c r="AY1291" s="59"/>
      <c r="BA1291" s="58"/>
      <c r="BC1291" s="62"/>
      <c r="BD1291" s="58"/>
      <c r="BE1291" s="59"/>
      <c r="BF1291" s="58"/>
      <c r="BG1291" s="58"/>
      <c r="BH1291" s="58"/>
      <c r="BI1291" s="58"/>
      <c r="BJ1291" s="58"/>
      <c r="BK1291" s="58"/>
      <c r="BL1291" s="58"/>
      <c r="BM1291" s="58"/>
      <c r="BN1291" s="58"/>
      <c r="BO1291" s="58"/>
      <c r="BP1291" s="58"/>
      <c r="BQ1291" s="58"/>
      <c r="BR1291" s="58"/>
      <c r="BS1291" s="58"/>
      <c r="BT1291" s="58"/>
      <c r="BU1291" s="58"/>
      <c r="BV1291" s="58"/>
      <c r="BW1291" s="58"/>
      <c r="BX1291" s="58"/>
      <c r="BY1291" s="58"/>
      <c r="BZ1291" s="58"/>
      <c r="CA1291" s="58"/>
      <c r="CB1291" s="58"/>
      <c r="CC1291" s="58"/>
      <c r="CD1291" s="58"/>
      <c r="CE1291" s="58"/>
      <c r="CF1291" s="58"/>
      <c r="CG1291" s="58"/>
      <c r="CH1291" s="58"/>
      <c r="CI1291" s="58"/>
      <c r="CJ1291" s="58"/>
      <c r="CK1291" s="58"/>
      <c r="CL1291" s="58"/>
      <c r="CM1291" s="58"/>
      <c r="CN1291" s="58"/>
      <c r="CO1291" s="58"/>
      <c r="CP1291" s="58"/>
      <c r="CQ1291" s="58"/>
      <c r="CR1291" s="58"/>
      <c r="CS1291" s="58"/>
      <c r="CT1291" s="58"/>
      <c r="CU1291" s="58"/>
      <c r="CV1291" s="58"/>
      <c r="CW1291" s="58"/>
      <c r="CX1291" s="58"/>
      <c r="CY1291" s="58"/>
      <c r="CZ1291" s="58"/>
      <c r="DA1291" s="58"/>
      <c r="DB1291" s="58"/>
      <c r="DC1291" s="58"/>
      <c r="DD1291" s="58"/>
      <c r="DE1291" s="58"/>
      <c r="DF1291" s="58"/>
      <c r="DG1291" s="58"/>
      <c r="DH1291" s="58"/>
      <c r="DI1291" s="60"/>
    </row>
    <row r="1292" spans="1:113" x14ac:dyDescent="0.2">
      <c r="A1292" s="36"/>
      <c r="AM1292" s="62"/>
      <c r="AN1292" s="62"/>
      <c r="AO1292" s="58"/>
      <c r="AP1292" s="58"/>
      <c r="AQ1292" s="58"/>
      <c r="AS1292" s="62"/>
      <c r="AT1292" s="58"/>
      <c r="AU1292" s="58"/>
      <c r="AW1292" s="62"/>
      <c r="AX1292" s="58"/>
      <c r="AY1292" s="59"/>
      <c r="BA1292" s="58"/>
      <c r="BC1292" s="62"/>
      <c r="BD1292" s="58"/>
      <c r="BE1292" s="59"/>
      <c r="BF1292" s="58"/>
      <c r="BG1292" s="58"/>
      <c r="BH1292" s="58"/>
      <c r="BI1292" s="58"/>
      <c r="BJ1292" s="58"/>
      <c r="BK1292" s="58"/>
      <c r="BL1292" s="58"/>
      <c r="BM1292" s="58"/>
      <c r="BN1292" s="58"/>
      <c r="BO1292" s="58"/>
      <c r="BP1292" s="58"/>
      <c r="BQ1292" s="58"/>
      <c r="BR1292" s="58"/>
      <c r="BS1292" s="58"/>
      <c r="BT1292" s="58"/>
      <c r="BU1292" s="58"/>
      <c r="BV1292" s="58"/>
      <c r="BW1292" s="58"/>
      <c r="BX1292" s="58"/>
      <c r="BY1292" s="58"/>
      <c r="BZ1292" s="58"/>
      <c r="CA1292" s="58"/>
      <c r="CB1292" s="58"/>
      <c r="CC1292" s="58"/>
      <c r="CD1292" s="58"/>
      <c r="CE1292" s="58"/>
      <c r="CF1292" s="58"/>
      <c r="CG1292" s="58"/>
      <c r="CH1292" s="58"/>
      <c r="CI1292" s="58"/>
      <c r="CJ1292" s="58"/>
      <c r="CK1292" s="58"/>
      <c r="CL1292" s="58"/>
      <c r="CM1292" s="58"/>
      <c r="CN1292" s="58"/>
      <c r="CO1292" s="58"/>
      <c r="CP1292" s="58"/>
      <c r="CQ1292" s="58"/>
      <c r="CR1292" s="58"/>
      <c r="CS1292" s="58"/>
      <c r="CT1292" s="58"/>
      <c r="CU1292" s="58"/>
      <c r="CV1292" s="58"/>
      <c r="CW1292" s="58"/>
      <c r="CX1292" s="58"/>
      <c r="CY1292" s="58"/>
      <c r="CZ1292" s="58"/>
      <c r="DA1292" s="58"/>
      <c r="DB1292" s="58"/>
      <c r="DC1292" s="58"/>
      <c r="DD1292" s="58"/>
      <c r="DE1292" s="58"/>
      <c r="DF1292" s="58"/>
      <c r="DG1292" s="58"/>
      <c r="DH1292" s="58"/>
      <c r="DI1292" s="60"/>
    </row>
    <row r="1293" spans="1:113" x14ac:dyDescent="0.2">
      <c r="A1293" s="36"/>
      <c r="AM1293" s="62"/>
      <c r="AN1293" s="62"/>
      <c r="AO1293" s="58"/>
      <c r="AP1293" s="58"/>
      <c r="AQ1293" s="58"/>
      <c r="AS1293" s="62"/>
      <c r="AT1293" s="58"/>
      <c r="AU1293" s="58"/>
      <c r="AW1293" s="62"/>
      <c r="AX1293" s="58"/>
      <c r="AY1293" s="59"/>
      <c r="BA1293" s="58"/>
      <c r="BC1293" s="62"/>
      <c r="BD1293" s="58"/>
      <c r="BE1293" s="59"/>
      <c r="BF1293" s="58"/>
      <c r="BG1293" s="58"/>
      <c r="BH1293" s="58"/>
      <c r="BI1293" s="58"/>
      <c r="BJ1293" s="58"/>
      <c r="BK1293" s="58"/>
      <c r="BL1293" s="58"/>
      <c r="BM1293" s="58"/>
      <c r="BN1293" s="58"/>
      <c r="BO1293" s="58"/>
      <c r="BP1293" s="58"/>
      <c r="BQ1293" s="58"/>
      <c r="BR1293" s="58"/>
      <c r="BS1293" s="58"/>
      <c r="BT1293" s="58"/>
      <c r="BU1293" s="58"/>
      <c r="BV1293" s="58"/>
      <c r="BW1293" s="58"/>
      <c r="BX1293" s="58"/>
      <c r="BY1293" s="58"/>
      <c r="BZ1293" s="58"/>
      <c r="CA1293" s="58"/>
      <c r="CB1293" s="58"/>
      <c r="CC1293" s="58"/>
      <c r="CD1293" s="58"/>
      <c r="CE1293" s="58"/>
      <c r="CF1293" s="58"/>
      <c r="CG1293" s="58"/>
      <c r="CH1293" s="58"/>
      <c r="CI1293" s="58"/>
      <c r="CJ1293" s="58"/>
      <c r="CK1293" s="58"/>
      <c r="CL1293" s="58"/>
      <c r="CM1293" s="58"/>
      <c r="CN1293" s="58"/>
      <c r="CO1293" s="58"/>
      <c r="CP1293" s="58"/>
      <c r="CQ1293" s="58"/>
      <c r="CR1293" s="58"/>
      <c r="CS1293" s="58"/>
      <c r="CT1293" s="58"/>
      <c r="CU1293" s="58"/>
      <c r="CV1293" s="58"/>
      <c r="CW1293" s="58"/>
      <c r="CX1293" s="58"/>
      <c r="CY1293" s="58"/>
      <c r="CZ1293" s="58"/>
      <c r="DA1293" s="58"/>
      <c r="DB1293" s="58"/>
      <c r="DC1293" s="58"/>
      <c r="DD1293" s="58"/>
      <c r="DE1293" s="58"/>
      <c r="DF1293" s="58"/>
      <c r="DG1293" s="58"/>
      <c r="DH1293" s="58"/>
      <c r="DI1293" s="60"/>
    </row>
    <row r="1294" spans="1:113" x14ac:dyDescent="0.2">
      <c r="A1294" s="36"/>
      <c r="AM1294" s="62"/>
      <c r="AN1294" s="62"/>
      <c r="AO1294" s="58"/>
      <c r="AP1294" s="58"/>
      <c r="AQ1294" s="58"/>
      <c r="AS1294" s="62"/>
      <c r="AT1294" s="58"/>
      <c r="AU1294" s="58"/>
      <c r="AW1294" s="62"/>
      <c r="AX1294" s="58"/>
      <c r="AY1294" s="59"/>
      <c r="BA1294" s="58"/>
      <c r="BC1294" s="62"/>
      <c r="BD1294" s="58"/>
      <c r="BE1294" s="59"/>
      <c r="BF1294" s="58"/>
      <c r="BG1294" s="58"/>
      <c r="BH1294" s="58"/>
      <c r="BI1294" s="58"/>
      <c r="BJ1294" s="58"/>
      <c r="BK1294" s="58"/>
      <c r="BL1294" s="58"/>
      <c r="BM1294" s="58"/>
      <c r="BN1294" s="58"/>
      <c r="BO1294" s="58"/>
      <c r="BP1294" s="58"/>
      <c r="BQ1294" s="58"/>
      <c r="BR1294" s="58"/>
      <c r="BS1294" s="58"/>
      <c r="BT1294" s="58"/>
      <c r="BU1294" s="58"/>
      <c r="BV1294" s="58"/>
      <c r="BW1294" s="58"/>
      <c r="BX1294" s="58"/>
      <c r="BY1294" s="58"/>
      <c r="BZ1294" s="58"/>
      <c r="CA1294" s="58"/>
      <c r="CB1294" s="58"/>
      <c r="CC1294" s="58"/>
      <c r="CD1294" s="58"/>
      <c r="CE1294" s="58"/>
      <c r="CF1294" s="58"/>
      <c r="CG1294" s="58"/>
      <c r="CH1294" s="58"/>
      <c r="CI1294" s="58"/>
      <c r="CJ1294" s="58"/>
      <c r="CK1294" s="58"/>
      <c r="CL1294" s="58"/>
      <c r="CM1294" s="58"/>
      <c r="CN1294" s="58"/>
      <c r="CO1294" s="58"/>
      <c r="CP1294" s="58"/>
      <c r="CQ1294" s="58"/>
      <c r="CR1294" s="58"/>
      <c r="CS1294" s="58"/>
      <c r="CT1294" s="58"/>
      <c r="CU1294" s="58"/>
      <c r="CV1294" s="58"/>
      <c r="CW1294" s="58"/>
      <c r="CX1294" s="58"/>
      <c r="CY1294" s="58"/>
      <c r="CZ1294" s="58"/>
      <c r="DA1294" s="58"/>
      <c r="DB1294" s="58"/>
      <c r="DC1294" s="58"/>
      <c r="DD1294" s="58"/>
      <c r="DE1294" s="58"/>
      <c r="DF1294" s="58"/>
      <c r="DG1294" s="58"/>
      <c r="DH1294" s="58"/>
      <c r="DI1294" s="60"/>
    </row>
    <row r="1295" spans="1:113" x14ac:dyDescent="0.2">
      <c r="A1295" s="36"/>
      <c r="AM1295" s="62"/>
      <c r="AN1295" s="62"/>
      <c r="AO1295" s="58"/>
      <c r="AP1295" s="58"/>
      <c r="AQ1295" s="58"/>
      <c r="AS1295" s="62"/>
      <c r="AT1295" s="58"/>
      <c r="AU1295" s="58"/>
      <c r="AW1295" s="62"/>
      <c r="AX1295" s="58"/>
      <c r="AY1295" s="59"/>
      <c r="BA1295" s="58"/>
      <c r="BC1295" s="62"/>
      <c r="BD1295" s="58"/>
      <c r="BE1295" s="59"/>
      <c r="BF1295" s="58"/>
      <c r="BG1295" s="58"/>
      <c r="BH1295" s="58"/>
      <c r="BI1295" s="58"/>
      <c r="BJ1295" s="58"/>
      <c r="BK1295" s="58"/>
      <c r="BL1295" s="58"/>
      <c r="BM1295" s="58"/>
      <c r="BN1295" s="58"/>
      <c r="BO1295" s="58"/>
      <c r="BP1295" s="58"/>
      <c r="BQ1295" s="58"/>
      <c r="BR1295" s="58"/>
      <c r="BS1295" s="58"/>
      <c r="BT1295" s="58"/>
      <c r="BU1295" s="58"/>
      <c r="BV1295" s="58"/>
      <c r="BW1295" s="58"/>
      <c r="BX1295" s="58"/>
      <c r="BY1295" s="58"/>
      <c r="BZ1295" s="58"/>
      <c r="CA1295" s="58"/>
      <c r="CB1295" s="58"/>
      <c r="CC1295" s="58"/>
      <c r="CD1295" s="58"/>
      <c r="CE1295" s="58"/>
      <c r="CF1295" s="58"/>
      <c r="CG1295" s="58"/>
      <c r="CH1295" s="58"/>
      <c r="CI1295" s="58"/>
      <c r="CJ1295" s="58"/>
      <c r="CK1295" s="58"/>
      <c r="CL1295" s="58"/>
      <c r="CM1295" s="58"/>
      <c r="CN1295" s="58"/>
      <c r="CO1295" s="58"/>
      <c r="CP1295" s="58"/>
      <c r="CQ1295" s="58"/>
      <c r="CR1295" s="58"/>
      <c r="CS1295" s="58"/>
      <c r="CT1295" s="58"/>
      <c r="CU1295" s="58"/>
      <c r="CV1295" s="58"/>
      <c r="CW1295" s="58"/>
      <c r="CX1295" s="58"/>
      <c r="CY1295" s="58"/>
      <c r="CZ1295" s="58"/>
      <c r="DA1295" s="58"/>
      <c r="DB1295" s="58"/>
      <c r="DC1295" s="58"/>
      <c r="DD1295" s="58"/>
      <c r="DE1295" s="58"/>
      <c r="DF1295" s="58"/>
      <c r="DG1295" s="58"/>
      <c r="DH1295" s="58"/>
      <c r="DI1295" s="60"/>
    </row>
    <row r="1296" spans="1:113" x14ac:dyDescent="0.2">
      <c r="A1296" s="36"/>
      <c r="AM1296" s="62"/>
      <c r="AN1296" s="62"/>
      <c r="AO1296" s="58"/>
      <c r="AP1296" s="58"/>
      <c r="AQ1296" s="58"/>
      <c r="AS1296" s="62"/>
      <c r="AT1296" s="58"/>
      <c r="AU1296" s="58"/>
      <c r="AW1296" s="62"/>
      <c r="AX1296" s="58"/>
      <c r="AY1296" s="59"/>
      <c r="BA1296" s="58"/>
      <c r="BC1296" s="62"/>
      <c r="BD1296" s="58"/>
      <c r="BE1296" s="59"/>
      <c r="BF1296" s="58"/>
      <c r="BG1296" s="58"/>
      <c r="BH1296" s="58"/>
      <c r="BI1296" s="58"/>
      <c r="BJ1296" s="58"/>
      <c r="BK1296" s="58"/>
      <c r="BL1296" s="58"/>
      <c r="BM1296" s="58"/>
      <c r="BN1296" s="58"/>
      <c r="BO1296" s="58"/>
      <c r="BP1296" s="58"/>
      <c r="BQ1296" s="58"/>
      <c r="BR1296" s="58"/>
      <c r="BS1296" s="58"/>
      <c r="BT1296" s="58"/>
      <c r="BU1296" s="58"/>
      <c r="BV1296" s="58"/>
      <c r="BW1296" s="58"/>
      <c r="BX1296" s="58"/>
      <c r="BY1296" s="58"/>
      <c r="BZ1296" s="58"/>
      <c r="CA1296" s="58"/>
      <c r="CB1296" s="58"/>
      <c r="CC1296" s="58"/>
      <c r="CD1296" s="58"/>
      <c r="CE1296" s="58"/>
      <c r="CF1296" s="58"/>
      <c r="CG1296" s="58"/>
      <c r="CH1296" s="58"/>
      <c r="CI1296" s="58"/>
      <c r="CJ1296" s="58"/>
      <c r="CK1296" s="58"/>
      <c r="CL1296" s="58"/>
      <c r="CM1296" s="58"/>
      <c r="CN1296" s="58"/>
      <c r="CO1296" s="58"/>
      <c r="CP1296" s="58"/>
      <c r="CQ1296" s="58"/>
      <c r="CR1296" s="58"/>
      <c r="CS1296" s="58"/>
      <c r="CT1296" s="58"/>
      <c r="CU1296" s="58"/>
      <c r="CV1296" s="58"/>
      <c r="CW1296" s="58"/>
      <c r="CX1296" s="58"/>
      <c r="CY1296" s="58"/>
      <c r="CZ1296" s="58"/>
      <c r="DA1296" s="58"/>
      <c r="DB1296" s="58"/>
      <c r="DC1296" s="58"/>
      <c r="DD1296" s="58"/>
      <c r="DE1296" s="58"/>
      <c r="DF1296" s="58"/>
      <c r="DG1296" s="58"/>
      <c r="DH1296" s="58"/>
      <c r="DI1296" s="60"/>
    </row>
    <row r="1297" spans="1:113" x14ac:dyDescent="0.2">
      <c r="A1297" s="36"/>
      <c r="AM1297" s="62"/>
      <c r="AN1297" s="62"/>
      <c r="AO1297" s="58"/>
      <c r="AP1297" s="58"/>
      <c r="AQ1297" s="58"/>
      <c r="AS1297" s="62"/>
      <c r="AT1297" s="58"/>
      <c r="AU1297" s="58"/>
      <c r="AW1297" s="62"/>
      <c r="AX1297" s="58"/>
      <c r="AY1297" s="59"/>
      <c r="BA1297" s="58"/>
      <c r="BC1297" s="62"/>
      <c r="BD1297" s="58"/>
      <c r="BE1297" s="59"/>
      <c r="BF1297" s="58"/>
      <c r="BG1297" s="58"/>
      <c r="BH1297" s="58"/>
      <c r="BI1297" s="58"/>
      <c r="BJ1297" s="58"/>
      <c r="BK1297" s="58"/>
      <c r="BL1297" s="58"/>
      <c r="BM1297" s="58"/>
      <c r="BN1297" s="58"/>
      <c r="BO1297" s="58"/>
      <c r="BP1297" s="58"/>
      <c r="BQ1297" s="58"/>
      <c r="BR1297" s="58"/>
      <c r="BS1297" s="58"/>
      <c r="BT1297" s="58"/>
      <c r="BU1297" s="58"/>
      <c r="BV1297" s="58"/>
      <c r="BW1297" s="58"/>
      <c r="BX1297" s="58"/>
      <c r="BY1297" s="58"/>
      <c r="BZ1297" s="58"/>
      <c r="CA1297" s="58"/>
      <c r="CB1297" s="58"/>
      <c r="CC1297" s="58"/>
      <c r="CD1297" s="58"/>
      <c r="CE1297" s="58"/>
      <c r="CF1297" s="58"/>
      <c r="CG1297" s="58"/>
      <c r="CH1297" s="58"/>
      <c r="CI1297" s="58"/>
      <c r="CJ1297" s="58"/>
      <c r="CK1297" s="58"/>
      <c r="CL1297" s="58"/>
      <c r="CM1297" s="58"/>
      <c r="CN1297" s="58"/>
      <c r="CO1297" s="58"/>
      <c r="CP1297" s="58"/>
      <c r="CQ1297" s="58"/>
      <c r="CR1297" s="58"/>
      <c r="CS1297" s="58"/>
      <c r="CT1297" s="58"/>
      <c r="CU1297" s="58"/>
      <c r="CV1297" s="58"/>
      <c r="CW1297" s="58"/>
      <c r="CX1297" s="58"/>
      <c r="CY1297" s="58"/>
      <c r="CZ1297" s="58"/>
      <c r="DA1297" s="58"/>
      <c r="DB1297" s="58"/>
      <c r="DC1297" s="58"/>
      <c r="DD1297" s="58"/>
      <c r="DE1297" s="58"/>
      <c r="DF1297" s="58"/>
      <c r="DG1297" s="58"/>
      <c r="DH1297" s="58"/>
      <c r="DI1297" s="60"/>
    </row>
    <row r="1298" spans="1:113" x14ac:dyDescent="0.2">
      <c r="A1298" s="36"/>
      <c r="AM1298" s="62"/>
      <c r="AN1298" s="62"/>
      <c r="AO1298" s="58"/>
      <c r="AP1298" s="58"/>
      <c r="AQ1298" s="58"/>
      <c r="AS1298" s="62"/>
      <c r="AT1298" s="58"/>
      <c r="AU1298" s="58"/>
      <c r="AW1298" s="62"/>
      <c r="AX1298" s="58"/>
      <c r="AY1298" s="59"/>
      <c r="BA1298" s="58"/>
      <c r="BC1298" s="62"/>
      <c r="BD1298" s="58"/>
      <c r="BE1298" s="59"/>
      <c r="BF1298" s="58"/>
      <c r="BG1298" s="58"/>
      <c r="BH1298" s="58"/>
      <c r="BI1298" s="58"/>
      <c r="BJ1298" s="58"/>
      <c r="BK1298" s="58"/>
      <c r="BL1298" s="58"/>
      <c r="BM1298" s="58"/>
      <c r="BN1298" s="58"/>
      <c r="BO1298" s="58"/>
      <c r="BP1298" s="58"/>
      <c r="BQ1298" s="58"/>
      <c r="BR1298" s="58"/>
      <c r="BS1298" s="58"/>
      <c r="BT1298" s="58"/>
      <c r="BU1298" s="58"/>
      <c r="BV1298" s="58"/>
      <c r="BW1298" s="58"/>
      <c r="BX1298" s="58"/>
      <c r="BY1298" s="58"/>
      <c r="BZ1298" s="58"/>
      <c r="CA1298" s="58"/>
      <c r="CB1298" s="58"/>
      <c r="CC1298" s="58"/>
      <c r="CD1298" s="58"/>
      <c r="CE1298" s="58"/>
      <c r="CF1298" s="58"/>
      <c r="CG1298" s="58"/>
      <c r="CH1298" s="58"/>
      <c r="CI1298" s="58"/>
      <c r="CJ1298" s="58"/>
      <c r="CK1298" s="58"/>
      <c r="CL1298" s="58"/>
      <c r="CM1298" s="58"/>
      <c r="CN1298" s="58"/>
      <c r="CO1298" s="58"/>
      <c r="CP1298" s="58"/>
      <c r="CQ1298" s="58"/>
      <c r="CR1298" s="58"/>
      <c r="CS1298" s="58"/>
      <c r="CT1298" s="58"/>
      <c r="CU1298" s="58"/>
      <c r="CV1298" s="58"/>
      <c r="CW1298" s="58"/>
      <c r="CX1298" s="58"/>
      <c r="CY1298" s="58"/>
      <c r="CZ1298" s="58"/>
      <c r="DA1298" s="58"/>
      <c r="DB1298" s="58"/>
      <c r="DC1298" s="58"/>
      <c r="DD1298" s="58"/>
      <c r="DE1298" s="58"/>
      <c r="DF1298" s="58"/>
      <c r="DG1298" s="58"/>
      <c r="DH1298" s="58"/>
      <c r="DI1298" s="60"/>
    </row>
    <row r="1299" spans="1:113" x14ac:dyDescent="0.2">
      <c r="A1299" s="36"/>
      <c r="AM1299" s="62"/>
      <c r="AN1299" s="62"/>
      <c r="AO1299" s="58"/>
      <c r="AP1299" s="58"/>
      <c r="AQ1299" s="58"/>
      <c r="AS1299" s="62"/>
      <c r="AT1299" s="58"/>
      <c r="AU1299" s="58"/>
      <c r="AW1299" s="62"/>
      <c r="AX1299" s="58"/>
      <c r="AY1299" s="59"/>
      <c r="BA1299" s="58"/>
      <c r="BC1299" s="62"/>
      <c r="BD1299" s="58"/>
      <c r="BE1299" s="59"/>
      <c r="BF1299" s="58"/>
      <c r="BG1299" s="58"/>
      <c r="BH1299" s="58"/>
      <c r="BI1299" s="58"/>
      <c r="BJ1299" s="58"/>
      <c r="BK1299" s="58"/>
      <c r="BL1299" s="58"/>
      <c r="BM1299" s="58"/>
      <c r="BN1299" s="58"/>
      <c r="BO1299" s="58"/>
      <c r="BP1299" s="58"/>
      <c r="BQ1299" s="58"/>
      <c r="BR1299" s="58"/>
      <c r="BS1299" s="58"/>
      <c r="BT1299" s="58"/>
      <c r="BU1299" s="58"/>
      <c r="BV1299" s="58"/>
      <c r="BW1299" s="58"/>
      <c r="BX1299" s="58"/>
      <c r="BY1299" s="58"/>
      <c r="BZ1299" s="58"/>
      <c r="CA1299" s="58"/>
      <c r="CB1299" s="58"/>
      <c r="CC1299" s="58"/>
      <c r="CD1299" s="58"/>
      <c r="CE1299" s="58"/>
      <c r="CF1299" s="58"/>
      <c r="CG1299" s="58"/>
      <c r="CH1299" s="58"/>
      <c r="CI1299" s="58"/>
      <c r="CJ1299" s="58"/>
      <c r="CK1299" s="58"/>
      <c r="CL1299" s="58"/>
      <c r="CM1299" s="58"/>
      <c r="CN1299" s="58"/>
      <c r="CO1299" s="58"/>
      <c r="CP1299" s="58"/>
      <c r="CQ1299" s="58"/>
      <c r="CR1299" s="58"/>
      <c r="CS1299" s="58"/>
      <c r="CT1299" s="58"/>
      <c r="CU1299" s="58"/>
      <c r="CV1299" s="58"/>
      <c r="CW1299" s="58"/>
      <c r="CX1299" s="58"/>
      <c r="CY1299" s="58"/>
      <c r="CZ1299" s="58"/>
      <c r="DA1299" s="58"/>
      <c r="DB1299" s="58"/>
      <c r="DC1299" s="58"/>
      <c r="DD1299" s="58"/>
      <c r="DE1299" s="58"/>
      <c r="DF1299" s="58"/>
      <c r="DG1299" s="58"/>
      <c r="DH1299" s="58"/>
      <c r="DI1299" s="60"/>
    </row>
    <row r="1300" spans="1:113" x14ac:dyDescent="0.2">
      <c r="A1300" s="36"/>
      <c r="AM1300" s="62"/>
      <c r="AN1300" s="62"/>
      <c r="AO1300" s="58"/>
      <c r="AP1300" s="58"/>
      <c r="AQ1300" s="58"/>
      <c r="AS1300" s="62"/>
      <c r="AT1300" s="58"/>
      <c r="AU1300" s="58"/>
      <c r="AW1300" s="62"/>
      <c r="AX1300" s="58"/>
      <c r="AY1300" s="59"/>
      <c r="BA1300" s="58"/>
      <c r="BC1300" s="62"/>
      <c r="BD1300" s="58"/>
      <c r="BE1300" s="59"/>
      <c r="BF1300" s="58"/>
      <c r="BG1300" s="58"/>
      <c r="BH1300" s="58"/>
      <c r="BI1300" s="58"/>
      <c r="BJ1300" s="58"/>
      <c r="BK1300" s="58"/>
      <c r="BL1300" s="58"/>
      <c r="BM1300" s="58"/>
      <c r="BN1300" s="58"/>
      <c r="BO1300" s="58"/>
      <c r="BP1300" s="58"/>
      <c r="BQ1300" s="58"/>
      <c r="BR1300" s="58"/>
      <c r="BS1300" s="58"/>
      <c r="BT1300" s="58"/>
      <c r="BU1300" s="58"/>
      <c r="BV1300" s="58"/>
      <c r="BW1300" s="58"/>
      <c r="BX1300" s="58"/>
      <c r="BY1300" s="58"/>
      <c r="BZ1300" s="58"/>
      <c r="CA1300" s="58"/>
      <c r="CB1300" s="58"/>
      <c r="CC1300" s="58"/>
      <c r="CD1300" s="58"/>
      <c r="CE1300" s="58"/>
      <c r="CF1300" s="58"/>
      <c r="CG1300" s="58"/>
      <c r="CH1300" s="58"/>
      <c r="CI1300" s="58"/>
      <c r="CJ1300" s="58"/>
      <c r="CK1300" s="58"/>
      <c r="CL1300" s="58"/>
      <c r="CM1300" s="58"/>
      <c r="CN1300" s="58"/>
      <c r="CO1300" s="58"/>
      <c r="CP1300" s="58"/>
      <c r="CQ1300" s="58"/>
      <c r="CR1300" s="58"/>
      <c r="CS1300" s="58"/>
      <c r="CT1300" s="58"/>
      <c r="CU1300" s="58"/>
      <c r="CV1300" s="58"/>
      <c r="CW1300" s="58"/>
      <c r="CX1300" s="58"/>
      <c r="CY1300" s="58"/>
      <c r="CZ1300" s="58"/>
      <c r="DA1300" s="58"/>
      <c r="DB1300" s="58"/>
      <c r="DC1300" s="58"/>
      <c r="DD1300" s="58"/>
      <c r="DE1300" s="58"/>
      <c r="DF1300" s="58"/>
      <c r="DG1300" s="58"/>
      <c r="DH1300" s="58"/>
      <c r="DI1300" s="60"/>
    </row>
    <row r="1301" spans="1:113" x14ac:dyDescent="0.2">
      <c r="A1301" s="36"/>
      <c r="AM1301" s="62"/>
      <c r="AN1301" s="62"/>
      <c r="AO1301" s="58"/>
      <c r="AP1301" s="58"/>
      <c r="AQ1301" s="58"/>
      <c r="AS1301" s="62"/>
      <c r="AT1301" s="58"/>
      <c r="AU1301" s="58"/>
      <c r="AW1301" s="62"/>
      <c r="AX1301" s="58"/>
      <c r="AY1301" s="59"/>
      <c r="BA1301" s="58"/>
      <c r="BC1301" s="62"/>
      <c r="BD1301" s="58"/>
      <c r="BE1301" s="59"/>
      <c r="BF1301" s="58"/>
      <c r="BG1301" s="58"/>
      <c r="BH1301" s="58"/>
      <c r="BI1301" s="58"/>
      <c r="BJ1301" s="58"/>
      <c r="BK1301" s="58"/>
      <c r="BL1301" s="58"/>
      <c r="BM1301" s="58"/>
      <c r="BN1301" s="58"/>
      <c r="BO1301" s="58"/>
      <c r="BP1301" s="58"/>
      <c r="BQ1301" s="58"/>
      <c r="BR1301" s="58"/>
      <c r="BS1301" s="58"/>
      <c r="BT1301" s="58"/>
      <c r="BU1301" s="58"/>
      <c r="BV1301" s="58"/>
      <c r="BW1301" s="58"/>
      <c r="BX1301" s="58"/>
      <c r="BY1301" s="58"/>
      <c r="BZ1301" s="58"/>
      <c r="CA1301" s="58"/>
      <c r="CB1301" s="58"/>
      <c r="CC1301" s="58"/>
      <c r="CD1301" s="58"/>
      <c r="CE1301" s="58"/>
      <c r="CF1301" s="58"/>
      <c r="CG1301" s="58"/>
      <c r="CH1301" s="58"/>
      <c r="CI1301" s="58"/>
      <c r="CJ1301" s="58"/>
      <c r="CK1301" s="58"/>
      <c r="CL1301" s="58"/>
      <c r="CM1301" s="58"/>
      <c r="CN1301" s="58"/>
      <c r="CO1301" s="58"/>
      <c r="CP1301" s="58"/>
      <c r="CQ1301" s="58"/>
      <c r="CR1301" s="58"/>
      <c r="CS1301" s="58"/>
      <c r="CT1301" s="58"/>
      <c r="CU1301" s="58"/>
      <c r="CV1301" s="58"/>
      <c r="CW1301" s="58"/>
      <c r="CX1301" s="58"/>
      <c r="CY1301" s="58"/>
      <c r="CZ1301" s="58"/>
      <c r="DA1301" s="58"/>
      <c r="DB1301" s="58"/>
      <c r="DC1301" s="58"/>
      <c r="DD1301" s="58"/>
      <c r="DE1301" s="58"/>
      <c r="DF1301" s="58"/>
      <c r="DG1301" s="58"/>
      <c r="DH1301" s="58"/>
      <c r="DI1301" s="60"/>
    </row>
    <row r="1302" spans="1:113" x14ac:dyDescent="0.2">
      <c r="A1302" s="36"/>
      <c r="AM1302" s="62"/>
      <c r="AN1302" s="62"/>
      <c r="AO1302" s="58"/>
      <c r="AP1302" s="58"/>
      <c r="AQ1302" s="58"/>
      <c r="AS1302" s="62"/>
      <c r="AT1302" s="58"/>
      <c r="AU1302" s="58"/>
      <c r="AW1302" s="62"/>
      <c r="AX1302" s="58"/>
      <c r="AY1302" s="59"/>
      <c r="BA1302" s="58"/>
      <c r="BC1302" s="62"/>
      <c r="BD1302" s="58"/>
      <c r="BE1302" s="59"/>
      <c r="BF1302" s="58"/>
      <c r="BG1302" s="58"/>
      <c r="BH1302" s="58"/>
      <c r="BI1302" s="58"/>
      <c r="BJ1302" s="58"/>
      <c r="BK1302" s="58"/>
      <c r="BL1302" s="58"/>
      <c r="BM1302" s="58"/>
      <c r="BN1302" s="58"/>
      <c r="BO1302" s="58"/>
      <c r="BP1302" s="58"/>
      <c r="BQ1302" s="58"/>
      <c r="BR1302" s="58"/>
      <c r="BS1302" s="58"/>
      <c r="BT1302" s="58"/>
      <c r="BU1302" s="58"/>
      <c r="BV1302" s="58"/>
      <c r="BW1302" s="58"/>
      <c r="BX1302" s="58"/>
      <c r="BY1302" s="58"/>
      <c r="BZ1302" s="58"/>
      <c r="CA1302" s="58"/>
      <c r="CB1302" s="58"/>
      <c r="CC1302" s="58"/>
      <c r="CD1302" s="58"/>
      <c r="CE1302" s="58"/>
      <c r="CF1302" s="58"/>
      <c r="CG1302" s="58"/>
      <c r="CH1302" s="58"/>
      <c r="CI1302" s="58"/>
      <c r="CJ1302" s="58"/>
      <c r="CK1302" s="58"/>
      <c r="CL1302" s="58"/>
      <c r="CM1302" s="58"/>
      <c r="CN1302" s="58"/>
      <c r="CO1302" s="58"/>
      <c r="CP1302" s="58"/>
      <c r="CQ1302" s="58"/>
      <c r="CR1302" s="58"/>
      <c r="CS1302" s="58"/>
      <c r="CT1302" s="58"/>
      <c r="CU1302" s="58"/>
      <c r="CV1302" s="58"/>
      <c r="CW1302" s="58"/>
      <c r="CX1302" s="58"/>
      <c r="CY1302" s="58"/>
      <c r="CZ1302" s="58"/>
      <c r="DA1302" s="58"/>
      <c r="DB1302" s="58"/>
      <c r="DC1302" s="58"/>
      <c r="DD1302" s="58"/>
      <c r="DE1302" s="58"/>
      <c r="DF1302" s="58"/>
      <c r="DG1302" s="58"/>
      <c r="DH1302" s="58"/>
      <c r="DI1302" s="60"/>
    </row>
    <row r="1303" spans="1:113" x14ac:dyDescent="0.2">
      <c r="A1303" s="36"/>
      <c r="AM1303" s="62"/>
      <c r="AN1303" s="62"/>
      <c r="AO1303" s="58"/>
      <c r="AP1303" s="58"/>
      <c r="AQ1303" s="58"/>
      <c r="AS1303" s="62"/>
      <c r="AT1303" s="58"/>
      <c r="AU1303" s="58"/>
      <c r="AW1303" s="62"/>
      <c r="AX1303" s="58"/>
      <c r="AY1303" s="59"/>
      <c r="BA1303" s="58"/>
      <c r="BC1303" s="62"/>
      <c r="BD1303" s="58"/>
      <c r="BE1303" s="59"/>
      <c r="BF1303" s="58"/>
      <c r="BG1303" s="58"/>
      <c r="BH1303" s="58"/>
      <c r="BI1303" s="58"/>
      <c r="BJ1303" s="58"/>
      <c r="BK1303" s="58"/>
      <c r="BL1303" s="58"/>
      <c r="BM1303" s="58"/>
      <c r="BN1303" s="58"/>
      <c r="BO1303" s="58"/>
      <c r="BP1303" s="58"/>
      <c r="BQ1303" s="58"/>
      <c r="BR1303" s="58"/>
      <c r="BS1303" s="58"/>
      <c r="BT1303" s="58"/>
      <c r="BU1303" s="58"/>
      <c r="BV1303" s="58"/>
      <c r="BW1303" s="58"/>
      <c r="BX1303" s="58"/>
      <c r="BY1303" s="58"/>
      <c r="BZ1303" s="58"/>
      <c r="CA1303" s="58"/>
      <c r="CB1303" s="58"/>
      <c r="CC1303" s="58"/>
      <c r="CD1303" s="58"/>
      <c r="CE1303" s="58"/>
      <c r="CF1303" s="58"/>
      <c r="CG1303" s="58"/>
      <c r="CH1303" s="58"/>
      <c r="CI1303" s="58"/>
      <c r="CJ1303" s="58"/>
      <c r="CK1303" s="58"/>
      <c r="CL1303" s="58"/>
      <c r="CM1303" s="58"/>
      <c r="CN1303" s="58"/>
      <c r="CO1303" s="58"/>
      <c r="CP1303" s="58"/>
      <c r="CQ1303" s="58"/>
      <c r="CR1303" s="58"/>
      <c r="CS1303" s="58"/>
      <c r="CT1303" s="58"/>
      <c r="CU1303" s="58"/>
      <c r="CV1303" s="58"/>
      <c r="CW1303" s="58"/>
      <c r="CX1303" s="58"/>
      <c r="CY1303" s="58"/>
      <c r="CZ1303" s="58"/>
      <c r="DA1303" s="58"/>
      <c r="DB1303" s="58"/>
      <c r="DC1303" s="58"/>
      <c r="DD1303" s="58"/>
      <c r="DE1303" s="58"/>
      <c r="DF1303" s="58"/>
      <c r="DG1303" s="58"/>
      <c r="DH1303" s="58"/>
      <c r="DI1303" s="60"/>
    </row>
    <row r="1304" spans="1:113" x14ac:dyDescent="0.2">
      <c r="A1304" s="36"/>
      <c r="AM1304" s="62"/>
      <c r="AN1304" s="62"/>
      <c r="AO1304" s="58"/>
      <c r="AP1304" s="58"/>
      <c r="AQ1304" s="58"/>
      <c r="AS1304" s="62"/>
      <c r="AT1304" s="58"/>
      <c r="AU1304" s="58"/>
      <c r="AW1304" s="62"/>
      <c r="AX1304" s="58"/>
      <c r="AY1304" s="59"/>
      <c r="BA1304" s="58"/>
      <c r="BC1304" s="62"/>
      <c r="BD1304" s="58"/>
      <c r="BE1304" s="59"/>
      <c r="BF1304" s="58"/>
      <c r="BG1304" s="58"/>
      <c r="BH1304" s="58"/>
      <c r="BI1304" s="58"/>
      <c r="BJ1304" s="58"/>
      <c r="BK1304" s="58"/>
      <c r="BL1304" s="58"/>
      <c r="BM1304" s="58"/>
      <c r="BN1304" s="58"/>
      <c r="BO1304" s="58"/>
      <c r="BP1304" s="58"/>
      <c r="BQ1304" s="58"/>
      <c r="BR1304" s="58"/>
      <c r="BS1304" s="58"/>
      <c r="BT1304" s="58"/>
      <c r="BU1304" s="58"/>
      <c r="BV1304" s="58"/>
      <c r="BW1304" s="58"/>
      <c r="BX1304" s="58"/>
      <c r="BY1304" s="58"/>
      <c r="BZ1304" s="58"/>
      <c r="CA1304" s="58"/>
      <c r="CB1304" s="58"/>
      <c r="CC1304" s="58"/>
      <c r="CD1304" s="58"/>
      <c r="CE1304" s="58"/>
      <c r="CF1304" s="58"/>
      <c r="CG1304" s="58"/>
      <c r="CH1304" s="58"/>
      <c r="CI1304" s="58"/>
      <c r="CJ1304" s="58"/>
      <c r="CK1304" s="58"/>
      <c r="CL1304" s="58"/>
      <c r="CM1304" s="58"/>
      <c r="CN1304" s="58"/>
      <c r="CO1304" s="58"/>
      <c r="CP1304" s="58"/>
      <c r="CQ1304" s="58"/>
      <c r="CR1304" s="58"/>
      <c r="CS1304" s="58"/>
      <c r="CT1304" s="58"/>
      <c r="CU1304" s="58"/>
      <c r="CV1304" s="58"/>
      <c r="CW1304" s="58"/>
      <c r="CX1304" s="58"/>
      <c r="CY1304" s="58"/>
      <c r="CZ1304" s="58"/>
      <c r="DA1304" s="58"/>
      <c r="DB1304" s="58"/>
      <c r="DC1304" s="58"/>
      <c r="DD1304" s="58"/>
      <c r="DE1304" s="58"/>
      <c r="DF1304" s="58"/>
      <c r="DG1304" s="58"/>
      <c r="DH1304" s="58"/>
      <c r="DI1304" s="60"/>
    </row>
    <row r="1305" spans="1:113" x14ac:dyDescent="0.2">
      <c r="A1305" s="36"/>
      <c r="AM1305" s="62"/>
      <c r="AN1305" s="62"/>
      <c r="AO1305" s="58"/>
      <c r="AP1305" s="58"/>
      <c r="AQ1305" s="58"/>
      <c r="AS1305" s="62"/>
      <c r="AT1305" s="58"/>
      <c r="AU1305" s="58"/>
      <c r="AW1305" s="62"/>
      <c r="AX1305" s="58"/>
      <c r="AY1305" s="59"/>
      <c r="BA1305" s="58"/>
      <c r="BC1305" s="62"/>
      <c r="BD1305" s="58"/>
      <c r="BE1305" s="59"/>
      <c r="BF1305" s="58"/>
      <c r="BG1305" s="58"/>
      <c r="BH1305" s="58"/>
      <c r="BI1305" s="58"/>
      <c r="BJ1305" s="58"/>
      <c r="BK1305" s="58"/>
      <c r="BL1305" s="58"/>
      <c r="BM1305" s="58"/>
      <c r="BN1305" s="58"/>
      <c r="BO1305" s="58"/>
      <c r="BP1305" s="58"/>
      <c r="BQ1305" s="58"/>
      <c r="BR1305" s="58"/>
      <c r="BS1305" s="58"/>
      <c r="BT1305" s="58"/>
      <c r="BU1305" s="58"/>
      <c r="BV1305" s="58"/>
      <c r="BW1305" s="58"/>
      <c r="BX1305" s="58"/>
      <c r="BY1305" s="58"/>
      <c r="BZ1305" s="58"/>
      <c r="CA1305" s="58"/>
      <c r="CB1305" s="58"/>
      <c r="CC1305" s="58"/>
      <c r="CD1305" s="58"/>
      <c r="CE1305" s="58"/>
      <c r="CF1305" s="58"/>
      <c r="CG1305" s="58"/>
      <c r="CH1305" s="58"/>
      <c r="CI1305" s="58"/>
      <c r="CJ1305" s="58"/>
      <c r="CK1305" s="58"/>
      <c r="CL1305" s="58"/>
      <c r="CM1305" s="58"/>
      <c r="CN1305" s="58"/>
      <c r="CO1305" s="58"/>
      <c r="CP1305" s="58"/>
      <c r="CQ1305" s="58"/>
      <c r="CR1305" s="58"/>
      <c r="CS1305" s="58"/>
      <c r="CT1305" s="58"/>
      <c r="CU1305" s="58"/>
      <c r="CV1305" s="58"/>
      <c r="CW1305" s="58"/>
      <c r="CX1305" s="58"/>
      <c r="CY1305" s="58"/>
      <c r="CZ1305" s="58"/>
      <c r="DA1305" s="58"/>
      <c r="DB1305" s="58"/>
      <c r="DC1305" s="58"/>
      <c r="DD1305" s="58"/>
      <c r="DE1305" s="58"/>
      <c r="DF1305" s="58"/>
      <c r="DG1305" s="58"/>
      <c r="DH1305" s="58"/>
      <c r="DI1305" s="60"/>
    </row>
    <row r="1306" spans="1:113" x14ac:dyDescent="0.2">
      <c r="A1306" s="36"/>
      <c r="AM1306" s="62"/>
      <c r="AN1306" s="62"/>
      <c r="AO1306" s="58"/>
      <c r="AP1306" s="58"/>
      <c r="AQ1306" s="58"/>
      <c r="AS1306" s="62"/>
      <c r="AT1306" s="58"/>
      <c r="AU1306" s="58"/>
      <c r="AW1306" s="62"/>
      <c r="AX1306" s="58"/>
      <c r="AY1306" s="59"/>
      <c r="BA1306" s="58"/>
      <c r="BC1306" s="62"/>
      <c r="BD1306" s="58"/>
      <c r="BE1306" s="59"/>
      <c r="BF1306" s="58"/>
      <c r="BG1306" s="58"/>
      <c r="BH1306" s="58"/>
      <c r="BI1306" s="58"/>
      <c r="BJ1306" s="58"/>
      <c r="BK1306" s="58"/>
      <c r="BL1306" s="58"/>
      <c r="BM1306" s="58"/>
      <c r="BN1306" s="58"/>
      <c r="BO1306" s="58"/>
      <c r="BP1306" s="58"/>
      <c r="BQ1306" s="58"/>
      <c r="BR1306" s="58"/>
      <c r="BS1306" s="58"/>
      <c r="BT1306" s="58"/>
      <c r="BU1306" s="58"/>
      <c r="BV1306" s="58"/>
      <c r="BW1306" s="58"/>
      <c r="BX1306" s="58"/>
      <c r="BY1306" s="58"/>
      <c r="BZ1306" s="58"/>
      <c r="CA1306" s="58"/>
      <c r="CB1306" s="58"/>
      <c r="CC1306" s="58"/>
      <c r="CD1306" s="58"/>
      <c r="CE1306" s="58"/>
      <c r="CF1306" s="58"/>
      <c r="CG1306" s="58"/>
      <c r="CH1306" s="58"/>
      <c r="CI1306" s="58"/>
      <c r="CJ1306" s="58"/>
      <c r="CK1306" s="58"/>
      <c r="CL1306" s="58"/>
      <c r="CM1306" s="58"/>
      <c r="CN1306" s="58"/>
      <c r="CO1306" s="58"/>
      <c r="CP1306" s="58"/>
      <c r="CQ1306" s="58"/>
      <c r="CR1306" s="58"/>
      <c r="CS1306" s="58"/>
      <c r="CT1306" s="58"/>
      <c r="CU1306" s="58"/>
      <c r="CV1306" s="58"/>
      <c r="CW1306" s="58"/>
      <c r="CX1306" s="58"/>
      <c r="CY1306" s="58"/>
      <c r="CZ1306" s="58"/>
      <c r="DA1306" s="58"/>
      <c r="DB1306" s="58"/>
      <c r="DC1306" s="58"/>
      <c r="DD1306" s="58"/>
      <c r="DE1306" s="58"/>
      <c r="DF1306" s="58"/>
      <c r="DG1306" s="58"/>
      <c r="DH1306" s="58"/>
      <c r="DI1306" s="60"/>
    </row>
    <row r="1307" spans="1:113" x14ac:dyDescent="0.2">
      <c r="A1307" s="36"/>
      <c r="AM1307" s="62"/>
      <c r="AN1307" s="62"/>
      <c r="AO1307" s="58"/>
      <c r="AP1307" s="58"/>
      <c r="AQ1307" s="58"/>
      <c r="AS1307" s="62"/>
      <c r="AT1307" s="58"/>
      <c r="AU1307" s="58"/>
      <c r="AW1307" s="62"/>
      <c r="AX1307" s="58"/>
      <c r="AY1307" s="59"/>
      <c r="BA1307" s="58"/>
      <c r="BC1307" s="62"/>
      <c r="BD1307" s="58"/>
      <c r="BE1307" s="59"/>
      <c r="BF1307" s="58"/>
      <c r="BG1307" s="58"/>
      <c r="BH1307" s="58"/>
      <c r="BI1307" s="58"/>
      <c r="BJ1307" s="58"/>
      <c r="BK1307" s="58"/>
      <c r="BL1307" s="58"/>
      <c r="BM1307" s="58"/>
      <c r="BN1307" s="58"/>
      <c r="BO1307" s="58"/>
      <c r="BP1307" s="58"/>
      <c r="BQ1307" s="58"/>
      <c r="BR1307" s="58"/>
      <c r="BS1307" s="58"/>
      <c r="BT1307" s="58"/>
      <c r="BU1307" s="58"/>
      <c r="BV1307" s="58"/>
      <c r="BW1307" s="58"/>
      <c r="BX1307" s="58"/>
      <c r="BY1307" s="58"/>
      <c r="BZ1307" s="58"/>
      <c r="CA1307" s="58"/>
      <c r="CB1307" s="58"/>
      <c r="CC1307" s="58"/>
      <c r="CD1307" s="58"/>
      <c r="CE1307" s="58"/>
      <c r="CF1307" s="58"/>
      <c r="CG1307" s="58"/>
      <c r="CH1307" s="58"/>
      <c r="CI1307" s="58"/>
      <c r="CJ1307" s="58"/>
      <c r="CK1307" s="58"/>
      <c r="CL1307" s="58"/>
      <c r="CM1307" s="58"/>
      <c r="CN1307" s="58"/>
      <c r="CO1307" s="58"/>
      <c r="CP1307" s="58"/>
      <c r="CQ1307" s="58"/>
      <c r="CR1307" s="58"/>
      <c r="CS1307" s="58"/>
      <c r="CT1307" s="58"/>
      <c r="CU1307" s="58"/>
      <c r="CV1307" s="58"/>
      <c r="CW1307" s="58"/>
      <c r="CX1307" s="58"/>
      <c r="CY1307" s="58"/>
      <c r="CZ1307" s="58"/>
      <c r="DA1307" s="58"/>
      <c r="DB1307" s="58"/>
      <c r="DC1307" s="58"/>
      <c r="DD1307" s="58"/>
      <c r="DE1307" s="58"/>
      <c r="DF1307" s="58"/>
      <c r="DG1307" s="58"/>
      <c r="DH1307" s="58"/>
      <c r="DI1307" s="60"/>
    </row>
    <row r="1308" spans="1:113" x14ac:dyDescent="0.2">
      <c r="A1308" s="36"/>
      <c r="AM1308" s="62"/>
      <c r="AN1308" s="62"/>
      <c r="AO1308" s="58"/>
      <c r="AP1308" s="58"/>
      <c r="AQ1308" s="58"/>
      <c r="AS1308" s="62"/>
      <c r="AT1308" s="58"/>
      <c r="AU1308" s="58"/>
      <c r="AW1308" s="62"/>
      <c r="AX1308" s="58"/>
      <c r="AY1308" s="59"/>
      <c r="BA1308" s="58"/>
      <c r="BC1308" s="62"/>
      <c r="BD1308" s="58"/>
      <c r="BE1308" s="59"/>
      <c r="BF1308" s="58"/>
      <c r="BG1308" s="58"/>
      <c r="BH1308" s="58"/>
      <c r="BI1308" s="58"/>
      <c r="BJ1308" s="58"/>
      <c r="BK1308" s="58"/>
      <c r="BL1308" s="58"/>
      <c r="BM1308" s="58"/>
      <c r="BN1308" s="58"/>
      <c r="BO1308" s="58"/>
      <c r="BP1308" s="58"/>
      <c r="BQ1308" s="58"/>
      <c r="BR1308" s="58"/>
      <c r="BS1308" s="58"/>
      <c r="BT1308" s="58"/>
      <c r="BU1308" s="58"/>
      <c r="BV1308" s="58"/>
      <c r="BW1308" s="58"/>
      <c r="BX1308" s="58"/>
      <c r="BY1308" s="58"/>
      <c r="BZ1308" s="58"/>
      <c r="CA1308" s="58"/>
      <c r="CB1308" s="58"/>
      <c r="CC1308" s="58"/>
      <c r="CD1308" s="58"/>
      <c r="CE1308" s="58"/>
      <c r="CF1308" s="58"/>
      <c r="CG1308" s="58"/>
      <c r="CH1308" s="58"/>
      <c r="CI1308" s="58"/>
      <c r="CJ1308" s="58"/>
      <c r="CK1308" s="58"/>
      <c r="CL1308" s="58"/>
      <c r="CM1308" s="58"/>
      <c r="CN1308" s="58"/>
      <c r="CO1308" s="58"/>
      <c r="CP1308" s="58"/>
      <c r="CQ1308" s="58"/>
      <c r="CR1308" s="58"/>
      <c r="CS1308" s="58"/>
      <c r="CT1308" s="58"/>
      <c r="CU1308" s="58"/>
      <c r="CV1308" s="58"/>
      <c r="CW1308" s="58"/>
      <c r="CX1308" s="58"/>
      <c r="CY1308" s="58"/>
      <c r="CZ1308" s="58"/>
      <c r="DA1308" s="58"/>
      <c r="DB1308" s="58"/>
      <c r="DC1308" s="58"/>
      <c r="DD1308" s="58"/>
      <c r="DE1308" s="58"/>
      <c r="DF1308" s="58"/>
      <c r="DG1308" s="58"/>
      <c r="DH1308" s="58"/>
      <c r="DI1308" s="60"/>
    </row>
    <row r="1309" spans="1:113" x14ac:dyDescent="0.2">
      <c r="A1309" s="36"/>
      <c r="AM1309" s="62"/>
      <c r="AN1309" s="62"/>
      <c r="AO1309" s="58"/>
      <c r="AP1309" s="58"/>
      <c r="AQ1309" s="58"/>
      <c r="AS1309" s="62"/>
      <c r="AT1309" s="58"/>
      <c r="AU1309" s="58"/>
      <c r="AW1309" s="62"/>
      <c r="AX1309" s="58"/>
      <c r="AY1309" s="59"/>
      <c r="BA1309" s="58"/>
      <c r="BC1309" s="62"/>
      <c r="BD1309" s="58"/>
      <c r="BE1309" s="59"/>
      <c r="BF1309" s="58"/>
      <c r="BG1309" s="58"/>
      <c r="BH1309" s="58"/>
      <c r="BI1309" s="58"/>
      <c r="BJ1309" s="58"/>
      <c r="BK1309" s="58"/>
      <c r="BL1309" s="58"/>
      <c r="BM1309" s="58"/>
      <c r="BN1309" s="58"/>
      <c r="BO1309" s="58"/>
      <c r="BP1309" s="58"/>
      <c r="BQ1309" s="58"/>
      <c r="BR1309" s="58"/>
      <c r="BS1309" s="58"/>
      <c r="BT1309" s="58"/>
      <c r="BU1309" s="58"/>
      <c r="BV1309" s="58"/>
      <c r="BW1309" s="58"/>
      <c r="BX1309" s="58"/>
      <c r="BY1309" s="58"/>
      <c r="BZ1309" s="58"/>
      <c r="CA1309" s="58"/>
      <c r="CB1309" s="58"/>
      <c r="CC1309" s="58"/>
      <c r="CD1309" s="58"/>
      <c r="CE1309" s="58"/>
      <c r="CF1309" s="58"/>
      <c r="CG1309" s="58"/>
      <c r="CH1309" s="58"/>
      <c r="CI1309" s="58"/>
      <c r="CJ1309" s="58"/>
      <c r="CK1309" s="58"/>
      <c r="CL1309" s="58"/>
      <c r="CM1309" s="58"/>
      <c r="CN1309" s="58"/>
      <c r="CO1309" s="58"/>
      <c r="CP1309" s="58"/>
      <c r="CQ1309" s="58"/>
      <c r="CR1309" s="58"/>
      <c r="CS1309" s="58"/>
      <c r="CT1309" s="58"/>
      <c r="CU1309" s="58"/>
      <c r="CV1309" s="58"/>
      <c r="CW1309" s="58"/>
      <c r="CX1309" s="58"/>
      <c r="CY1309" s="58"/>
      <c r="CZ1309" s="58"/>
      <c r="DA1309" s="58"/>
      <c r="DB1309" s="58"/>
      <c r="DC1309" s="58"/>
      <c r="DD1309" s="58"/>
      <c r="DE1309" s="58"/>
      <c r="DF1309" s="58"/>
      <c r="DG1309" s="58"/>
      <c r="DH1309" s="58"/>
      <c r="DI1309" s="60"/>
    </row>
    <row r="1310" spans="1:113" x14ac:dyDescent="0.2">
      <c r="A1310" s="36"/>
      <c r="AM1310" s="62"/>
      <c r="AN1310" s="62"/>
      <c r="AO1310" s="58"/>
      <c r="AP1310" s="58"/>
      <c r="AQ1310" s="58"/>
      <c r="AS1310" s="62"/>
      <c r="AT1310" s="58"/>
      <c r="AU1310" s="58"/>
      <c r="AW1310" s="62"/>
      <c r="AX1310" s="58"/>
      <c r="AY1310" s="59"/>
      <c r="BA1310" s="58"/>
      <c r="BC1310" s="62"/>
      <c r="BD1310" s="58"/>
      <c r="BE1310" s="59"/>
      <c r="BF1310" s="58"/>
      <c r="BG1310" s="58"/>
      <c r="BH1310" s="58"/>
      <c r="BI1310" s="58"/>
      <c r="BJ1310" s="58"/>
      <c r="BK1310" s="58"/>
      <c r="BL1310" s="58"/>
      <c r="BM1310" s="58"/>
      <c r="BN1310" s="58"/>
      <c r="BO1310" s="58"/>
      <c r="BP1310" s="58"/>
      <c r="BQ1310" s="58"/>
      <c r="BR1310" s="58"/>
      <c r="BS1310" s="58"/>
      <c r="BT1310" s="58"/>
      <c r="BU1310" s="58"/>
      <c r="BV1310" s="58"/>
      <c r="BW1310" s="58"/>
      <c r="BX1310" s="58"/>
      <c r="BY1310" s="58"/>
      <c r="BZ1310" s="58"/>
      <c r="CA1310" s="58"/>
      <c r="CB1310" s="58"/>
      <c r="CC1310" s="58"/>
      <c r="CD1310" s="58"/>
      <c r="CE1310" s="58"/>
      <c r="CF1310" s="58"/>
      <c r="CG1310" s="58"/>
      <c r="CH1310" s="58"/>
      <c r="CI1310" s="58"/>
      <c r="CJ1310" s="58"/>
      <c r="CK1310" s="58"/>
      <c r="CL1310" s="58"/>
      <c r="CM1310" s="58"/>
      <c r="CN1310" s="58"/>
      <c r="CO1310" s="58"/>
      <c r="CP1310" s="58"/>
      <c r="CQ1310" s="58"/>
      <c r="CR1310" s="58"/>
      <c r="CS1310" s="58"/>
      <c r="CT1310" s="58"/>
      <c r="CU1310" s="58"/>
      <c r="CV1310" s="58"/>
      <c r="CW1310" s="58"/>
      <c r="CX1310" s="58"/>
      <c r="CY1310" s="58"/>
      <c r="CZ1310" s="58"/>
      <c r="DA1310" s="58"/>
      <c r="DB1310" s="58"/>
      <c r="DC1310" s="58"/>
      <c r="DD1310" s="58"/>
      <c r="DE1310" s="58"/>
      <c r="DF1310" s="58"/>
      <c r="DG1310" s="58"/>
      <c r="DH1310" s="58"/>
      <c r="DI1310" s="60"/>
    </row>
    <row r="1311" spans="1:113" x14ac:dyDescent="0.2">
      <c r="A1311" s="36"/>
      <c r="AM1311" s="62"/>
      <c r="AN1311" s="62"/>
      <c r="AO1311" s="58"/>
      <c r="AP1311" s="58"/>
      <c r="AQ1311" s="58"/>
      <c r="AS1311" s="62"/>
      <c r="AT1311" s="58"/>
      <c r="AU1311" s="58"/>
      <c r="AW1311" s="62"/>
      <c r="AX1311" s="58"/>
      <c r="AY1311" s="59"/>
      <c r="BA1311" s="58"/>
      <c r="BC1311" s="62"/>
      <c r="BD1311" s="58"/>
      <c r="BE1311" s="59"/>
      <c r="BF1311" s="58"/>
      <c r="BG1311" s="58"/>
      <c r="BH1311" s="58"/>
      <c r="BI1311" s="58"/>
      <c r="BJ1311" s="58"/>
      <c r="BK1311" s="58"/>
      <c r="BL1311" s="58"/>
      <c r="BM1311" s="58"/>
      <c r="BN1311" s="58"/>
      <c r="BO1311" s="58"/>
      <c r="BP1311" s="58"/>
      <c r="BQ1311" s="58"/>
      <c r="BR1311" s="58"/>
      <c r="BS1311" s="58"/>
      <c r="BT1311" s="58"/>
      <c r="BU1311" s="58"/>
      <c r="BV1311" s="58"/>
      <c r="BW1311" s="58"/>
      <c r="BX1311" s="58"/>
      <c r="BY1311" s="58"/>
      <c r="BZ1311" s="58"/>
      <c r="CA1311" s="58"/>
      <c r="CB1311" s="58"/>
      <c r="CC1311" s="58"/>
      <c r="CD1311" s="58"/>
      <c r="CE1311" s="58"/>
      <c r="CF1311" s="58"/>
      <c r="CG1311" s="58"/>
      <c r="CH1311" s="58"/>
      <c r="CI1311" s="58"/>
      <c r="CJ1311" s="58"/>
      <c r="CK1311" s="58"/>
      <c r="CL1311" s="58"/>
      <c r="CM1311" s="58"/>
      <c r="CN1311" s="58"/>
      <c r="CO1311" s="58"/>
      <c r="CP1311" s="58"/>
      <c r="CQ1311" s="58"/>
      <c r="CR1311" s="58"/>
      <c r="CS1311" s="58"/>
      <c r="CT1311" s="58"/>
      <c r="CU1311" s="58"/>
      <c r="CV1311" s="58"/>
      <c r="CW1311" s="58"/>
      <c r="CX1311" s="58"/>
      <c r="CY1311" s="58"/>
      <c r="CZ1311" s="58"/>
      <c r="DA1311" s="58"/>
      <c r="DB1311" s="58"/>
      <c r="DC1311" s="58"/>
      <c r="DD1311" s="58"/>
      <c r="DE1311" s="58"/>
      <c r="DF1311" s="58"/>
      <c r="DG1311" s="58"/>
      <c r="DH1311" s="58"/>
      <c r="DI1311" s="60"/>
    </row>
    <row r="1312" spans="1:113" x14ac:dyDescent="0.2">
      <c r="A1312" s="36"/>
      <c r="AM1312" s="62"/>
      <c r="AN1312" s="62"/>
      <c r="AO1312" s="58"/>
      <c r="AP1312" s="58"/>
      <c r="AQ1312" s="58"/>
      <c r="AS1312" s="62"/>
      <c r="AT1312" s="58"/>
      <c r="AU1312" s="58"/>
      <c r="AW1312" s="62"/>
      <c r="AX1312" s="58"/>
      <c r="AY1312" s="59"/>
      <c r="BA1312" s="58"/>
      <c r="BC1312" s="62"/>
      <c r="BD1312" s="58"/>
      <c r="BE1312" s="59"/>
      <c r="BF1312" s="58"/>
      <c r="BG1312" s="58"/>
      <c r="BH1312" s="58"/>
      <c r="BI1312" s="58"/>
      <c r="BJ1312" s="58"/>
      <c r="BK1312" s="58"/>
      <c r="BL1312" s="58"/>
      <c r="BM1312" s="58"/>
      <c r="BN1312" s="58"/>
      <c r="BO1312" s="58"/>
      <c r="BP1312" s="58"/>
      <c r="BQ1312" s="58"/>
      <c r="BR1312" s="58"/>
      <c r="BS1312" s="58"/>
      <c r="BT1312" s="58"/>
      <c r="BU1312" s="58"/>
      <c r="BV1312" s="58"/>
      <c r="BW1312" s="58"/>
      <c r="BX1312" s="58"/>
      <c r="BY1312" s="58"/>
      <c r="BZ1312" s="58"/>
      <c r="CA1312" s="58"/>
      <c r="CB1312" s="58"/>
      <c r="CC1312" s="58"/>
      <c r="CD1312" s="58"/>
      <c r="CE1312" s="58"/>
      <c r="CF1312" s="58"/>
      <c r="CG1312" s="58"/>
      <c r="CH1312" s="58"/>
      <c r="CI1312" s="58"/>
      <c r="CJ1312" s="58"/>
      <c r="CK1312" s="58"/>
      <c r="CL1312" s="58"/>
      <c r="CM1312" s="58"/>
      <c r="CN1312" s="58"/>
      <c r="CO1312" s="58"/>
      <c r="CP1312" s="58"/>
      <c r="CQ1312" s="58"/>
      <c r="CR1312" s="58"/>
      <c r="CS1312" s="58"/>
      <c r="CT1312" s="58"/>
      <c r="CU1312" s="58"/>
      <c r="CV1312" s="58"/>
      <c r="CW1312" s="58"/>
      <c r="CX1312" s="58"/>
      <c r="CY1312" s="58"/>
      <c r="CZ1312" s="58"/>
      <c r="DA1312" s="58"/>
      <c r="DB1312" s="58"/>
      <c r="DC1312" s="58"/>
      <c r="DD1312" s="58"/>
      <c r="DE1312" s="58"/>
      <c r="DF1312" s="58"/>
      <c r="DG1312" s="58"/>
      <c r="DH1312" s="58"/>
      <c r="DI1312" s="60"/>
    </row>
    <row r="1313" spans="1:113" x14ac:dyDescent="0.2">
      <c r="A1313" s="36"/>
      <c r="AM1313" s="62"/>
      <c r="AN1313" s="62"/>
      <c r="AO1313" s="58"/>
      <c r="AP1313" s="58"/>
      <c r="AQ1313" s="58"/>
      <c r="AS1313" s="62"/>
      <c r="AT1313" s="58"/>
      <c r="AU1313" s="58"/>
      <c r="AW1313" s="62"/>
      <c r="AX1313" s="58"/>
      <c r="AY1313" s="59"/>
      <c r="BA1313" s="58"/>
      <c r="BC1313" s="62"/>
      <c r="BD1313" s="58"/>
      <c r="BE1313" s="59"/>
      <c r="BF1313" s="58"/>
      <c r="BG1313" s="58"/>
      <c r="BH1313" s="58"/>
      <c r="BI1313" s="58"/>
      <c r="BJ1313" s="58"/>
      <c r="BK1313" s="58"/>
      <c r="BL1313" s="58"/>
      <c r="BM1313" s="58"/>
      <c r="BN1313" s="58"/>
      <c r="BO1313" s="58"/>
      <c r="BP1313" s="58"/>
      <c r="BQ1313" s="58"/>
      <c r="BR1313" s="58"/>
      <c r="BS1313" s="58"/>
      <c r="BT1313" s="58"/>
      <c r="BU1313" s="58"/>
      <c r="BV1313" s="58"/>
      <c r="BW1313" s="58"/>
      <c r="BX1313" s="58"/>
      <c r="BY1313" s="58"/>
      <c r="BZ1313" s="58"/>
      <c r="CA1313" s="58"/>
      <c r="CB1313" s="58"/>
      <c r="CC1313" s="58"/>
      <c r="CD1313" s="58"/>
      <c r="CE1313" s="58"/>
      <c r="CF1313" s="58"/>
      <c r="CG1313" s="58"/>
      <c r="CH1313" s="58"/>
      <c r="CI1313" s="58"/>
      <c r="CJ1313" s="58"/>
      <c r="CK1313" s="58"/>
      <c r="CL1313" s="58"/>
      <c r="CM1313" s="58"/>
      <c r="CN1313" s="58"/>
      <c r="CO1313" s="58"/>
      <c r="CP1313" s="58"/>
      <c r="CQ1313" s="58"/>
      <c r="CR1313" s="58"/>
      <c r="CS1313" s="58"/>
      <c r="CT1313" s="58"/>
      <c r="CU1313" s="58"/>
      <c r="CV1313" s="58"/>
      <c r="CW1313" s="58"/>
      <c r="CX1313" s="58"/>
      <c r="CY1313" s="58"/>
      <c r="CZ1313" s="58"/>
      <c r="DA1313" s="58"/>
      <c r="DB1313" s="58"/>
      <c r="DC1313" s="58"/>
      <c r="DD1313" s="58"/>
      <c r="DE1313" s="58"/>
      <c r="DF1313" s="58"/>
      <c r="DG1313" s="58"/>
      <c r="DH1313" s="58"/>
      <c r="DI1313" s="60"/>
    </row>
    <row r="1314" spans="1:113" x14ac:dyDescent="0.2">
      <c r="A1314" s="36"/>
      <c r="AM1314" s="62"/>
      <c r="AN1314" s="62"/>
      <c r="AO1314" s="58"/>
      <c r="AP1314" s="58"/>
      <c r="AQ1314" s="58"/>
      <c r="AS1314" s="62"/>
      <c r="AT1314" s="58"/>
      <c r="AU1314" s="58"/>
      <c r="AW1314" s="62"/>
      <c r="AX1314" s="58"/>
      <c r="AY1314" s="59"/>
      <c r="BA1314" s="58"/>
      <c r="BC1314" s="62"/>
      <c r="BD1314" s="58"/>
      <c r="BE1314" s="59"/>
      <c r="BF1314" s="58"/>
      <c r="BG1314" s="58"/>
      <c r="BH1314" s="58"/>
      <c r="BI1314" s="58"/>
      <c r="BJ1314" s="58"/>
      <c r="BK1314" s="58"/>
      <c r="BL1314" s="58"/>
      <c r="BM1314" s="58"/>
      <c r="BN1314" s="58"/>
      <c r="BO1314" s="58"/>
      <c r="BP1314" s="58"/>
      <c r="BQ1314" s="58"/>
      <c r="BR1314" s="58"/>
      <c r="BS1314" s="58"/>
      <c r="BT1314" s="58"/>
      <c r="BU1314" s="58"/>
      <c r="BV1314" s="58"/>
      <c r="BW1314" s="58"/>
      <c r="BX1314" s="58"/>
      <c r="BY1314" s="58"/>
      <c r="BZ1314" s="58"/>
      <c r="CA1314" s="58"/>
      <c r="CB1314" s="58"/>
      <c r="CC1314" s="58"/>
      <c r="CD1314" s="58"/>
      <c r="CE1314" s="58"/>
      <c r="CF1314" s="58"/>
      <c r="CG1314" s="58"/>
      <c r="CH1314" s="58"/>
      <c r="CI1314" s="58"/>
      <c r="CJ1314" s="58"/>
      <c r="CK1314" s="58"/>
      <c r="CL1314" s="58"/>
      <c r="CM1314" s="58"/>
      <c r="CN1314" s="58"/>
      <c r="CO1314" s="58"/>
      <c r="CP1314" s="58"/>
      <c r="CQ1314" s="58"/>
      <c r="CR1314" s="58"/>
      <c r="CS1314" s="58"/>
      <c r="CT1314" s="58"/>
      <c r="CU1314" s="58"/>
      <c r="CV1314" s="58"/>
      <c r="CW1314" s="58"/>
      <c r="CX1314" s="58"/>
      <c r="CY1314" s="58"/>
      <c r="CZ1314" s="58"/>
      <c r="DA1314" s="58"/>
      <c r="DB1314" s="58"/>
      <c r="DC1314" s="58"/>
      <c r="DD1314" s="58"/>
      <c r="DE1314" s="58"/>
      <c r="DF1314" s="58"/>
      <c r="DG1314" s="58"/>
      <c r="DH1314" s="58"/>
      <c r="DI1314" s="60"/>
    </row>
    <row r="1315" spans="1:113" x14ac:dyDescent="0.2">
      <c r="A1315" s="36"/>
      <c r="AM1315" s="62"/>
      <c r="AN1315" s="62"/>
      <c r="AO1315" s="58"/>
      <c r="AP1315" s="58"/>
      <c r="AQ1315" s="58"/>
      <c r="AS1315" s="62"/>
      <c r="AT1315" s="58"/>
      <c r="AU1315" s="58"/>
      <c r="AW1315" s="62"/>
      <c r="AX1315" s="58"/>
      <c r="AY1315" s="59"/>
      <c r="BA1315" s="58"/>
      <c r="BC1315" s="62"/>
      <c r="BD1315" s="58"/>
      <c r="BE1315" s="59"/>
      <c r="BF1315" s="58"/>
      <c r="BG1315" s="58"/>
      <c r="BH1315" s="58"/>
      <c r="BI1315" s="58"/>
      <c r="BJ1315" s="58"/>
      <c r="BK1315" s="58"/>
      <c r="BL1315" s="58"/>
      <c r="BM1315" s="58"/>
      <c r="BN1315" s="58"/>
      <c r="BO1315" s="58"/>
      <c r="BP1315" s="58"/>
      <c r="BQ1315" s="58"/>
      <c r="BR1315" s="58"/>
      <c r="BS1315" s="58"/>
      <c r="BT1315" s="58"/>
      <c r="BU1315" s="58"/>
      <c r="BV1315" s="58"/>
      <c r="BW1315" s="58"/>
      <c r="BX1315" s="58"/>
      <c r="BY1315" s="58"/>
      <c r="BZ1315" s="58"/>
      <c r="CA1315" s="58"/>
      <c r="CB1315" s="58"/>
      <c r="CC1315" s="58"/>
      <c r="CD1315" s="58"/>
      <c r="CE1315" s="58"/>
      <c r="CF1315" s="58"/>
      <c r="CG1315" s="58"/>
      <c r="CH1315" s="58"/>
      <c r="CI1315" s="58"/>
      <c r="CJ1315" s="58"/>
      <c r="CK1315" s="58"/>
      <c r="CL1315" s="58"/>
      <c r="CM1315" s="58"/>
      <c r="CN1315" s="58"/>
      <c r="CO1315" s="58"/>
      <c r="CP1315" s="58"/>
      <c r="CQ1315" s="58"/>
      <c r="CR1315" s="58"/>
      <c r="CS1315" s="58"/>
      <c r="CT1315" s="58"/>
      <c r="CU1315" s="58"/>
      <c r="CV1315" s="58"/>
      <c r="CW1315" s="58"/>
      <c r="CX1315" s="58"/>
      <c r="CY1315" s="58"/>
      <c r="CZ1315" s="58"/>
      <c r="DA1315" s="58"/>
      <c r="DB1315" s="58"/>
      <c r="DC1315" s="58"/>
      <c r="DD1315" s="58"/>
      <c r="DE1315" s="58"/>
      <c r="DF1315" s="58"/>
      <c r="DG1315" s="58"/>
      <c r="DH1315" s="58"/>
      <c r="DI1315" s="60"/>
    </row>
    <row r="1316" spans="1:113" x14ac:dyDescent="0.2">
      <c r="A1316" s="36"/>
      <c r="AM1316" s="62"/>
      <c r="AN1316" s="62"/>
      <c r="AO1316" s="58"/>
      <c r="AP1316" s="58"/>
      <c r="AQ1316" s="58"/>
      <c r="AS1316" s="62"/>
      <c r="AT1316" s="58"/>
      <c r="AU1316" s="58"/>
      <c r="AW1316" s="62"/>
      <c r="AX1316" s="58"/>
      <c r="AY1316" s="59"/>
      <c r="BA1316" s="58"/>
      <c r="BC1316" s="62"/>
      <c r="BD1316" s="58"/>
      <c r="BE1316" s="59"/>
      <c r="BF1316" s="58"/>
      <c r="BG1316" s="58"/>
      <c r="BH1316" s="58"/>
      <c r="BI1316" s="58"/>
      <c r="BJ1316" s="58"/>
      <c r="BK1316" s="58"/>
      <c r="BL1316" s="58"/>
      <c r="BM1316" s="58"/>
      <c r="BN1316" s="58"/>
      <c r="BO1316" s="58"/>
      <c r="BP1316" s="58"/>
      <c r="BQ1316" s="58"/>
      <c r="BR1316" s="58"/>
      <c r="BS1316" s="58"/>
      <c r="BT1316" s="58"/>
      <c r="BU1316" s="58"/>
      <c r="BV1316" s="58"/>
      <c r="BW1316" s="58"/>
      <c r="BX1316" s="58"/>
      <c r="BY1316" s="58"/>
      <c r="BZ1316" s="58"/>
      <c r="CA1316" s="58"/>
      <c r="CB1316" s="58"/>
      <c r="CC1316" s="58"/>
      <c r="CD1316" s="58"/>
      <c r="CE1316" s="58"/>
      <c r="CF1316" s="58"/>
      <c r="CG1316" s="58"/>
      <c r="CH1316" s="58"/>
      <c r="CI1316" s="58"/>
      <c r="CJ1316" s="58"/>
      <c r="CK1316" s="58"/>
      <c r="CL1316" s="58"/>
      <c r="CM1316" s="58"/>
      <c r="CN1316" s="58"/>
      <c r="CO1316" s="58"/>
      <c r="CP1316" s="58"/>
      <c r="CQ1316" s="58"/>
      <c r="CR1316" s="58"/>
      <c r="CS1316" s="58"/>
      <c r="CT1316" s="58"/>
      <c r="CU1316" s="58"/>
      <c r="CV1316" s="58"/>
      <c r="CW1316" s="58"/>
      <c r="CX1316" s="58"/>
      <c r="CY1316" s="58"/>
      <c r="CZ1316" s="58"/>
      <c r="DA1316" s="58"/>
      <c r="DB1316" s="58"/>
      <c r="DC1316" s="58"/>
      <c r="DD1316" s="58"/>
      <c r="DE1316" s="58"/>
      <c r="DF1316" s="58"/>
      <c r="DG1316" s="58"/>
      <c r="DH1316" s="58"/>
      <c r="DI1316" s="60"/>
    </row>
    <row r="1317" spans="1:113" x14ac:dyDescent="0.2">
      <c r="A1317" s="36"/>
      <c r="AM1317" s="62"/>
      <c r="AN1317" s="62"/>
      <c r="AO1317" s="58"/>
      <c r="AP1317" s="58"/>
      <c r="AQ1317" s="58"/>
      <c r="AS1317" s="62"/>
      <c r="AT1317" s="58"/>
      <c r="AU1317" s="58"/>
      <c r="AW1317" s="62"/>
      <c r="AX1317" s="58"/>
      <c r="AY1317" s="59"/>
      <c r="BA1317" s="58"/>
      <c r="BC1317" s="62"/>
      <c r="BD1317" s="58"/>
      <c r="BE1317" s="59"/>
      <c r="BF1317" s="58"/>
      <c r="BG1317" s="58"/>
      <c r="BH1317" s="58"/>
      <c r="BI1317" s="58"/>
      <c r="BJ1317" s="58"/>
      <c r="BK1317" s="58"/>
      <c r="BL1317" s="58"/>
      <c r="BM1317" s="58"/>
      <c r="BN1317" s="58"/>
      <c r="BO1317" s="58"/>
      <c r="BP1317" s="58"/>
      <c r="BQ1317" s="58"/>
      <c r="BR1317" s="58"/>
      <c r="BS1317" s="58"/>
      <c r="BT1317" s="58"/>
      <c r="BU1317" s="58"/>
      <c r="BV1317" s="58"/>
      <c r="BW1317" s="58"/>
      <c r="BX1317" s="58"/>
      <c r="BY1317" s="58"/>
      <c r="BZ1317" s="58"/>
      <c r="CA1317" s="58"/>
      <c r="CB1317" s="58"/>
      <c r="CC1317" s="58"/>
      <c r="CD1317" s="58"/>
      <c r="CE1317" s="58"/>
      <c r="CF1317" s="58"/>
      <c r="CG1317" s="58"/>
      <c r="CH1317" s="58"/>
      <c r="CI1317" s="58"/>
      <c r="CJ1317" s="58"/>
      <c r="CK1317" s="58"/>
      <c r="CL1317" s="58"/>
      <c r="CM1317" s="58"/>
      <c r="CN1317" s="58"/>
      <c r="CO1317" s="58"/>
      <c r="CP1317" s="58"/>
      <c r="CQ1317" s="58"/>
      <c r="CR1317" s="58"/>
      <c r="CS1317" s="58"/>
      <c r="CT1317" s="58"/>
      <c r="CU1317" s="58"/>
      <c r="CV1317" s="58"/>
      <c r="CW1317" s="58"/>
      <c r="CX1317" s="58"/>
      <c r="CY1317" s="58"/>
      <c r="CZ1317" s="58"/>
      <c r="DA1317" s="58"/>
      <c r="DB1317" s="58"/>
      <c r="DC1317" s="58"/>
      <c r="DD1317" s="58"/>
      <c r="DE1317" s="58"/>
      <c r="DF1317" s="58"/>
      <c r="DG1317" s="58"/>
      <c r="DH1317" s="58"/>
      <c r="DI1317" s="60"/>
    </row>
    <row r="1318" spans="1:113" x14ac:dyDescent="0.2">
      <c r="A1318" s="36"/>
      <c r="AM1318" s="62"/>
      <c r="AN1318" s="62"/>
      <c r="AO1318" s="58"/>
      <c r="AP1318" s="58"/>
      <c r="AQ1318" s="58"/>
      <c r="AS1318" s="62"/>
      <c r="AT1318" s="58"/>
      <c r="AU1318" s="58"/>
      <c r="AW1318" s="62"/>
      <c r="AX1318" s="58"/>
      <c r="AY1318" s="59"/>
      <c r="BA1318" s="58"/>
      <c r="BC1318" s="62"/>
      <c r="BD1318" s="58"/>
      <c r="BE1318" s="59"/>
      <c r="BF1318" s="58"/>
      <c r="BG1318" s="58"/>
      <c r="BH1318" s="58"/>
      <c r="BI1318" s="58"/>
      <c r="BJ1318" s="58"/>
      <c r="BK1318" s="58"/>
      <c r="BL1318" s="58"/>
      <c r="BM1318" s="58"/>
      <c r="BN1318" s="58"/>
      <c r="BO1318" s="58"/>
      <c r="BP1318" s="58"/>
      <c r="BQ1318" s="58"/>
      <c r="BR1318" s="58"/>
      <c r="BS1318" s="58"/>
      <c r="BT1318" s="58"/>
      <c r="BU1318" s="58"/>
      <c r="BV1318" s="58"/>
      <c r="BW1318" s="58"/>
      <c r="BX1318" s="58"/>
      <c r="BY1318" s="58"/>
      <c r="BZ1318" s="58"/>
      <c r="CA1318" s="58"/>
      <c r="CB1318" s="58"/>
      <c r="CC1318" s="58"/>
      <c r="CD1318" s="58"/>
      <c r="CE1318" s="58"/>
      <c r="CF1318" s="58"/>
      <c r="CG1318" s="58"/>
      <c r="CH1318" s="58"/>
      <c r="CI1318" s="58"/>
      <c r="CJ1318" s="58"/>
      <c r="CK1318" s="58"/>
      <c r="CL1318" s="58"/>
      <c r="CM1318" s="58"/>
      <c r="CN1318" s="58"/>
      <c r="CO1318" s="58"/>
      <c r="CP1318" s="58"/>
      <c r="CQ1318" s="58"/>
      <c r="CR1318" s="58"/>
      <c r="CS1318" s="58"/>
      <c r="CT1318" s="58"/>
      <c r="CU1318" s="58"/>
      <c r="CV1318" s="58"/>
      <c r="CW1318" s="58"/>
      <c r="CX1318" s="58"/>
      <c r="CY1318" s="58"/>
      <c r="CZ1318" s="58"/>
      <c r="DA1318" s="58"/>
      <c r="DB1318" s="58"/>
      <c r="DC1318" s="58"/>
      <c r="DD1318" s="58"/>
      <c r="DE1318" s="58"/>
      <c r="DF1318" s="58"/>
      <c r="DG1318" s="58"/>
      <c r="DH1318" s="58"/>
      <c r="DI1318" s="60"/>
    </row>
    <row r="1319" spans="1:113" x14ac:dyDescent="0.2">
      <c r="A1319" s="36"/>
      <c r="AM1319" s="62"/>
      <c r="AN1319" s="62"/>
      <c r="AO1319" s="58"/>
      <c r="AP1319" s="58"/>
      <c r="AQ1319" s="58"/>
      <c r="AS1319" s="62"/>
      <c r="AT1319" s="58"/>
      <c r="AU1319" s="58"/>
      <c r="AW1319" s="62"/>
      <c r="AX1319" s="58"/>
      <c r="AY1319" s="59"/>
      <c r="BA1319" s="58"/>
      <c r="BC1319" s="62"/>
      <c r="BD1319" s="58"/>
      <c r="BE1319" s="59"/>
      <c r="BF1319" s="58"/>
      <c r="BG1319" s="58"/>
      <c r="BH1319" s="58"/>
      <c r="BI1319" s="58"/>
      <c r="BJ1319" s="58"/>
      <c r="BK1319" s="58"/>
      <c r="BL1319" s="58"/>
      <c r="BM1319" s="58"/>
      <c r="BN1319" s="58"/>
      <c r="BO1319" s="58"/>
      <c r="BP1319" s="58"/>
      <c r="BQ1319" s="58"/>
      <c r="BR1319" s="58"/>
      <c r="BS1319" s="58"/>
      <c r="BT1319" s="58"/>
      <c r="BU1319" s="58"/>
      <c r="BV1319" s="58"/>
      <c r="BW1319" s="58"/>
      <c r="BX1319" s="58"/>
      <c r="BY1319" s="58"/>
      <c r="BZ1319" s="58"/>
      <c r="CA1319" s="58"/>
      <c r="CB1319" s="58"/>
      <c r="CC1319" s="58"/>
      <c r="CD1319" s="58"/>
      <c r="CE1319" s="58"/>
      <c r="CF1319" s="58"/>
      <c r="CG1319" s="58"/>
      <c r="CH1319" s="58"/>
      <c r="CI1319" s="58"/>
      <c r="CJ1319" s="58"/>
      <c r="CK1319" s="58"/>
      <c r="CL1319" s="58"/>
      <c r="CM1319" s="58"/>
      <c r="CN1319" s="58"/>
      <c r="CO1319" s="58"/>
      <c r="CP1319" s="58"/>
      <c r="CQ1319" s="58"/>
      <c r="CR1319" s="58"/>
      <c r="CS1319" s="58"/>
      <c r="CT1319" s="58"/>
      <c r="CU1319" s="58"/>
      <c r="CV1319" s="58"/>
      <c r="CW1319" s="58"/>
      <c r="CX1319" s="58"/>
      <c r="CY1319" s="58"/>
      <c r="CZ1319" s="58"/>
      <c r="DA1319" s="58"/>
      <c r="DB1319" s="58"/>
      <c r="DC1319" s="58"/>
      <c r="DD1319" s="58"/>
      <c r="DE1319" s="58"/>
      <c r="DF1319" s="58"/>
      <c r="DG1319" s="58"/>
      <c r="DH1319" s="58"/>
      <c r="DI1319" s="60"/>
    </row>
    <row r="1320" spans="1:113" x14ac:dyDescent="0.2">
      <c r="A1320" s="36"/>
      <c r="AM1320" s="62"/>
      <c r="AN1320" s="62"/>
      <c r="AO1320" s="58"/>
      <c r="AP1320" s="58"/>
      <c r="AQ1320" s="58"/>
      <c r="AS1320" s="62"/>
      <c r="AT1320" s="58"/>
      <c r="AU1320" s="58"/>
      <c r="AW1320" s="62"/>
      <c r="AX1320" s="58"/>
      <c r="AY1320" s="59"/>
      <c r="BA1320" s="58"/>
      <c r="BC1320" s="62"/>
      <c r="BD1320" s="58"/>
      <c r="BE1320" s="59"/>
      <c r="BF1320" s="58"/>
      <c r="BG1320" s="58"/>
      <c r="BH1320" s="58"/>
      <c r="BI1320" s="58"/>
      <c r="BJ1320" s="58"/>
      <c r="BK1320" s="58"/>
      <c r="BL1320" s="58"/>
      <c r="BM1320" s="58"/>
      <c r="BN1320" s="58"/>
      <c r="BO1320" s="58"/>
      <c r="BP1320" s="58"/>
      <c r="BQ1320" s="58"/>
      <c r="BR1320" s="58"/>
      <c r="BS1320" s="58"/>
      <c r="BT1320" s="58"/>
      <c r="BU1320" s="58"/>
      <c r="BV1320" s="58"/>
      <c r="BW1320" s="58"/>
      <c r="BX1320" s="58"/>
      <c r="BY1320" s="58"/>
      <c r="BZ1320" s="58"/>
      <c r="CA1320" s="58"/>
      <c r="CB1320" s="58"/>
      <c r="CC1320" s="58"/>
      <c r="CD1320" s="58"/>
      <c r="CE1320" s="58"/>
      <c r="CF1320" s="58"/>
      <c r="CG1320" s="58"/>
      <c r="CH1320" s="58"/>
      <c r="CI1320" s="58"/>
      <c r="CJ1320" s="58"/>
      <c r="CK1320" s="58"/>
      <c r="CL1320" s="58"/>
      <c r="CM1320" s="58"/>
      <c r="CN1320" s="58"/>
      <c r="CO1320" s="58"/>
      <c r="CP1320" s="58"/>
      <c r="CQ1320" s="58"/>
      <c r="CR1320" s="58"/>
      <c r="CS1320" s="58"/>
      <c r="CT1320" s="58"/>
      <c r="CU1320" s="58"/>
      <c r="CV1320" s="58"/>
      <c r="CW1320" s="58"/>
      <c r="CX1320" s="58"/>
      <c r="CY1320" s="58"/>
      <c r="CZ1320" s="58"/>
      <c r="DA1320" s="58"/>
      <c r="DB1320" s="58"/>
      <c r="DC1320" s="58"/>
      <c r="DD1320" s="58"/>
      <c r="DE1320" s="58"/>
      <c r="DF1320" s="58"/>
      <c r="DG1320" s="58"/>
      <c r="DH1320" s="58"/>
      <c r="DI1320" s="60"/>
    </row>
    <row r="1321" spans="1:113" x14ac:dyDescent="0.2">
      <c r="A1321" s="36"/>
      <c r="AM1321" s="62"/>
      <c r="AN1321" s="62"/>
      <c r="AO1321" s="58"/>
      <c r="AP1321" s="58"/>
      <c r="AQ1321" s="58"/>
      <c r="AS1321" s="62"/>
      <c r="AT1321" s="58"/>
      <c r="AU1321" s="58"/>
      <c r="AW1321" s="62"/>
      <c r="AX1321" s="58"/>
      <c r="AY1321" s="59"/>
      <c r="BA1321" s="58"/>
      <c r="BC1321" s="62"/>
      <c r="BD1321" s="58"/>
      <c r="BE1321" s="59"/>
      <c r="BF1321" s="58"/>
      <c r="BG1321" s="58"/>
      <c r="BH1321" s="58"/>
      <c r="BI1321" s="58"/>
      <c r="BJ1321" s="58"/>
      <c r="BK1321" s="58"/>
      <c r="BL1321" s="58"/>
      <c r="BM1321" s="58"/>
      <c r="BN1321" s="58"/>
      <c r="BO1321" s="58"/>
      <c r="BP1321" s="58"/>
      <c r="BQ1321" s="58"/>
      <c r="BR1321" s="58"/>
      <c r="BS1321" s="58"/>
      <c r="BT1321" s="58"/>
      <c r="BU1321" s="58"/>
      <c r="BV1321" s="58"/>
      <c r="BW1321" s="58"/>
      <c r="BX1321" s="58"/>
      <c r="BY1321" s="58"/>
      <c r="BZ1321" s="58"/>
      <c r="CA1321" s="58"/>
      <c r="CB1321" s="58"/>
      <c r="CC1321" s="58"/>
      <c r="CD1321" s="58"/>
      <c r="CE1321" s="58"/>
      <c r="CF1321" s="58"/>
      <c r="CG1321" s="58"/>
      <c r="CH1321" s="58"/>
      <c r="CI1321" s="58"/>
      <c r="CJ1321" s="58"/>
      <c r="CK1321" s="58"/>
      <c r="CL1321" s="58"/>
      <c r="CM1321" s="58"/>
      <c r="CN1321" s="58"/>
      <c r="CO1321" s="58"/>
      <c r="CP1321" s="58"/>
      <c r="CQ1321" s="58"/>
      <c r="CR1321" s="58"/>
      <c r="CS1321" s="58"/>
      <c r="CT1321" s="58"/>
      <c r="CU1321" s="58"/>
      <c r="CV1321" s="58"/>
      <c r="CW1321" s="58"/>
      <c r="CX1321" s="58"/>
      <c r="CY1321" s="58"/>
      <c r="CZ1321" s="58"/>
      <c r="DA1321" s="58"/>
      <c r="DB1321" s="58"/>
      <c r="DC1321" s="58"/>
      <c r="DD1321" s="58"/>
      <c r="DE1321" s="58"/>
      <c r="DF1321" s="58"/>
      <c r="DG1321" s="58"/>
      <c r="DH1321" s="58"/>
      <c r="DI1321" s="60"/>
    </row>
    <row r="1322" spans="1:113" x14ac:dyDescent="0.2">
      <c r="A1322" s="36"/>
      <c r="AM1322" s="62"/>
      <c r="AN1322" s="62"/>
      <c r="AO1322" s="58"/>
      <c r="AP1322" s="58"/>
      <c r="AQ1322" s="58"/>
      <c r="AS1322" s="62"/>
      <c r="AT1322" s="58"/>
      <c r="AU1322" s="58"/>
      <c r="AW1322" s="62"/>
      <c r="AX1322" s="58"/>
      <c r="AY1322" s="59"/>
      <c r="BA1322" s="58"/>
      <c r="BC1322" s="62"/>
      <c r="BD1322" s="58"/>
      <c r="BE1322" s="59"/>
      <c r="BF1322" s="58"/>
      <c r="BG1322" s="58"/>
      <c r="BH1322" s="58"/>
      <c r="BI1322" s="58"/>
      <c r="BJ1322" s="58"/>
      <c r="BK1322" s="58"/>
      <c r="BL1322" s="58"/>
      <c r="BM1322" s="58"/>
      <c r="BN1322" s="58"/>
      <c r="BO1322" s="58"/>
      <c r="BP1322" s="58"/>
      <c r="BQ1322" s="58"/>
      <c r="BR1322" s="58"/>
      <c r="BS1322" s="58"/>
      <c r="BT1322" s="58"/>
      <c r="BU1322" s="58"/>
      <c r="BV1322" s="58"/>
      <c r="BW1322" s="58"/>
      <c r="BX1322" s="58"/>
      <c r="BY1322" s="58"/>
      <c r="BZ1322" s="58"/>
      <c r="CA1322" s="58"/>
      <c r="CB1322" s="58"/>
      <c r="CC1322" s="58"/>
      <c r="CD1322" s="58"/>
      <c r="CE1322" s="58"/>
      <c r="CF1322" s="58"/>
      <c r="CG1322" s="58"/>
      <c r="CH1322" s="58"/>
      <c r="CI1322" s="58"/>
      <c r="CJ1322" s="58"/>
      <c r="CK1322" s="58"/>
      <c r="CL1322" s="58"/>
      <c r="CM1322" s="58"/>
      <c r="CN1322" s="58"/>
      <c r="CO1322" s="58"/>
      <c r="CP1322" s="58"/>
      <c r="CQ1322" s="58"/>
      <c r="CR1322" s="58"/>
      <c r="CS1322" s="58"/>
      <c r="CT1322" s="58"/>
      <c r="CU1322" s="58"/>
      <c r="CV1322" s="58"/>
      <c r="CW1322" s="58"/>
      <c r="CX1322" s="58"/>
      <c r="CY1322" s="58"/>
      <c r="CZ1322" s="58"/>
      <c r="DA1322" s="58"/>
      <c r="DB1322" s="58"/>
      <c r="DC1322" s="58"/>
      <c r="DD1322" s="58"/>
      <c r="DE1322" s="58"/>
      <c r="DF1322" s="58"/>
      <c r="DG1322" s="58"/>
      <c r="DH1322" s="58"/>
      <c r="DI1322" s="60"/>
    </row>
    <row r="1323" spans="1:113" x14ac:dyDescent="0.2">
      <c r="A1323" s="36"/>
      <c r="AM1323" s="62"/>
      <c r="AN1323" s="62"/>
      <c r="AO1323" s="58"/>
      <c r="AP1323" s="58"/>
      <c r="AQ1323" s="58"/>
      <c r="AS1323" s="62"/>
      <c r="AT1323" s="58"/>
      <c r="AU1323" s="58"/>
      <c r="AW1323" s="62"/>
      <c r="AX1323" s="58"/>
      <c r="AY1323" s="59"/>
      <c r="BA1323" s="58"/>
      <c r="BC1323" s="62"/>
      <c r="BD1323" s="58"/>
      <c r="BE1323" s="59"/>
      <c r="BF1323" s="58"/>
      <c r="BG1323" s="58"/>
      <c r="BH1323" s="58"/>
      <c r="BI1323" s="58"/>
      <c r="BJ1323" s="58"/>
      <c r="BK1323" s="58"/>
      <c r="BL1323" s="58"/>
      <c r="BM1323" s="58"/>
      <c r="BN1323" s="58"/>
      <c r="BO1323" s="58"/>
      <c r="BP1323" s="58"/>
      <c r="BQ1323" s="58"/>
      <c r="BR1323" s="58"/>
      <c r="BS1323" s="58"/>
      <c r="BT1323" s="58"/>
      <c r="BU1323" s="58"/>
      <c r="BV1323" s="58"/>
      <c r="BW1323" s="58"/>
      <c r="BX1323" s="58"/>
      <c r="BY1323" s="58"/>
      <c r="BZ1323" s="58"/>
      <c r="CA1323" s="58"/>
      <c r="CB1323" s="58"/>
      <c r="CC1323" s="58"/>
      <c r="CD1323" s="58"/>
      <c r="CE1323" s="58"/>
      <c r="CF1323" s="58"/>
      <c r="CG1323" s="58"/>
      <c r="CH1323" s="58"/>
      <c r="CI1323" s="58"/>
      <c r="CJ1323" s="58"/>
      <c r="CK1323" s="58"/>
      <c r="CL1323" s="58"/>
      <c r="CM1323" s="58"/>
      <c r="CN1323" s="58"/>
      <c r="CO1323" s="58"/>
      <c r="CP1323" s="58"/>
      <c r="CQ1323" s="58"/>
      <c r="CR1323" s="58"/>
      <c r="CS1323" s="58"/>
      <c r="CT1323" s="58"/>
      <c r="CU1323" s="58"/>
      <c r="CV1323" s="58"/>
      <c r="CW1323" s="58"/>
      <c r="CX1323" s="58"/>
      <c r="CY1323" s="58"/>
      <c r="CZ1323" s="58"/>
      <c r="DA1323" s="58"/>
      <c r="DB1323" s="58"/>
      <c r="DC1323" s="58"/>
      <c r="DD1323" s="58"/>
      <c r="DE1323" s="58"/>
      <c r="DF1323" s="58"/>
      <c r="DG1323" s="58"/>
      <c r="DH1323" s="58"/>
      <c r="DI1323" s="60"/>
    </row>
    <row r="1324" spans="1:113" x14ac:dyDescent="0.2">
      <c r="A1324" s="36"/>
      <c r="AM1324" s="62"/>
      <c r="AN1324" s="62"/>
      <c r="AO1324" s="58"/>
      <c r="AP1324" s="58"/>
      <c r="AQ1324" s="58"/>
      <c r="AS1324" s="62"/>
      <c r="AT1324" s="58"/>
      <c r="AU1324" s="58"/>
      <c r="AW1324" s="62"/>
      <c r="AX1324" s="58"/>
      <c r="AY1324" s="59"/>
      <c r="BA1324" s="58"/>
      <c r="BC1324" s="62"/>
      <c r="BD1324" s="58"/>
      <c r="BE1324" s="59"/>
      <c r="BF1324" s="58"/>
      <c r="BG1324" s="58"/>
      <c r="BH1324" s="58"/>
      <c r="BI1324" s="58"/>
      <c r="BJ1324" s="58"/>
      <c r="BK1324" s="58"/>
      <c r="BL1324" s="58"/>
      <c r="BM1324" s="58"/>
      <c r="BN1324" s="58"/>
      <c r="BO1324" s="58"/>
      <c r="BP1324" s="58"/>
      <c r="BQ1324" s="58"/>
      <c r="BR1324" s="58"/>
      <c r="BS1324" s="58"/>
      <c r="BT1324" s="58"/>
      <c r="BU1324" s="58"/>
      <c r="BV1324" s="58"/>
      <c r="BW1324" s="58"/>
      <c r="BX1324" s="58"/>
      <c r="BY1324" s="58"/>
      <c r="BZ1324" s="58"/>
      <c r="CA1324" s="58"/>
      <c r="CB1324" s="58"/>
      <c r="CC1324" s="58"/>
      <c r="CD1324" s="58"/>
      <c r="CE1324" s="58"/>
      <c r="CF1324" s="58"/>
      <c r="CG1324" s="58"/>
      <c r="CH1324" s="58"/>
      <c r="CI1324" s="58"/>
      <c r="CJ1324" s="58"/>
      <c r="CK1324" s="58"/>
      <c r="CL1324" s="58"/>
      <c r="CM1324" s="58"/>
      <c r="CN1324" s="58"/>
      <c r="CO1324" s="58"/>
      <c r="CP1324" s="58"/>
      <c r="CQ1324" s="58"/>
      <c r="CR1324" s="58"/>
      <c r="CS1324" s="58"/>
      <c r="CT1324" s="58"/>
      <c r="CU1324" s="58"/>
      <c r="CV1324" s="58"/>
      <c r="CW1324" s="58"/>
      <c r="CX1324" s="58"/>
      <c r="CY1324" s="58"/>
      <c r="CZ1324" s="58"/>
      <c r="DA1324" s="58"/>
      <c r="DB1324" s="58"/>
      <c r="DC1324" s="58"/>
      <c r="DD1324" s="58"/>
      <c r="DE1324" s="58"/>
      <c r="DF1324" s="58"/>
      <c r="DG1324" s="58"/>
      <c r="DH1324" s="58"/>
      <c r="DI1324" s="60"/>
    </row>
    <row r="1325" spans="1:113" x14ac:dyDescent="0.2">
      <c r="A1325" s="36"/>
      <c r="AM1325" s="62"/>
      <c r="AN1325" s="62"/>
      <c r="AO1325" s="58"/>
      <c r="AP1325" s="58"/>
      <c r="AQ1325" s="58"/>
      <c r="AS1325" s="62"/>
      <c r="AT1325" s="58"/>
      <c r="AU1325" s="58"/>
      <c r="AW1325" s="62"/>
      <c r="AX1325" s="58"/>
      <c r="AY1325" s="59"/>
      <c r="BA1325" s="58"/>
      <c r="BC1325" s="62"/>
      <c r="BD1325" s="58"/>
      <c r="BE1325" s="59"/>
      <c r="BF1325" s="58"/>
      <c r="BG1325" s="58"/>
      <c r="BH1325" s="58"/>
      <c r="BI1325" s="58"/>
      <c r="BJ1325" s="58"/>
      <c r="BK1325" s="58"/>
      <c r="BL1325" s="58"/>
      <c r="BM1325" s="58"/>
      <c r="BN1325" s="58"/>
      <c r="BO1325" s="58"/>
      <c r="BP1325" s="58"/>
      <c r="BQ1325" s="58"/>
      <c r="BR1325" s="58"/>
      <c r="BS1325" s="58"/>
      <c r="BT1325" s="58"/>
      <c r="BU1325" s="58"/>
      <c r="BV1325" s="58"/>
      <c r="BW1325" s="58"/>
      <c r="BX1325" s="58"/>
      <c r="BY1325" s="58"/>
      <c r="BZ1325" s="58"/>
      <c r="CA1325" s="58"/>
      <c r="CB1325" s="58"/>
      <c r="CC1325" s="58"/>
      <c r="CD1325" s="58"/>
      <c r="CE1325" s="58"/>
      <c r="CF1325" s="58"/>
      <c r="CG1325" s="58"/>
      <c r="CH1325" s="58"/>
      <c r="CI1325" s="58"/>
      <c r="CJ1325" s="58"/>
      <c r="CK1325" s="58"/>
      <c r="CL1325" s="58"/>
      <c r="CM1325" s="58"/>
      <c r="CN1325" s="58"/>
      <c r="CO1325" s="58"/>
      <c r="CP1325" s="58"/>
      <c r="CQ1325" s="58"/>
      <c r="CR1325" s="58"/>
      <c r="CS1325" s="58"/>
      <c r="CT1325" s="58"/>
      <c r="CU1325" s="58"/>
      <c r="CV1325" s="58"/>
      <c r="CW1325" s="58"/>
      <c r="CX1325" s="58"/>
      <c r="CY1325" s="58"/>
      <c r="CZ1325" s="58"/>
      <c r="DA1325" s="58"/>
      <c r="DB1325" s="58"/>
      <c r="DC1325" s="58"/>
      <c r="DD1325" s="58"/>
      <c r="DE1325" s="58"/>
      <c r="DF1325" s="58"/>
      <c r="DG1325" s="58"/>
      <c r="DH1325" s="58"/>
      <c r="DI1325" s="60"/>
    </row>
    <row r="1326" spans="1:113" x14ac:dyDescent="0.2">
      <c r="A1326" s="36"/>
      <c r="AM1326" s="62"/>
      <c r="AN1326" s="62"/>
      <c r="AO1326" s="58"/>
      <c r="AP1326" s="58"/>
      <c r="AQ1326" s="58"/>
      <c r="AS1326" s="62"/>
      <c r="AT1326" s="58"/>
      <c r="AU1326" s="58"/>
      <c r="AW1326" s="62"/>
      <c r="AX1326" s="58"/>
      <c r="AY1326" s="59"/>
      <c r="BA1326" s="58"/>
      <c r="BC1326" s="62"/>
      <c r="BD1326" s="58"/>
      <c r="BE1326" s="59"/>
      <c r="BF1326" s="58"/>
      <c r="BG1326" s="58"/>
      <c r="BH1326" s="58"/>
      <c r="BI1326" s="58"/>
      <c r="BJ1326" s="58"/>
      <c r="BK1326" s="58"/>
      <c r="BL1326" s="58"/>
      <c r="BM1326" s="58"/>
      <c r="BN1326" s="58"/>
      <c r="BO1326" s="58"/>
      <c r="BP1326" s="58"/>
      <c r="BQ1326" s="58"/>
      <c r="BR1326" s="58"/>
      <c r="BS1326" s="58"/>
      <c r="BT1326" s="58"/>
      <c r="BU1326" s="58"/>
      <c r="BV1326" s="58"/>
      <c r="BW1326" s="58"/>
      <c r="BX1326" s="58"/>
      <c r="BY1326" s="58"/>
      <c r="BZ1326" s="58"/>
      <c r="CA1326" s="58"/>
      <c r="CB1326" s="58"/>
      <c r="CC1326" s="58"/>
      <c r="CD1326" s="58"/>
      <c r="CE1326" s="58"/>
      <c r="CF1326" s="58"/>
      <c r="CG1326" s="58"/>
      <c r="CH1326" s="58"/>
      <c r="CI1326" s="58"/>
      <c r="CJ1326" s="58"/>
      <c r="CK1326" s="58"/>
      <c r="CL1326" s="58"/>
      <c r="CM1326" s="58"/>
      <c r="CN1326" s="58"/>
      <c r="CO1326" s="58"/>
      <c r="CP1326" s="58"/>
      <c r="CQ1326" s="58"/>
      <c r="CR1326" s="58"/>
      <c r="CS1326" s="58"/>
      <c r="CT1326" s="58"/>
      <c r="CU1326" s="58"/>
      <c r="CV1326" s="58"/>
      <c r="CW1326" s="58"/>
      <c r="CX1326" s="58"/>
      <c r="CY1326" s="58"/>
      <c r="CZ1326" s="58"/>
      <c r="DA1326" s="58"/>
      <c r="DB1326" s="58"/>
      <c r="DC1326" s="58"/>
      <c r="DD1326" s="58"/>
      <c r="DE1326" s="58"/>
      <c r="DF1326" s="58"/>
      <c r="DG1326" s="58"/>
      <c r="DH1326" s="58"/>
      <c r="DI1326" s="60"/>
    </row>
    <row r="1327" spans="1:113" x14ac:dyDescent="0.2">
      <c r="A1327" s="36"/>
      <c r="AM1327" s="62"/>
      <c r="AN1327" s="62"/>
      <c r="AO1327" s="58"/>
      <c r="AP1327" s="58"/>
      <c r="AQ1327" s="58"/>
      <c r="AS1327" s="62"/>
      <c r="AT1327" s="58"/>
      <c r="AU1327" s="58"/>
      <c r="AW1327" s="62"/>
      <c r="AX1327" s="58"/>
      <c r="AY1327" s="59"/>
      <c r="BA1327" s="58"/>
      <c r="BC1327" s="62"/>
      <c r="BD1327" s="58"/>
      <c r="BE1327" s="59"/>
      <c r="BF1327" s="58"/>
      <c r="BG1327" s="58"/>
      <c r="BH1327" s="58"/>
      <c r="BI1327" s="58"/>
      <c r="BJ1327" s="58"/>
      <c r="BK1327" s="58"/>
      <c r="BL1327" s="58"/>
      <c r="BM1327" s="58"/>
      <c r="BN1327" s="58"/>
      <c r="BO1327" s="58"/>
      <c r="BP1327" s="58"/>
      <c r="BQ1327" s="58"/>
      <c r="BR1327" s="58"/>
      <c r="BS1327" s="58"/>
      <c r="BT1327" s="58"/>
      <c r="BU1327" s="58"/>
      <c r="BV1327" s="58"/>
      <c r="BW1327" s="58"/>
      <c r="BX1327" s="58"/>
      <c r="BY1327" s="58"/>
      <c r="BZ1327" s="58"/>
      <c r="CA1327" s="58"/>
      <c r="CB1327" s="58"/>
      <c r="CC1327" s="58"/>
      <c r="CD1327" s="58"/>
      <c r="CE1327" s="58"/>
      <c r="CF1327" s="58"/>
      <c r="CG1327" s="58"/>
      <c r="CH1327" s="58"/>
      <c r="CI1327" s="58"/>
      <c r="CJ1327" s="58"/>
      <c r="CK1327" s="58"/>
      <c r="CL1327" s="58"/>
      <c r="CM1327" s="58"/>
      <c r="CN1327" s="58"/>
      <c r="CO1327" s="58"/>
      <c r="CP1327" s="58"/>
      <c r="CQ1327" s="58"/>
      <c r="CR1327" s="58"/>
      <c r="CS1327" s="58"/>
      <c r="CT1327" s="58"/>
      <c r="CU1327" s="58"/>
      <c r="CV1327" s="58"/>
      <c r="CW1327" s="58"/>
      <c r="CX1327" s="58"/>
      <c r="CY1327" s="58"/>
      <c r="CZ1327" s="58"/>
      <c r="DA1327" s="58"/>
      <c r="DB1327" s="58"/>
      <c r="DC1327" s="58"/>
      <c r="DD1327" s="58"/>
      <c r="DE1327" s="58"/>
      <c r="DF1327" s="58"/>
      <c r="DG1327" s="58"/>
      <c r="DH1327" s="58"/>
      <c r="DI1327" s="60"/>
    </row>
    <row r="1328" spans="1:113" x14ac:dyDescent="0.2">
      <c r="A1328" s="36"/>
      <c r="AM1328" s="62"/>
      <c r="AN1328" s="62"/>
      <c r="AO1328" s="58"/>
      <c r="AP1328" s="58"/>
      <c r="AQ1328" s="58"/>
      <c r="AS1328" s="62"/>
      <c r="AT1328" s="58"/>
      <c r="AU1328" s="58"/>
      <c r="AW1328" s="62"/>
      <c r="AX1328" s="58"/>
      <c r="AY1328" s="59"/>
      <c r="BA1328" s="58"/>
      <c r="BC1328" s="62"/>
      <c r="BD1328" s="58"/>
      <c r="BE1328" s="59"/>
      <c r="BF1328" s="58"/>
      <c r="BG1328" s="58"/>
      <c r="BH1328" s="58"/>
      <c r="BI1328" s="58"/>
      <c r="BJ1328" s="58"/>
      <c r="BK1328" s="58"/>
      <c r="BL1328" s="58"/>
      <c r="BM1328" s="58"/>
      <c r="BN1328" s="58"/>
      <c r="BO1328" s="58"/>
      <c r="BP1328" s="58"/>
      <c r="BQ1328" s="58"/>
      <c r="BR1328" s="58"/>
      <c r="BS1328" s="58"/>
      <c r="BT1328" s="58"/>
      <c r="BU1328" s="58"/>
      <c r="BV1328" s="58"/>
      <c r="BW1328" s="58"/>
      <c r="BX1328" s="58"/>
      <c r="BY1328" s="58"/>
      <c r="BZ1328" s="58"/>
      <c r="CA1328" s="58"/>
      <c r="CB1328" s="58"/>
      <c r="CC1328" s="58"/>
      <c r="CD1328" s="58"/>
      <c r="CE1328" s="58"/>
      <c r="CF1328" s="58"/>
      <c r="CG1328" s="58"/>
      <c r="CH1328" s="58"/>
      <c r="CI1328" s="58"/>
      <c r="CJ1328" s="58"/>
      <c r="CK1328" s="58"/>
      <c r="CL1328" s="58"/>
      <c r="CM1328" s="58"/>
      <c r="CN1328" s="58"/>
      <c r="CO1328" s="58"/>
      <c r="CP1328" s="58"/>
      <c r="CQ1328" s="58"/>
      <c r="CR1328" s="58"/>
      <c r="CS1328" s="58"/>
      <c r="CT1328" s="58"/>
      <c r="CU1328" s="58"/>
      <c r="CV1328" s="58"/>
      <c r="CW1328" s="58"/>
      <c r="CX1328" s="58"/>
      <c r="CY1328" s="58"/>
      <c r="CZ1328" s="58"/>
      <c r="DA1328" s="58"/>
      <c r="DB1328" s="58"/>
      <c r="DC1328" s="58"/>
      <c r="DD1328" s="58"/>
      <c r="DE1328" s="58"/>
      <c r="DF1328" s="58"/>
      <c r="DG1328" s="58"/>
      <c r="DH1328" s="58"/>
      <c r="DI1328" s="60"/>
    </row>
    <row r="1329" spans="1:113" x14ac:dyDescent="0.2">
      <c r="A1329" s="36"/>
      <c r="AM1329" s="62"/>
      <c r="AN1329" s="62"/>
      <c r="AO1329" s="58"/>
      <c r="AP1329" s="58"/>
      <c r="AQ1329" s="58"/>
      <c r="AS1329" s="62"/>
      <c r="AT1329" s="58"/>
      <c r="AU1329" s="58"/>
      <c r="AW1329" s="62"/>
      <c r="AX1329" s="58"/>
      <c r="AY1329" s="59"/>
      <c r="BA1329" s="58"/>
      <c r="BC1329" s="62"/>
      <c r="BD1329" s="58"/>
      <c r="BE1329" s="59"/>
      <c r="BF1329" s="58"/>
      <c r="BG1329" s="58"/>
      <c r="BH1329" s="58"/>
      <c r="BI1329" s="58"/>
      <c r="BJ1329" s="58"/>
      <c r="BK1329" s="58"/>
      <c r="BL1329" s="58"/>
      <c r="BM1329" s="58"/>
      <c r="BN1329" s="58"/>
      <c r="BO1329" s="58"/>
      <c r="BP1329" s="58"/>
      <c r="BQ1329" s="58"/>
      <c r="BR1329" s="58"/>
      <c r="BS1329" s="58"/>
      <c r="BT1329" s="58"/>
      <c r="BU1329" s="58"/>
      <c r="BV1329" s="58"/>
      <c r="BW1329" s="58"/>
      <c r="BX1329" s="58"/>
      <c r="BY1329" s="58"/>
      <c r="BZ1329" s="58"/>
      <c r="CA1329" s="58"/>
      <c r="CB1329" s="58"/>
      <c r="CC1329" s="58"/>
      <c r="CD1329" s="58"/>
      <c r="CE1329" s="58"/>
      <c r="CF1329" s="58"/>
      <c r="CG1329" s="58"/>
      <c r="CH1329" s="58"/>
      <c r="CI1329" s="58"/>
      <c r="CJ1329" s="58"/>
      <c r="CK1329" s="58"/>
      <c r="CL1329" s="58"/>
      <c r="CM1329" s="58"/>
      <c r="CN1329" s="58"/>
      <c r="CO1329" s="58"/>
      <c r="CP1329" s="58"/>
      <c r="CQ1329" s="58"/>
      <c r="CR1329" s="58"/>
      <c r="CS1329" s="58"/>
      <c r="CT1329" s="58"/>
      <c r="CU1329" s="58"/>
      <c r="CV1329" s="58"/>
      <c r="CW1329" s="58"/>
      <c r="CX1329" s="58"/>
      <c r="CY1329" s="58"/>
      <c r="CZ1329" s="58"/>
      <c r="DA1329" s="58"/>
      <c r="DB1329" s="58"/>
      <c r="DC1329" s="58"/>
      <c r="DD1329" s="58"/>
      <c r="DE1329" s="58"/>
      <c r="DF1329" s="58"/>
      <c r="DG1329" s="58"/>
      <c r="DH1329" s="58"/>
      <c r="DI1329" s="60"/>
    </row>
    <row r="1330" spans="1:113" x14ac:dyDescent="0.2">
      <c r="A1330" s="36"/>
      <c r="AM1330" s="62"/>
      <c r="AN1330" s="62"/>
      <c r="AO1330" s="58"/>
      <c r="AP1330" s="58"/>
      <c r="AQ1330" s="58"/>
      <c r="AS1330" s="62"/>
      <c r="AT1330" s="58"/>
      <c r="AU1330" s="58"/>
      <c r="AW1330" s="62"/>
      <c r="AX1330" s="58"/>
      <c r="AY1330" s="59"/>
      <c r="BA1330" s="58"/>
      <c r="BC1330" s="62"/>
      <c r="BD1330" s="58"/>
      <c r="BE1330" s="59"/>
      <c r="BF1330" s="58"/>
      <c r="BG1330" s="58"/>
      <c r="BH1330" s="58"/>
      <c r="BI1330" s="58"/>
      <c r="BJ1330" s="58"/>
      <c r="BK1330" s="58"/>
      <c r="BL1330" s="58"/>
      <c r="BM1330" s="58"/>
      <c r="BN1330" s="58"/>
      <c r="BO1330" s="58"/>
      <c r="BP1330" s="58"/>
      <c r="BQ1330" s="58"/>
      <c r="BR1330" s="58"/>
      <c r="BS1330" s="58"/>
      <c r="BT1330" s="58"/>
      <c r="BU1330" s="58"/>
      <c r="BV1330" s="58"/>
      <c r="BW1330" s="58"/>
      <c r="BX1330" s="58"/>
      <c r="BY1330" s="58"/>
      <c r="BZ1330" s="58"/>
      <c r="CA1330" s="58"/>
      <c r="CB1330" s="58"/>
      <c r="CC1330" s="58"/>
      <c r="CD1330" s="58"/>
      <c r="CE1330" s="58"/>
      <c r="CF1330" s="58"/>
      <c r="CG1330" s="58"/>
      <c r="CH1330" s="58"/>
      <c r="CI1330" s="58"/>
      <c r="CJ1330" s="58"/>
      <c r="CK1330" s="58"/>
      <c r="CL1330" s="58"/>
      <c r="CM1330" s="58"/>
      <c r="CN1330" s="58"/>
      <c r="CO1330" s="58"/>
      <c r="CP1330" s="58"/>
      <c r="CQ1330" s="58"/>
      <c r="CR1330" s="58"/>
      <c r="CS1330" s="58"/>
      <c r="CT1330" s="58"/>
      <c r="CU1330" s="58"/>
      <c r="CV1330" s="58"/>
      <c r="CW1330" s="58"/>
      <c r="CX1330" s="58"/>
      <c r="CY1330" s="58"/>
      <c r="CZ1330" s="58"/>
      <c r="DA1330" s="58"/>
      <c r="DB1330" s="58"/>
      <c r="DC1330" s="58"/>
      <c r="DD1330" s="58"/>
      <c r="DE1330" s="58"/>
      <c r="DF1330" s="58"/>
      <c r="DG1330" s="58"/>
      <c r="DH1330" s="58"/>
      <c r="DI1330" s="60"/>
    </row>
    <row r="1331" spans="1:113" x14ac:dyDescent="0.2">
      <c r="A1331" s="36"/>
      <c r="AM1331" s="62"/>
      <c r="AN1331" s="62"/>
      <c r="AO1331" s="58"/>
      <c r="AP1331" s="58"/>
      <c r="AQ1331" s="58"/>
      <c r="AS1331" s="62"/>
      <c r="AT1331" s="58"/>
      <c r="AU1331" s="58"/>
      <c r="AW1331" s="62"/>
      <c r="AX1331" s="58"/>
      <c r="AY1331" s="59"/>
      <c r="BA1331" s="58"/>
      <c r="BC1331" s="62"/>
      <c r="BD1331" s="58"/>
      <c r="BE1331" s="59"/>
      <c r="BF1331" s="58"/>
      <c r="BG1331" s="58"/>
      <c r="BH1331" s="58"/>
      <c r="BI1331" s="58"/>
      <c r="BJ1331" s="58"/>
      <c r="BK1331" s="58"/>
      <c r="BL1331" s="58"/>
      <c r="BM1331" s="58"/>
      <c r="BN1331" s="58"/>
      <c r="BO1331" s="58"/>
      <c r="BP1331" s="58"/>
      <c r="BQ1331" s="58"/>
      <c r="BR1331" s="58"/>
      <c r="BS1331" s="58"/>
      <c r="BT1331" s="58"/>
      <c r="BU1331" s="58"/>
      <c r="BV1331" s="58"/>
      <c r="BW1331" s="58"/>
      <c r="BX1331" s="58"/>
      <c r="BY1331" s="58"/>
      <c r="BZ1331" s="58"/>
      <c r="CA1331" s="58"/>
      <c r="CB1331" s="58"/>
      <c r="CC1331" s="58"/>
      <c r="CD1331" s="58"/>
      <c r="CE1331" s="58"/>
      <c r="CF1331" s="58"/>
      <c r="CG1331" s="58"/>
      <c r="CH1331" s="58"/>
      <c r="CI1331" s="58"/>
      <c r="CJ1331" s="58"/>
      <c r="CK1331" s="58"/>
      <c r="CL1331" s="58"/>
      <c r="CM1331" s="58"/>
      <c r="CN1331" s="58"/>
      <c r="CO1331" s="58"/>
      <c r="CP1331" s="58"/>
      <c r="CQ1331" s="58"/>
      <c r="CR1331" s="58"/>
      <c r="CS1331" s="58"/>
      <c r="CT1331" s="58"/>
      <c r="CU1331" s="58"/>
      <c r="CV1331" s="58"/>
      <c r="CW1331" s="58"/>
      <c r="CX1331" s="58"/>
      <c r="CY1331" s="58"/>
      <c r="CZ1331" s="58"/>
      <c r="DA1331" s="58"/>
      <c r="DB1331" s="58"/>
      <c r="DC1331" s="58"/>
      <c r="DD1331" s="58"/>
      <c r="DE1331" s="58"/>
      <c r="DF1331" s="58"/>
      <c r="DG1331" s="58"/>
      <c r="DH1331" s="58"/>
      <c r="DI1331" s="60"/>
    </row>
    <row r="1332" spans="1:113" x14ac:dyDescent="0.2">
      <c r="A1332" s="36"/>
      <c r="AM1332" s="62"/>
      <c r="AN1332" s="62"/>
      <c r="AO1332" s="58"/>
      <c r="AP1332" s="58"/>
      <c r="AQ1332" s="58"/>
      <c r="AS1332" s="62"/>
      <c r="AT1332" s="58"/>
      <c r="AU1332" s="58"/>
      <c r="AW1332" s="62"/>
      <c r="AX1332" s="58"/>
      <c r="AY1332" s="59"/>
      <c r="BA1332" s="58"/>
      <c r="BC1332" s="62"/>
      <c r="BD1332" s="58"/>
      <c r="BE1332" s="59"/>
      <c r="BF1332" s="58"/>
      <c r="BG1332" s="58"/>
      <c r="BH1332" s="58"/>
      <c r="BI1332" s="58"/>
      <c r="BJ1332" s="58"/>
      <c r="BK1332" s="58"/>
      <c r="BL1332" s="58"/>
      <c r="BM1332" s="58"/>
      <c r="BN1332" s="58"/>
      <c r="BO1332" s="58"/>
      <c r="BP1332" s="58"/>
      <c r="BQ1332" s="58"/>
      <c r="BR1332" s="58"/>
      <c r="BS1332" s="58"/>
      <c r="BT1332" s="58"/>
      <c r="BU1332" s="58"/>
      <c r="BV1332" s="58"/>
      <c r="BW1332" s="58"/>
      <c r="BX1332" s="58"/>
      <c r="BY1332" s="58"/>
      <c r="BZ1332" s="58"/>
      <c r="CA1332" s="58"/>
      <c r="CB1332" s="58"/>
      <c r="CC1332" s="58"/>
      <c r="CD1332" s="58"/>
      <c r="CE1332" s="58"/>
      <c r="CF1332" s="58"/>
      <c r="CG1332" s="58"/>
      <c r="CH1332" s="58"/>
      <c r="CI1332" s="58"/>
      <c r="CJ1332" s="58"/>
      <c r="CK1332" s="58"/>
      <c r="CL1332" s="58"/>
      <c r="CM1332" s="58"/>
      <c r="CN1332" s="58"/>
      <c r="CO1332" s="58"/>
      <c r="CP1332" s="58"/>
      <c r="CQ1332" s="58"/>
      <c r="CR1332" s="58"/>
      <c r="CS1332" s="58"/>
      <c r="CT1332" s="58"/>
      <c r="CU1332" s="58"/>
      <c r="CV1332" s="58"/>
      <c r="CW1332" s="58"/>
      <c r="CX1332" s="58"/>
      <c r="CY1332" s="58"/>
      <c r="CZ1332" s="58"/>
      <c r="DA1332" s="58"/>
      <c r="DB1332" s="58"/>
      <c r="DC1332" s="58"/>
      <c r="DD1332" s="58"/>
      <c r="DE1332" s="58"/>
      <c r="DF1332" s="58"/>
      <c r="DG1332" s="58"/>
      <c r="DH1332" s="58"/>
      <c r="DI1332" s="60"/>
    </row>
    <row r="1333" spans="1:113" x14ac:dyDescent="0.2">
      <c r="A1333" s="36"/>
      <c r="AM1333" s="62"/>
      <c r="AN1333" s="62"/>
      <c r="AO1333" s="58"/>
      <c r="AP1333" s="58"/>
      <c r="AQ1333" s="58"/>
      <c r="AS1333" s="62"/>
      <c r="AT1333" s="58"/>
      <c r="AU1333" s="58"/>
      <c r="AW1333" s="62"/>
      <c r="AX1333" s="58"/>
      <c r="AY1333" s="59"/>
      <c r="BA1333" s="58"/>
      <c r="BC1333" s="62"/>
      <c r="BD1333" s="58"/>
      <c r="BE1333" s="59"/>
      <c r="BF1333" s="58"/>
      <c r="BG1333" s="58"/>
      <c r="BH1333" s="58"/>
      <c r="BI1333" s="58"/>
      <c r="BJ1333" s="58"/>
      <c r="BK1333" s="58"/>
      <c r="BL1333" s="58"/>
      <c r="BM1333" s="58"/>
      <c r="BN1333" s="58"/>
      <c r="BO1333" s="58"/>
      <c r="BP1333" s="58"/>
      <c r="BQ1333" s="58"/>
      <c r="BR1333" s="58"/>
      <c r="BS1333" s="58"/>
      <c r="BT1333" s="58"/>
      <c r="BU1333" s="58"/>
      <c r="BV1333" s="58"/>
      <c r="BW1333" s="58"/>
      <c r="BX1333" s="58"/>
      <c r="BY1333" s="58"/>
      <c r="BZ1333" s="58"/>
      <c r="CA1333" s="58"/>
      <c r="CB1333" s="58"/>
      <c r="CC1333" s="58"/>
      <c r="CD1333" s="58"/>
      <c r="CE1333" s="58"/>
      <c r="CF1333" s="58"/>
      <c r="CG1333" s="58"/>
      <c r="CH1333" s="58"/>
      <c r="CI1333" s="58"/>
      <c r="CJ1333" s="58"/>
      <c r="CK1333" s="58"/>
      <c r="CL1333" s="58"/>
      <c r="CM1333" s="58"/>
      <c r="CN1333" s="58"/>
      <c r="CO1333" s="58"/>
      <c r="CP1333" s="58"/>
      <c r="CQ1333" s="58"/>
      <c r="CR1333" s="58"/>
      <c r="CS1333" s="58"/>
      <c r="CT1333" s="58"/>
      <c r="CU1333" s="58"/>
      <c r="CV1333" s="58"/>
      <c r="CW1333" s="58"/>
      <c r="CX1333" s="58"/>
      <c r="CY1333" s="58"/>
      <c r="CZ1333" s="58"/>
      <c r="DA1333" s="58"/>
      <c r="DB1333" s="58"/>
      <c r="DC1333" s="58"/>
      <c r="DD1333" s="58"/>
      <c r="DE1333" s="58"/>
      <c r="DF1333" s="58"/>
      <c r="DG1333" s="58"/>
      <c r="DH1333" s="58"/>
      <c r="DI1333" s="60"/>
    </row>
    <row r="1334" spans="1:113" x14ac:dyDescent="0.2">
      <c r="A1334" s="36"/>
      <c r="AM1334" s="62"/>
      <c r="AN1334" s="62"/>
      <c r="AO1334" s="58"/>
      <c r="AP1334" s="58"/>
      <c r="AQ1334" s="58"/>
      <c r="AS1334" s="62"/>
      <c r="AT1334" s="58"/>
      <c r="AU1334" s="58"/>
      <c r="AW1334" s="62"/>
      <c r="AX1334" s="58"/>
      <c r="AY1334" s="59"/>
      <c r="BA1334" s="58"/>
      <c r="BC1334" s="62"/>
      <c r="BD1334" s="58"/>
      <c r="BE1334" s="59"/>
      <c r="BF1334" s="58"/>
      <c r="BG1334" s="58"/>
      <c r="BH1334" s="58"/>
      <c r="BI1334" s="58"/>
      <c r="BJ1334" s="58"/>
      <c r="BK1334" s="58"/>
      <c r="BL1334" s="58"/>
      <c r="BM1334" s="58"/>
      <c r="BN1334" s="58"/>
      <c r="BO1334" s="58"/>
      <c r="BP1334" s="58"/>
      <c r="BQ1334" s="58"/>
      <c r="BR1334" s="58"/>
      <c r="BS1334" s="58"/>
      <c r="BT1334" s="58"/>
      <c r="BU1334" s="58"/>
      <c r="BV1334" s="58"/>
      <c r="BW1334" s="58"/>
      <c r="BX1334" s="58"/>
      <c r="BY1334" s="58"/>
      <c r="BZ1334" s="58"/>
      <c r="CA1334" s="58"/>
      <c r="CB1334" s="58"/>
      <c r="CC1334" s="58"/>
      <c r="CD1334" s="58"/>
      <c r="CE1334" s="58"/>
      <c r="CF1334" s="58"/>
      <c r="CG1334" s="58"/>
      <c r="CH1334" s="58"/>
      <c r="CI1334" s="58"/>
      <c r="CJ1334" s="58"/>
      <c r="CK1334" s="58"/>
      <c r="CL1334" s="58"/>
      <c r="CM1334" s="58"/>
      <c r="CN1334" s="58"/>
      <c r="CO1334" s="58"/>
      <c r="CP1334" s="58"/>
      <c r="CQ1334" s="58"/>
      <c r="CR1334" s="58"/>
      <c r="CS1334" s="58"/>
      <c r="CT1334" s="58"/>
      <c r="CU1334" s="58"/>
      <c r="CV1334" s="58"/>
      <c r="CW1334" s="58"/>
      <c r="CX1334" s="58"/>
      <c r="CY1334" s="58"/>
      <c r="CZ1334" s="58"/>
      <c r="DA1334" s="58"/>
      <c r="DB1334" s="58"/>
      <c r="DC1334" s="58"/>
      <c r="DD1334" s="58"/>
      <c r="DE1334" s="58"/>
      <c r="DF1334" s="58"/>
      <c r="DG1334" s="58"/>
      <c r="DH1334" s="58"/>
      <c r="DI1334" s="60"/>
    </row>
    <row r="1335" spans="1:113" x14ac:dyDescent="0.2">
      <c r="A1335" s="36"/>
      <c r="AM1335" s="62"/>
      <c r="AN1335" s="62"/>
      <c r="AO1335" s="58"/>
      <c r="AP1335" s="58"/>
      <c r="AQ1335" s="58"/>
      <c r="AS1335" s="62"/>
      <c r="AT1335" s="58"/>
      <c r="AU1335" s="58"/>
      <c r="AW1335" s="62"/>
      <c r="AX1335" s="58"/>
      <c r="AY1335" s="59"/>
      <c r="BA1335" s="58"/>
      <c r="BC1335" s="62"/>
      <c r="BD1335" s="58"/>
      <c r="BE1335" s="59"/>
      <c r="BF1335" s="58"/>
      <c r="BG1335" s="58"/>
      <c r="BH1335" s="58"/>
      <c r="BI1335" s="58"/>
      <c r="BJ1335" s="58"/>
      <c r="BK1335" s="58"/>
      <c r="BL1335" s="58"/>
      <c r="BM1335" s="58"/>
      <c r="BN1335" s="58"/>
      <c r="BO1335" s="58"/>
      <c r="BP1335" s="58"/>
      <c r="BQ1335" s="58"/>
      <c r="BR1335" s="58"/>
      <c r="BS1335" s="58"/>
      <c r="BT1335" s="58"/>
      <c r="BU1335" s="58"/>
      <c r="BV1335" s="58"/>
      <c r="BW1335" s="58"/>
      <c r="BX1335" s="58"/>
      <c r="BY1335" s="58"/>
      <c r="BZ1335" s="58"/>
      <c r="CA1335" s="58"/>
      <c r="CB1335" s="58"/>
      <c r="CC1335" s="58"/>
      <c r="CD1335" s="58"/>
      <c r="CE1335" s="58"/>
      <c r="CF1335" s="58"/>
      <c r="CG1335" s="58"/>
      <c r="CH1335" s="58"/>
      <c r="CI1335" s="58"/>
      <c r="CJ1335" s="58"/>
      <c r="CK1335" s="58"/>
      <c r="CL1335" s="58"/>
      <c r="CM1335" s="58"/>
      <c r="CN1335" s="58"/>
      <c r="CO1335" s="58"/>
      <c r="CP1335" s="58"/>
      <c r="CQ1335" s="58"/>
      <c r="CR1335" s="58"/>
      <c r="CS1335" s="58"/>
      <c r="CT1335" s="58"/>
      <c r="CU1335" s="58"/>
      <c r="CV1335" s="58"/>
      <c r="CW1335" s="58"/>
      <c r="CX1335" s="58"/>
      <c r="CY1335" s="58"/>
      <c r="CZ1335" s="58"/>
      <c r="DA1335" s="58"/>
      <c r="DB1335" s="58"/>
      <c r="DC1335" s="58"/>
      <c r="DD1335" s="58"/>
      <c r="DE1335" s="58"/>
      <c r="DF1335" s="58"/>
      <c r="DG1335" s="58"/>
      <c r="DH1335" s="58"/>
      <c r="DI1335" s="60"/>
    </row>
    <row r="1336" spans="1:113" x14ac:dyDescent="0.2">
      <c r="A1336" s="36"/>
      <c r="AM1336" s="62"/>
      <c r="AN1336" s="62"/>
      <c r="AO1336" s="58"/>
      <c r="AP1336" s="58"/>
      <c r="AQ1336" s="58"/>
      <c r="AS1336" s="62"/>
      <c r="AT1336" s="58"/>
      <c r="AU1336" s="58"/>
      <c r="AW1336" s="62"/>
      <c r="AX1336" s="58"/>
      <c r="AY1336" s="59"/>
      <c r="BA1336" s="58"/>
      <c r="BC1336" s="62"/>
      <c r="BD1336" s="58"/>
      <c r="BE1336" s="59"/>
      <c r="BF1336" s="58"/>
      <c r="BG1336" s="58"/>
      <c r="BH1336" s="58"/>
      <c r="BI1336" s="58"/>
      <c r="BJ1336" s="58"/>
      <c r="BK1336" s="58"/>
      <c r="BL1336" s="58"/>
      <c r="BM1336" s="58"/>
      <c r="BN1336" s="58"/>
      <c r="BO1336" s="58"/>
      <c r="BP1336" s="58"/>
      <c r="BQ1336" s="58"/>
      <c r="BR1336" s="58"/>
      <c r="BS1336" s="58"/>
      <c r="BT1336" s="58"/>
      <c r="BU1336" s="58"/>
      <c r="BV1336" s="58"/>
      <c r="BW1336" s="58"/>
      <c r="BX1336" s="58"/>
      <c r="BY1336" s="58"/>
      <c r="BZ1336" s="58"/>
      <c r="CA1336" s="58"/>
      <c r="CB1336" s="58"/>
      <c r="CC1336" s="58"/>
      <c r="CD1336" s="58"/>
      <c r="CE1336" s="58"/>
      <c r="CF1336" s="58"/>
      <c r="CG1336" s="58"/>
      <c r="CH1336" s="58"/>
      <c r="CI1336" s="58"/>
      <c r="CJ1336" s="58"/>
      <c r="CK1336" s="58"/>
      <c r="CL1336" s="58"/>
      <c r="CM1336" s="58"/>
      <c r="CN1336" s="58"/>
      <c r="CO1336" s="58"/>
      <c r="CP1336" s="58"/>
      <c r="CQ1336" s="58"/>
      <c r="CR1336" s="58"/>
      <c r="CS1336" s="58"/>
      <c r="CT1336" s="58"/>
      <c r="CU1336" s="58"/>
      <c r="CV1336" s="58"/>
      <c r="CW1336" s="58"/>
      <c r="CX1336" s="58"/>
      <c r="CY1336" s="58"/>
      <c r="CZ1336" s="58"/>
      <c r="DA1336" s="58"/>
      <c r="DB1336" s="58"/>
      <c r="DC1336" s="58"/>
      <c r="DD1336" s="58"/>
      <c r="DE1336" s="58"/>
      <c r="DF1336" s="58"/>
      <c r="DG1336" s="58"/>
      <c r="DH1336" s="58"/>
      <c r="DI1336" s="60"/>
    </row>
    <row r="1337" spans="1:113" x14ac:dyDescent="0.2">
      <c r="A1337" s="36"/>
      <c r="AM1337" s="62"/>
      <c r="AN1337" s="62"/>
      <c r="AO1337" s="58"/>
      <c r="AP1337" s="58"/>
      <c r="AQ1337" s="58"/>
      <c r="AS1337" s="62"/>
      <c r="AT1337" s="58"/>
      <c r="AU1337" s="58"/>
      <c r="AW1337" s="62"/>
      <c r="AX1337" s="58"/>
      <c r="AY1337" s="59"/>
      <c r="BA1337" s="58"/>
      <c r="BC1337" s="62"/>
      <c r="BD1337" s="58"/>
      <c r="BE1337" s="59"/>
      <c r="BF1337" s="58"/>
      <c r="BG1337" s="58"/>
      <c r="BH1337" s="58"/>
      <c r="BI1337" s="58"/>
      <c r="BJ1337" s="58"/>
      <c r="BK1337" s="58"/>
      <c r="BL1337" s="58"/>
      <c r="BM1337" s="58"/>
      <c r="BN1337" s="58"/>
      <c r="BO1337" s="58"/>
      <c r="BP1337" s="58"/>
      <c r="BQ1337" s="58"/>
      <c r="BR1337" s="58"/>
      <c r="BS1337" s="58"/>
      <c r="BT1337" s="58"/>
      <c r="BU1337" s="58"/>
      <c r="BV1337" s="58"/>
      <c r="BW1337" s="58"/>
      <c r="BX1337" s="58"/>
      <c r="BY1337" s="58"/>
      <c r="BZ1337" s="58"/>
      <c r="CA1337" s="58"/>
      <c r="CB1337" s="58"/>
      <c r="CC1337" s="58"/>
      <c r="CD1337" s="58"/>
      <c r="CE1337" s="58"/>
      <c r="CF1337" s="58"/>
      <c r="CG1337" s="58"/>
      <c r="CH1337" s="58"/>
      <c r="CI1337" s="58"/>
      <c r="CJ1337" s="58"/>
      <c r="CK1337" s="58"/>
      <c r="CL1337" s="58"/>
      <c r="CM1337" s="58"/>
      <c r="CN1337" s="58"/>
      <c r="CO1337" s="58"/>
      <c r="CP1337" s="58"/>
      <c r="CQ1337" s="58"/>
      <c r="CR1337" s="58"/>
      <c r="CS1337" s="58"/>
      <c r="CT1337" s="58"/>
      <c r="CU1337" s="58"/>
      <c r="CV1337" s="58"/>
      <c r="CW1337" s="58"/>
      <c r="CX1337" s="58"/>
      <c r="CY1337" s="58"/>
      <c r="CZ1337" s="58"/>
      <c r="DA1337" s="58"/>
      <c r="DB1337" s="58"/>
      <c r="DC1337" s="58"/>
      <c r="DD1337" s="58"/>
      <c r="DE1337" s="58"/>
      <c r="DF1337" s="58"/>
      <c r="DG1337" s="58"/>
      <c r="DH1337" s="58"/>
      <c r="DI1337" s="60"/>
    </row>
    <row r="1338" spans="1:113" x14ac:dyDescent="0.2">
      <c r="A1338" s="36"/>
      <c r="AM1338" s="62"/>
      <c r="AN1338" s="62"/>
      <c r="AO1338" s="58"/>
      <c r="AP1338" s="58"/>
      <c r="AQ1338" s="58"/>
      <c r="AS1338" s="62"/>
      <c r="AT1338" s="58"/>
      <c r="AU1338" s="58"/>
      <c r="AW1338" s="62"/>
      <c r="AX1338" s="58"/>
      <c r="AY1338" s="59"/>
      <c r="BA1338" s="58"/>
      <c r="BC1338" s="62"/>
      <c r="BD1338" s="58"/>
      <c r="BE1338" s="59"/>
      <c r="BF1338" s="58"/>
      <c r="BG1338" s="58"/>
      <c r="BH1338" s="58"/>
      <c r="BI1338" s="58"/>
      <c r="BJ1338" s="58"/>
      <c r="BK1338" s="58"/>
      <c r="BL1338" s="58"/>
      <c r="BM1338" s="58"/>
      <c r="BN1338" s="58"/>
      <c r="BO1338" s="58"/>
      <c r="BP1338" s="58"/>
      <c r="BQ1338" s="58"/>
      <c r="BR1338" s="58"/>
      <c r="BS1338" s="58"/>
      <c r="BT1338" s="58"/>
      <c r="BU1338" s="58"/>
      <c r="BV1338" s="58"/>
      <c r="BW1338" s="58"/>
      <c r="BX1338" s="58"/>
      <c r="BY1338" s="58"/>
      <c r="BZ1338" s="58"/>
      <c r="CA1338" s="58"/>
      <c r="CB1338" s="58"/>
      <c r="CC1338" s="58"/>
      <c r="CD1338" s="58"/>
      <c r="CE1338" s="58"/>
      <c r="CF1338" s="58"/>
      <c r="CG1338" s="58"/>
      <c r="CH1338" s="58"/>
      <c r="CI1338" s="58"/>
      <c r="CJ1338" s="58"/>
      <c r="CK1338" s="58"/>
      <c r="CL1338" s="58"/>
      <c r="CM1338" s="58"/>
      <c r="CN1338" s="58"/>
      <c r="CO1338" s="58"/>
      <c r="CP1338" s="58"/>
      <c r="CQ1338" s="58"/>
      <c r="CR1338" s="58"/>
      <c r="CS1338" s="58"/>
      <c r="CT1338" s="58"/>
      <c r="CU1338" s="58"/>
      <c r="CV1338" s="58"/>
      <c r="CW1338" s="58"/>
      <c r="CX1338" s="58"/>
      <c r="CY1338" s="58"/>
      <c r="CZ1338" s="58"/>
      <c r="DA1338" s="58"/>
      <c r="DB1338" s="58"/>
      <c r="DC1338" s="58"/>
      <c r="DD1338" s="58"/>
      <c r="DE1338" s="58"/>
      <c r="DF1338" s="58"/>
      <c r="DG1338" s="58"/>
      <c r="DH1338" s="58"/>
      <c r="DI1338" s="60"/>
    </row>
    <row r="1339" spans="1:113" x14ac:dyDescent="0.2">
      <c r="A1339" s="36"/>
      <c r="AM1339" s="62"/>
      <c r="AN1339" s="62"/>
      <c r="AO1339" s="58"/>
      <c r="AP1339" s="58"/>
      <c r="AQ1339" s="58"/>
      <c r="AS1339" s="62"/>
      <c r="AT1339" s="58"/>
      <c r="AU1339" s="58"/>
      <c r="AW1339" s="62"/>
      <c r="AX1339" s="58"/>
      <c r="AY1339" s="59"/>
      <c r="BA1339" s="58"/>
      <c r="BC1339" s="62"/>
      <c r="BD1339" s="58"/>
      <c r="BE1339" s="59"/>
      <c r="BF1339" s="58"/>
      <c r="BG1339" s="58"/>
      <c r="BH1339" s="58"/>
      <c r="BI1339" s="58"/>
      <c r="BJ1339" s="58"/>
      <c r="BK1339" s="58"/>
      <c r="BL1339" s="58"/>
      <c r="BM1339" s="58"/>
      <c r="BN1339" s="58"/>
      <c r="BO1339" s="58"/>
      <c r="BP1339" s="58"/>
      <c r="BQ1339" s="58"/>
      <c r="BR1339" s="58"/>
      <c r="BS1339" s="58"/>
      <c r="BT1339" s="58"/>
      <c r="BU1339" s="58"/>
      <c r="BV1339" s="58"/>
      <c r="BW1339" s="58"/>
      <c r="BX1339" s="58"/>
      <c r="BY1339" s="58"/>
      <c r="BZ1339" s="58"/>
      <c r="CA1339" s="58"/>
      <c r="CB1339" s="58"/>
      <c r="CC1339" s="58"/>
      <c r="CD1339" s="58"/>
      <c r="CE1339" s="58"/>
      <c r="CF1339" s="58"/>
      <c r="CG1339" s="58"/>
      <c r="CH1339" s="58"/>
      <c r="CI1339" s="58"/>
      <c r="CJ1339" s="58"/>
      <c r="CK1339" s="58"/>
      <c r="CL1339" s="58"/>
      <c r="CM1339" s="58"/>
      <c r="CN1339" s="58"/>
      <c r="CO1339" s="58"/>
      <c r="CP1339" s="58"/>
      <c r="CQ1339" s="58"/>
      <c r="CR1339" s="58"/>
      <c r="CS1339" s="58"/>
      <c r="CT1339" s="58"/>
      <c r="CU1339" s="58"/>
      <c r="CV1339" s="58"/>
      <c r="CW1339" s="58"/>
      <c r="CX1339" s="58"/>
      <c r="CY1339" s="58"/>
      <c r="CZ1339" s="58"/>
      <c r="DA1339" s="58"/>
      <c r="DB1339" s="58"/>
      <c r="DC1339" s="58"/>
      <c r="DD1339" s="58"/>
      <c r="DE1339" s="58"/>
      <c r="DF1339" s="58"/>
      <c r="DG1339" s="58"/>
      <c r="DH1339" s="58"/>
      <c r="DI1339" s="60"/>
    </row>
    <row r="1340" spans="1:113" x14ac:dyDescent="0.2">
      <c r="A1340" s="36"/>
      <c r="AM1340" s="62"/>
      <c r="AN1340" s="62"/>
      <c r="AO1340" s="58"/>
      <c r="AP1340" s="58"/>
      <c r="AQ1340" s="58"/>
      <c r="AS1340" s="62"/>
      <c r="AT1340" s="58"/>
      <c r="AU1340" s="58"/>
      <c r="AW1340" s="62"/>
      <c r="AX1340" s="58"/>
      <c r="AY1340" s="59"/>
      <c r="BA1340" s="58"/>
      <c r="BC1340" s="62"/>
      <c r="BD1340" s="58"/>
      <c r="BE1340" s="59"/>
      <c r="BF1340" s="58"/>
      <c r="BG1340" s="58"/>
      <c r="BH1340" s="58"/>
      <c r="BI1340" s="58"/>
      <c r="BJ1340" s="58"/>
      <c r="BK1340" s="58"/>
      <c r="BL1340" s="58"/>
      <c r="BM1340" s="58"/>
      <c r="BN1340" s="58"/>
      <c r="BO1340" s="58"/>
      <c r="BP1340" s="58"/>
      <c r="BQ1340" s="58"/>
      <c r="BR1340" s="58"/>
      <c r="BS1340" s="58"/>
      <c r="BT1340" s="58"/>
      <c r="BU1340" s="58"/>
      <c r="BV1340" s="58"/>
      <c r="BW1340" s="58"/>
      <c r="BX1340" s="58"/>
      <c r="BY1340" s="58"/>
      <c r="BZ1340" s="58"/>
      <c r="CA1340" s="58"/>
      <c r="CB1340" s="58"/>
      <c r="CC1340" s="58"/>
      <c r="CD1340" s="58"/>
      <c r="CE1340" s="58"/>
      <c r="CF1340" s="58"/>
      <c r="CG1340" s="58"/>
      <c r="CH1340" s="58"/>
      <c r="CI1340" s="58"/>
      <c r="CJ1340" s="58"/>
      <c r="CK1340" s="58"/>
      <c r="CL1340" s="58"/>
      <c r="CM1340" s="58"/>
      <c r="CN1340" s="58"/>
      <c r="CO1340" s="58"/>
      <c r="CP1340" s="58"/>
      <c r="CQ1340" s="58"/>
      <c r="CR1340" s="58"/>
      <c r="CS1340" s="58"/>
      <c r="CT1340" s="58"/>
      <c r="CU1340" s="58"/>
      <c r="CV1340" s="58"/>
      <c r="CW1340" s="58"/>
      <c r="CX1340" s="58"/>
      <c r="CY1340" s="58"/>
      <c r="CZ1340" s="58"/>
      <c r="DA1340" s="58"/>
      <c r="DB1340" s="58"/>
      <c r="DC1340" s="58"/>
      <c r="DD1340" s="58"/>
      <c r="DE1340" s="58"/>
      <c r="DF1340" s="58"/>
      <c r="DG1340" s="58"/>
      <c r="DH1340" s="58"/>
      <c r="DI1340" s="60"/>
    </row>
    <row r="1341" spans="1:113" x14ac:dyDescent="0.2">
      <c r="A1341" s="36"/>
      <c r="AM1341" s="62"/>
      <c r="AN1341" s="62"/>
      <c r="AO1341" s="58"/>
      <c r="AP1341" s="58"/>
      <c r="AQ1341" s="58"/>
      <c r="AS1341" s="62"/>
      <c r="AT1341" s="58"/>
      <c r="AU1341" s="58"/>
      <c r="AW1341" s="62"/>
      <c r="AX1341" s="58"/>
      <c r="AY1341" s="59"/>
      <c r="BA1341" s="58"/>
      <c r="BC1341" s="62"/>
      <c r="BD1341" s="58"/>
      <c r="BE1341" s="59"/>
      <c r="BF1341" s="58"/>
      <c r="BG1341" s="58"/>
      <c r="BH1341" s="58"/>
      <c r="BI1341" s="58"/>
      <c r="BJ1341" s="58"/>
      <c r="BK1341" s="58"/>
      <c r="BL1341" s="58"/>
      <c r="BM1341" s="58"/>
      <c r="BN1341" s="58"/>
      <c r="BO1341" s="58"/>
      <c r="BP1341" s="58"/>
      <c r="BQ1341" s="58"/>
      <c r="BR1341" s="58"/>
      <c r="BS1341" s="58"/>
      <c r="BT1341" s="58"/>
      <c r="BU1341" s="58"/>
      <c r="BV1341" s="58"/>
      <c r="BW1341" s="58"/>
      <c r="BX1341" s="58"/>
      <c r="BY1341" s="58"/>
      <c r="BZ1341" s="58"/>
      <c r="CA1341" s="58"/>
      <c r="CB1341" s="58"/>
      <c r="CC1341" s="58"/>
      <c r="CD1341" s="58"/>
      <c r="CE1341" s="58"/>
      <c r="CF1341" s="58"/>
      <c r="CG1341" s="58"/>
      <c r="CH1341" s="58"/>
      <c r="CI1341" s="58"/>
      <c r="CJ1341" s="58"/>
      <c r="CK1341" s="58"/>
      <c r="CL1341" s="58"/>
      <c r="CM1341" s="58"/>
      <c r="CN1341" s="58"/>
      <c r="CO1341" s="58"/>
      <c r="CP1341" s="58"/>
      <c r="CQ1341" s="58"/>
      <c r="CR1341" s="58"/>
      <c r="CS1341" s="58"/>
      <c r="CT1341" s="58"/>
      <c r="CU1341" s="58"/>
      <c r="CV1341" s="58"/>
      <c r="CW1341" s="58"/>
      <c r="CX1341" s="58"/>
      <c r="CY1341" s="58"/>
      <c r="CZ1341" s="58"/>
      <c r="DA1341" s="58"/>
      <c r="DB1341" s="58"/>
      <c r="DC1341" s="58"/>
      <c r="DD1341" s="58"/>
      <c r="DE1341" s="58"/>
      <c r="DF1341" s="58"/>
      <c r="DG1341" s="58"/>
      <c r="DH1341" s="58"/>
      <c r="DI1341" s="60"/>
    </row>
    <row r="1342" spans="1:113" x14ac:dyDescent="0.2">
      <c r="A1342" s="36"/>
      <c r="AM1342" s="62"/>
      <c r="AN1342" s="62"/>
      <c r="AO1342" s="58"/>
      <c r="AP1342" s="58"/>
      <c r="AQ1342" s="58"/>
      <c r="AS1342" s="62"/>
      <c r="AT1342" s="58"/>
      <c r="AU1342" s="58"/>
      <c r="AW1342" s="62"/>
      <c r="AX1342" s="58"/>
      <c r="AY1342" s="59"/>
      <c r="BA1342" s="58"/>
      <c r="BC1342" s="62"/>
      <c r="BD1342" s="58"/>
      <c r="BE1342" s="59"/>
      <c r="BF1342" s="58"/>
      <c r="BG1342" s="58"/>
      <c r="BH1342" s="58"/>
      <c r="BI1342" s="58"/>
      <c r="BJ1342" s="58"/>
      <c r="BK1342" s="58"/>
      <c r="BL1342" s="58"/>
      <c r="BM1342" s="58"/>
      <c r="BN1342" s="58"/>
      <c r="BO1342" s="58"/>
      <c r="BP1342" s="58"/>
      <c r="BQ1342" s="58"/>
      <c r="BR1342" s="58"/>
      <c r="BS1342" s="58"/>
      <c r="BT1342" s="58"/>
      <c r="BU1342" s="58"/>
      <c r="BV1342" s="58"/>
      <c r="BW1342" s="58"/>
      <c r="BX1342" s="58"/>
      <c r="BY1342" s="58"/>
      <c r="BZ1342" s="58"/>
      <c r="CA1342" s="58"/>
      <c r="CB1342" s="58"/>
      <c r="CC1342" s="58"/>
      <c r="CD1342" s="58"/>
      <c r="CE1342" s="58"/>
      <c r="CF1342" s="58"/>
      <c r="CG1342" s="58"/>
      <c r="CH1342" s="58"/>
      <c r="CI1342" s="58"/>
      <c r="CJ1342" s="58"/>
      <c r="CK1342" s="58"/>
      <c r="CL1342" s="58"/>
      <c r="CM1342" s="58"/>
      <c r="CN1342" s="58"/>
      <c r="CO1342" s="58"/>
      <c r="CP1342" s="58"/>
      <c r="CQ1342" s="58"/>
      <c r="CR1342" s="58"/>
      <c r="CS1342" s="58"/>
      <c r="CT1342" s="58"/>
      <c r="CU1342" s="58"/>
      <c r="CV1342" s="58"/>
      <c r="CW1342" s="58"/>
      <c r="CX1342" s="58"/>
      <c r="CY1342" s="58"/>
      <c r="CZ1342" s="58"/>
      <c r="DA1342" s="58"/>
      <c r="DB1342" s="58"/>
      <c r="DC1342" s="58"/>
      <c r="DD1342" s="58"/>
      <c r="DE1342" s="58"/>
      <c r="DF1342" s="58"/>
      <c r="DG1342" s="58"/>
      <c r="DH1342" s="58"/>
      <c r="DI1342" s="60"/>
    </row>
    <row r="1343" spans="1:113" x14ac:dyDescent="0.2">
      <c r="A1343" s="36"/>
      <c r="AM1343" s="62"/>
      <c r="AN1343" s="62"/>
      <c r="AO1343" s="58"/>
      <c r="AP1343" s="58"/>
      <c r="AQ1343" s="58"/>
      <c r="AS1343" s="62"/>
      <c r="AT1343" s="58"/>
      <c r="AU1343" s="58"/>
      <c r="AW1343" s="62"/>
      <c r="AX1343" s="58"/>
      <c r="AY1343" s="59"/>
      <c r="BA1343" s="58"/>
      <c r="BC1343" s="62"/>
      <c r="BD1343" s="58"/>
      <c r="BE1343" s="59"/>
      <c r="BF1343" s="58"/>
      <c r="BG1343" s="58"/>
      <c r="BH1343" s="58"/>
      <c r="BI1343" s="58"/>
      <c r="BJ1343" s="58"/>
      <c r="BK1343" s="58"/>
      <c r="BL1343" s="58"/>
      <c r="BM1343" s="58"/>
      <c r="BN1343" s="58"/>
      <c r="BO1343" s="58"/>
      <c r="BP1343" s="58"/>
      <c r="BQ1343" s="58"/>
      <c r="BR1343" s="58"/>
      <c r="BS1343" s="58"/>
      <c r="BT1343" s="58"/>
      <c r="BU1343" s="58"/>
      <c r="BV1343" s="58"/>
      <c r="BW1343" s="58"/>
      <c r="BX1343" s="58"/>
      <c r="BY1343" s="58"/>
      <c r="BZ1343" s="58"/>
      <c r="CA1343" s="58"/>
      <c r="CB1343" s="58"/>
      <c r="CC1343" s="58"/>
      <c r="CD1343" s="58"/>
      <c r="CE1343" s="58"/>
      <c r="CF1343" s="58"/>
      <c r="CG1343" s="58"/>
      <c r="CH1343" s="58"/>
      <c r="CI1343" s="58"/>
      <c r="CJ1343" s="58"/>
      <c r="CK1343" s="58"/>
      <c r="CL1343" s="58"/>
      <c r="CM1343" s="58"/>
      <c r="CN1343" s="58"/>
      <c r="CO1343" s="58"/>
      <c r="CP1343" s="58"/>
      <c r="CQ1343" s="58"/>
      <c r="CR1343" s="58"/>
      <c r="CS1343" s="58"/>
      <c r="CT1343" s="58"/>
      <c r="CU1343" s="58"/>
      <c r="CV1343" s="58"/>
      <c r="CW1343" s="58"/>
      <c r="CX1343" s="58"/>
      <c r="CY1343" s="58"/>
      <c r="CZ1343" s="58"/>
      <c r="DA1343" s="58"/>
      <c r="DB1343" s="58"/>
      <c r="DC1343" s="58"/>
      <c r="DD1343" s="58"/>
      <c r="DE1343" s="58"/>
      <c r="DF1343" s="58"/>
      <c r="DG1343" s="58"/>
      <c r="DH1343" s="58"/>
      <c r="DI1343" s="60"/>
    </row>
    <row r="1344" spans="1:113" x14ac:dyDescent="0.2">
      <c r="A1344" s="36"/>
      <c r="AM1344" s="62"/>
      <c r="AN1344" s="62"/>
      <c r="AO1344" s="58"/>
      <c r="AP1344" s="58"/>
      <c r="AQ1344" s="58"/>
      <c r="AS1344" s="62"/>
      <c r="AT1344" s="58"/>
      <c r="AU1344" s="58"/>
      <c r="AW1344" s="62"/>
      <c r="AX1344" s="58"/>
      <c r="AY1344" s="59"/>
      <c r="BA1344" s="58"/>
      <c r="BC1344" s="62"/>
      <c r="BD1344" s="58"/>
      <c r="BE1344" s="59"/>
      <c r="BF1344" s="58"/>
      <c r="BG1344" s="58"/>
      <c r="BH1344" s="58"/>
      <c r="BI1344" s="58"/>
      <c r="BJ1344" s="58"/>
      <c r="BK1344" s="58"/>
      <c r="BL1344" s="58"/>
      <c r="BM1344" s="58"/>
      <c r="BN1344" s="58"/>
      <c r="BO1344" s="58"/>
      <c r="BP1344" s="58"/>
      <c r="BQ1344" s="58"/>
      <c r="BR1344" s="58"/>
      <c r="BS1344" s="58"/>
      <c r="BT1344" s="58"/>
      <c r="BU1344" s="58"/>
      <c r="BV1344" s="58"/>
      <c r="BW1344" s="58"/>
      <c r="BX1344" s="58"/>
      <c r="BY1344" s="58"/>
      <c r="BZ1344" s="58"/>
      <c r="CA1344" s="58"/>
      <c r="CB1344" s="58"/>
      <c r="CC1344" s="58"/>
      <c r="CD1344" s="58"/>
      <c r="CE1344" s="58"/>
      <c r="CF1344" s="58"/>
      <c r="CG1344" s="58"/>
      <c r="CH1344" s="58"/>
      <c r="CI1344" s="58"/>
      <c r="CJ1344" s="58"/>
      <c r="CK1344" s="58"/>
      <c r="CL1344" s="58"/>
      <c r="CM1344" s="58"/>
      <c r="CN1344" s="58"/>
      <c r="CO1344" s="58"/>
      <c r="CP1344" s="58"/>
      <c r="CQ1344" s="58"/>
      <c r="CR1344" s="58"/>
      <c r="CS1344" s="58"/>
      <c r="CT1344" s="58"/>
      <c r="CU1344" s="58"/>
      <c r="CV1344" s="58"/>
      <c r="CW1344" s="58"/>
      <c r="CX1344" s="58"/>
      <c r="CY1344" s="58"/>
      <c r="CZ1344" s="58"/>
      <c r="DA1344" s="58"/>
      <c r="DB1344" s="58"/>
      <c r="DC1344" s="58"/>
      <c r="DD1344" s="58"/>
      <c r="DE1344" s="58"/>
      <c r="DF1344" s="58"/>
      <c r="DG1344" s="58"/>
      <c r="DH1344" s="58"/>
      <c r="DI1344" s="60"/>
    </row>
    <row r="1345" spans="1:113" x14ac:dyDescent="0.2">
      <c r="A1345" s="36"/>
      <c r="AM1345" s="62"/>
      <c r="AN1345" s="62"/>
      <c r="AO1345" s="58"/>
      <c r="AP1345" s="58"/>
      <c r="AQ1345" s="58"/>
      <c r="AS1345" s="62"/>
      <c r="AT1345" s="58"/>
      <c r="AU1345" s="58"/>
      <c r="AW1345" s="62"/>
      <c r="AX1345" s="58"/>
      <c r="AY1345" s="59"/>
      <c r="BA1345" s="58"/>
      <c r="BC1345" s="62"/>
      <c r="BD1345" s="58"/>
      <c r="BE1345" s="59"/>
      <c r="BF1345" s="58"/>
      <c r="BG1345" s="58"/>
      <c r="BH1345" s="58"/>
      <c r="BI1345" s="58"/>
      <c r="BJ1345" s="58"/>
      <c r="BK1345" s="58"/>
      <c r="BL1345" s="58"/>
      <c r="BM1345" s="58"/>
      <c r="BN1345" s="58"/>
      <c r="BO1345" s="58"/>
      <c r="BP1345" s="58"/>
      <c r="BQ1345" s="58"/>
      <c r="BR1345" s="58"/>
      <c r="BS1345" s="58"/>
      <c r="BT1345" s="58"/>
      <c r="BU1345" s="58"/>
      <c r="BV1345" s="58"/>
      <c r="BW1345" s="58"/>
      <c r="BX1345" s="58"/>
      <c r="BY1345" s="58"/>
      <c r="BZ1345" s="58"/>
      <c r="CA1345" s="58"/>
      <c r="CB1345" s="58"/>
      <c r="CC1345" s="58"/>
      <c r="CD1345" s="58"/>
      <c r="CE1345" s="58"/>
      <c r="CF1345" s="58"/>
      <c r="CG1345" s="58"/>
      <c r="CH1345" s="58"/>
      <c r="CI1345" s="58"/>
      <c r="CJ1345" s="58"/>
      <c r="CK1345" s="58"/>
      <c r="CL1345" s="58"/>
      <c r="CM1345" s="58"/>
      <c r="CN1345" s="58"/>
      <c r="CO1345" s="58"/>
      <c r="CP1345" s="58"/>
      <c r="CQ1345" s="58"/>
      <c r="CR1345" s="58"/>
      <c r="CS1345" s="58"/>
      <c r="CT1345" s="58"/>
      <c r="CU1345" s="58"/>
      <c r="CV1345" s="58"/>
      <c r="CW1345" s="58"/>
      <c r="CX1345" s="58"/>
      <c r="CY1345" s="58"/>
      <c r="CZ1345" s="58"/>
      <c r="DA1345" s="58"/>
      <c r="DB1345" s="58"/>
      <c r="DC1345" s="58"/>
      <c r="DD1345" s="58"/>
      <c r="DE1345" s="58"/>
      <c r="DF1345" s="58"/>
      <c r="DG1345" s="58"/>
      <c r="DH1345" s="58"/>
      <c r="DI1345" s="60"/>
    </row>
    <row r="1346" spans="1:113" x14ac:dyDescent="0.2">
      <c r="A1346" s="36"/>
      <c r="AM1346" s="62"/>
      <c r="AN1346" s="62"/>
      <c r="AO1346" s="58"/>
      <c r="AP1346" s="58"/>
      <c r="AQ1346" s="58"/>
      <c r="AS1346" s="62"/>
      <c r="AT1346" s="58"/>
      <c r="AU1346" s="58"/>
      <c r="AW1346" s="62"/>
      <c r="AX1346" s="58"/>
      <c r="AY1346" s="59"/>
      <c r="BA1346" s="58"/>
      <c r="BC1346" s="62"/>
      <c r="BD1346" s="58"/>
      <c r="BE1346" s="59"/>
      <c r="BF1346" s="58"/>
      <c r="BG1346" s="58"/>
      <c r="BH1346" s="58"/>
      <c r="BI1346" s="58"/>
      <c r="BJ1346" s="58"/>
      <c r="BK1346" s="58"/>
      <c r="BL1346" s="58"/>
      <c r="BM1346" s="58"/>
      <c r="BN1346" s="58"/>
      <c r="BO1346" s="58"/>
      <c r="BP1346" s="58"/>
      <c r="BQ1346" s="58"/>
      <c r="BR1346" s="58"/>
      <c r="BS1346" s="58"/>
      <c r="BT1346" s="58"/>
      <c r="BU1346" s="58"/>
      <c r="BV1346" s="58"/>
      <c r="BW1346" s="58"/>
      <c r="BX1346" s="58"/>
      <c r="BY1346" s="58"/>
      <c r="BZ1346" s="58"/>
      <c r="CA1346" s="58"/>
      <c r="CB1346" s="58"/>
      <c r="CC1346" s="58"/>
      <c r="CD1346" s="58"/>
      <c r="CE1346" s="58"/>
      <c r="CF1346" s="58"/>
      <c r="CG1346" s="58"/>
      <c r="CH1346" s="58"/>
      <c r="CI1346" s="58"/>
      <c r="CJ1346" s="58"/>
      <c r="CK1346" s="58"/>
      <c r="CL1346" s="58"/>
      <c r="CM1346" s="58"/>
      <c r="CN1346" s="58"/>
      <c r="CO1346" s="58"/>
      <c r="CP1346" s="58"/>
      <c r="CQ1346" s="58"/>
      <c r="CR1346" s="58"/>
      <c r="CS1346" s="58"/>
      <c r="CT1346" s="58"/>
      <c r="CU1346" s="58"/>
      <c r="CV1346" s="58"/>
      <c r="CW1346" s="58"/>
      <c r="CX1346" s="58"/>
      <c r="CY1346" s="58"/>
      <c r="CZ1346" s="58"/>
      <c r="DA1346" s="58"/>
      <c r="DB1346" s="58"/>
      <c r="DC1346" s="58"/>
      <c r="DD1346" s="58"/>
      <c r="DE1346" s="58"/>
      <c r="DF1346" s="58"/>
      <c r="DG1346" s="58"/>
      <c r="DH1346" s="58"/>
      <c r="DI1346" s="60"/>
    </row>
    <row r="1347" spans="1:113" x14ac:dyDescent="0.2">
      <c r="A1347" s="36"/>
      <c r="AM1347" s="62"/>
      <c r="AN1347" s="62"/>
      <c r="AO1347" s="58"/>
      <c r="AP1347" s="58"/>
      <c r="AQ1347" s="58"/>
      <c r="AS1347" s="62"/>
      <c r="AT1347" s="58"/>
      <c r="AU1347" s="58"/>
      <c r="AW1347" s="62"/>
      <c r="AX1347" s="58"/>
      <c r="AY1347" s="59"/>
      <c r="BA1347" s="58"/>
      <c r="BC1347" s="62"/>
      <c r="BD1347" s="58"/>
      <c r="BE1347" s="59"/>
      <c r="BF1347" s="58"/>
      <c r="BG1347" s="58"/>
      <c r="BH1347" s="58"/>
      <c r="BI1347" s="58"/>
      <c r="BJ1347" s="58"/>
      <c r="BK1347" s="58"/>
      <c r="BL1347" s="58"/>
      <c r="BM1347" s="58"/>
      <c r="BN1347" s="58"/>
      <c r="BO1347" s="58"/>
      <c r="BP1347" s="58"/>
      <c r="BQ1347" s="58"/>
      <c r="BR1347" s="58"/>
      <c r="BS1347" s="58"/>
      <c r="BT1347" s="58"/>
      <c r="BU1347" s="58"/>
      <c r="BV1347" s="58"/>
      <c r="BW1347" s="58"/>
      <c r="BX1347" s="58"/>
      <c r="BY1347" s="58"/>
      <c r="BZ1347" s="58"/>
      <c r="CA1347" s="58"/>
      <c r="CB1347" s="58"/>
      <c r="CC1347" s="58"/>
      <c r="CD1347" s="58"/>
      <c r="CE1347" s="58"/>
      <c r="CF1347" s="58"/>
      <c r="CG1347" s="58"/>
      <c r="CH1347" s="58"/>
      <c r="CI1347" s="58"/>
      <c r="CJ1347" s="58"/>
      <c r="CK1347" s="58"/>
      <c r="CL1347" s="58"/>
      <c r="CM1347" s="58"/>
      <c r="CN1347" s="58"/>
      <c r="CO1347" s="58"/>
      <c r="CP1347" s="58"/>
      <c r="CQ1347" s="58"/>
      <c r="CR1347" s="58"/>
      <c r="CS1347" s="58"/>
      <c r="CT1347" s="58"/>
      <c r="CU1347" s="58"/>
      <c r="CV1347" s="58"/>
      <c r="CW1347" s="58"/>
      <c r="CX1347" s="58"/>
      <c r="CY1347" s="58"/>
      <c r="CZ1347" s="58"/>
      <c r="DA1347" s="58"/>
      <c r="DB1347" s="58"/>
      <c r="DC1347" s="58"/>
      <c r="DD1347" s="58"/>
      <c r="DE1347" s="58"/>
      <c r="DF1347" s="58"/>
      <c r="DG1347" s="58"/>
      <c r="DH1347" s="58"/>
      <c r="DI1347" s="60"/>
    </row>
    <row r="1348" spans="1:113" x14ac:dyDescent="0.2">
      <c r="A1348" s="36"/>
      <c r="AM1348" s="62"/>
      <c r="AN1348" s="62"/>
      <c r="AO1348" s="58"/>
      <c r="AP1348" s="58"/>
      <c r="AQ1348" s="58"/>
      <c r="AS1348" s="62"/>
      <c r="AT1348" s="58"/>
      <c r="AU1348" s="58"/>
      <c r="AW1348" s="62"/>
      <c r="AX1348" s="58"/>
      <c r="AY1348" s="59"/>
      <c r="BA1348" s="58"/>
      <c r="BC1348" s="62"/>
      <c r="BD1348" s="58"/>
      <c r="BE1348" s="59"/>
      <c r="BF1348" s="58"/>
      <c r="BG1348" s="58"/>
      <c r="BH1348" s="58"/>
      <c r="BI1348" s="58"/>
      <c r="BJ1348" s="58"/>
      <c r="BK1348" s="58"/>
      <c r="BL1348" s="58"/>
      <c r="BM1348" s="58"/>
      <c r="BN1348" s="58"/>
      <c r="BO1348" s="58"/>
      <c r="BP1348" s="58"/>
      <c r="BQ1348" s="58"/>
      <c r="BR1348" s="58"/>
      <c r="BS1348" s="58"/>
      <c r="BT1348" s="58"/>
      <c r="BU1348" s="58"/>
      <c r="BV1348" s="58"/>
      <c r="BW1348" s="58"/>
      <c r="BX1348" s="58"/>
      <c r="BY1348" s="58"/>
      <c r="BZ1348" s="58"/>
      <c r="CA1348" s="58"/>
      <c r="CB1348" s="58"/>
      <c r="CC1348" s="58"/>
      <c r="CD1348" s="58"/>
      <c r="CE1348" s="58"/>
      <c r="CF1348" s="58"/>
      <c r="CG1348" s="58"/>
      <c r="CH1348" s="58"/>
      <c r="CI1348" s="58"/>
      <c r="CJ1348" s="58"/>
      <c r="CK1348" s="58"/>
      <c r="CL1348" s="58"/>
      <c r="CM1348" s="58"/>
      <c r="CN1348" s="58"/>
      <c r="CO1348" s="58"/>
      <c r="CP1348" s="58"/>
      <c r="CQ1348" s="58"/>
      <c r="CR1348" s="58"/>
      <c r="CS1348" s="58"/>
      <c r="CT1348" s="58"/>
      <c r="CU1348" s="58"/>
      <c r="CV1348" s="58"/>
      <c r="CW1348" s="58"/>
      <c r="CX1348" s="58"/>
      <c r="CY1348" s="58"/>
      <c r="CZ1348" s="58"/>
      <c r="DA1348" s="58"/>
      <c r="DB1348" s="58"/>
      <c r="DC1348" s="58"/>
      <c r="DD1348" s="58"/>
      <c r="DE1348" s="58"/>
      <c r="DF1348" s="58"/>
      <c r="DG1348" s="58"/>
      <c r="DH1348" s="58"/>
      <c r="DI1348" s="60"/>
    </row>
    <row r="1349" spans="1:113" x14ac:dyDescent="0.2">
      <c r="A1349" s="36"/>
      <c r="AM1349" s="62"/>
      <c r="AN1349" s="62"/>
      <c r="AO1349" s="58"/>
      <c r="AP1349" s="58"/>
      <c r="AQ1349" s="58"/>
      <c r="AS1349" s="62"/>
      <c r="AT1349" s="58"/>
      <c r="AU1349" s="58"/>
      <c r="AW1349" s="62"/>
      <c r="AX1349" s="58"/>
      <c r="AY1349" s="59"/>
      <c r="BA1349" s="58"/>
      <c r="BC1349" s="62"/>
      <c r="BD1349" s="58"/>
      <c r="BE1349" s="59"/>
      <c r="BF1349" s="58"/>
      <c r="BG1349" s="58"/>
      <c r="BH1349" s="58"/>
      <c r="BI1349" s="58"/>
      <c r="BJ1349" s="58"/>
      <c r="BK1349" s="58"/>
      <c r="BL1349" s="58"/>
      <c r="BM1349" s="58"/>
      <c r="BN1349" s="58"/>
      <c r="BO1349" s="58"/>
      <c r="BP1349" s="58"/>
      <c r="BQ1349" s="58"/>
      <c r="BR1349" s="58"/>
      <c r="BS1349" s="58"/>
      <c r="BT1349" s="58"/>
      <c r="BU1349" s="58"/>
      <c r="BV1349" s="58"/>
      <c r="BW1349" s="58"/>
      <c r="BX1349" s="58"/>
      <c r="BY1349" s="58"/>
      <c r="BZ1349" s="58"/>
      <c r="CA1349" s="58"/>
      <c r="CB1349" s="58"/>
      <c r="CC1349" s="58"/>
      <c r="CD1349" s="58"/>
      <c r="CE1349" s="58"/>
      <c r="CF1349" s="58"/>
      <c r="CG1349" s="58"/>
      <c r="CH1349" s="58"/>
      <c r="CI1349" s="58"/>
      <c r="CJ1349" s="58"/>
      <c r="CK1349" s="58"/>
      <c r="CL1349" s="58"/>
      <c r="CM1349" s="58"/>
      <c r="CN1349" s="58"/>
      <c r="CO1349" s="58"/>
      <c r="CP1349" s="58"/>
      <c r="CQ1349" s="58"/>
      <c r="CR1349" s="58"/>
      <c r="CS1349" s="58"/>
      <c r="CT1349" s="58"/>
      <c r="CU1349" s="58"/>
      <c r="CV1349" s="58"/>
      <c r="CW1349" s="58"/>
      <c r="CX1349" s="58"/>
      <c r="CY1349" s="58"/>
      <c r="CZ1349" s="58"/>
      <c r="DA1349" s="58"/>
      <c r="DB1349" s="58"/>
      <c r="DC1349" s="58"/>
      <c r="DD1349" s="58"/>
      <c r="DE1349" s="58"/>
      <c r="DF1349" s="58"/>
      <c r="DG1349" s="58"/>
      <c r="DH1349" s="58"/>
      <c r="DI1349" s="60"/>
    </row>
    <row r="1350" spans="1:113" x14ac:dyDescent="0.2">
      <c r="A1350" s="36"/>
      <c r="AM1350" s="62"/>
      <c r="AN1350" s="62"/>
      <c r="AO1350" s="58"/>
      <c r="AP1350" s="58"/>
      <c r="AQ1350" s="58"/>
      <c r="AS1350" s="62"/>
      <c r="AT1350" s="58"/>
      <c r="AU1350" s="58"/>
      <c r="AW1350" s="62"/>
      <c r="AX1350" s="58"/>
      <c r="AY1350" s="59"/>
      <c r="BA1350" s="58"/>
      <c r="BC1350" s="62"/>
      <c r="BD1350" s="58"/>
      <c r="BE1350" s="59"/>
      <c r="BF1350" s="58"/>
      <c r="BG1350" s="58"/>
      <c r="BH1350" s="58"/>
      <c r="BI1350" s="58"/>
      <c r="BJ1350" s="58"/>
      <c r="BK1350" s="58"/>
      <c r="BL1350" s="58"/>
      <c r="BM1350" s="58"/>
      <c r="BN1350" s="58"/>
      <c r="BO1350" s="58"/>
      <c r="BP1350" s="58"/>
      <c r="BQ1350" s="58"/>
      <c r="BR1350" s="58"/>
      <c r="BS1350" s="58"/>
      <c r="BT1350" s="58"/>
      <c r="BU1350" s="58"/>
      <c r="BV1350" s="58"/>
      <c r="BW1350" s="58"/>
      <c r="BX1350" s="58"/>
      <c r="BY1350" s="58"/>
      <c r="BZ1350" s="58"/>
      <c r="CA1350" s="58"/>
      <c r="CB1350" s="58"/>
      <c r="CC1350" s="58"/>
      <c r="CD1350" s="58"/>
      <c r="CE1350" s="58"/>
      <c r="CF1350" s="58"/>
      <c r="CG1350" s="58"/>
      <c r="CH1350" s="58"/>
      <c r="CI1350" s="58"/>
      <c r="CJ1350" s="58"/>
      <c r="CK1350" s="58"/>
      <c r="CL1350" s="58"/>
      <c r="CM1350" s="58"/>
      <c r="CN1350" s="58"/>
      <c r="CO1350" s="58"/>
      <c r="CP1350" s="58"/>
      <c r="CQ1350" s="58"/>
      <c r="CR1350" s="58"/>
      <c r="CS1350" s="58"/>
      <c r="CT1350" s="58"/>
      <c r="CU1350" s="58"/>
      <c r="CV1350" s="58"/>
      <c r="CW1350" s="58"/>
      <c r="CX1350" s="58"/>
      <c r="CY1350" s="58"/>
      <c r="CZ1350" s="58"/>
      <c r="DA1350" s="58"/>
      <c r="DB1350" s="58"/>
      <c r="DC1350" s="58"/>
      <c r="DD1350" s="58"/>
      <c r="DE1350" s="58"/>
      <c r="DF1350" s="58"/>
      <c r="DG1350" s="58"/>
      <c r="DH1350" s="58"/>
      <c r="DI1350" s="60"/>
    </row>
    <row r="1351" spans="1:113" x14ac:dyDescent="0.2">
      <c r="A1351" s="36"/>
      <c r="AM1351" s="62"/>
      <c r="AN1351" s="62"/>
      <c r="AO1351" s="58"/>
      <c r="AP1351" s="58"/>
      <c r="AQ1351" s="58"/>
      <c r="AS1351" s="62"/>
      <c r="AT1351" s="58"/>
      <c r="AU1351" s="58"/>
      <c r="AW1351" s="62"/>
      <c r="AX1351" s="58"/>
      <c r="AY1351" s="59"/>
      <c r="BA1351" s="58"/>
      <c r="BC1351" s="62"/>
      <c r="BD1351" s="58"/>
      <c r="BE1351" s="59"/>
      <c r="BF1351" s="58"/>
      <c r="BG1351" s="58"/>
      <c r="BH1351" s="58"/>
      <c r="BI1351" s="58"/>
      <c r="BJ1351" s="58"/>
      <c r="BK1351" s="58"/>
      <c r="BL1351" s="58"/>
      <c r="BM1351" s="58"/>
      <c r="BN1351" s="58"/>
      <c r="BO1351" s="58"/>
      <c r="BP1351" s="58"/>
      <c r="BQ1351" s="58"/>
      <c r="BR1351" s="58"/>
      <c r="BS1351" s="58"/>
      <c r="BT1351" s="58"/>
      <c r="BU1351" s="58"/>
      <c r="BV1351" s="58"/>
      <c r="BW1351" s="58"/>
      <c r="BX1351" s="58"/>
      <c r="BY1351" s="58"/>
      <c r="BZ1351" s="58"/>
      <c r="CA1351" s="58"/>
      <c r="CB1351" s="58"/>
      <c r="CC1351" s="58"/>
      <c r="CD1351" s="58"/>
      <c r="CE1351" s="58"/>
      <c r="CF1351" s="58"/>
      <c r="CG1351" s="58"/>
      <c r="CH1351" s="58"/>
      <c r="CI1351" s="58"/>
      <c r="CJ1351" s="58"/>
      <c r="CK1351" s="58"/>
      <c r="CL1351" s="58"/>
      <c r="CM1351" s="58"/>
      <c r="CN1351" s="58"/>
      <c r="CO1351" s="58"/>
      <c r="CP1351" s="58"/>
      <c r="CQ1351" s="58"/>
      <c r="CR1351" s="58"/>
      <c r="CS1351" s="58"/>
      <c r="CT1351" s="58"/>
      <c r="CU1351" s="58"/>
      <c r="CV1351" s="58"/>
      <c r="CW1351" s="58"/>
      <c r="CX1351" s="58"/>
      <c r="CY1351" s="58"/>
      <c r="CZ1351" s="58"/>
      <c r="DA1351" s="58"/>
      <c r="DB1351" s="58"/>
      <c r="DC1351" s="58"/>
      <c r="DD1351" s="58"/>
      <c r="DE1351" s="58"/>
      <c r="DF1351" s="58"/>
      <c r="DG1351" s="58"/>
      <c r="DH1351" s="58"/>
      <c r="DI1351" s="60"/>
    </row>
    <row r="1352" spans="1:113" x14ac:dyDescent="0.2">
      <c r="A1352" s="36"/>
      <c r="AM1352" s="62"/>
      <c r="AN1352" s="62"/>
      <c r="AO1352" s="58"/>
      <c r="AP1352" s="58"/>
      <c r="AQ1352" s="58"/>
      <c r="AS1352" s="62"/>
      <c r="AT1352" s="58"/>
      <c r="AU1352" s="58"/>
      <c r="AW1352" s="62"/>
      <c r="AX1352" s="58"/>
      <c r="AY1352" s="59"/>
      <c r="BA1352" s="58"/>
      <c r="BC1352" s="62"/>
      <c r="BD1352" s="58"/>
      <c r="BE1352" s="59"/>
      <c r="BF1352" s="58"/>
      <c r="BG1352" s="58"/>
      <c r="BH1352" s="58"/>
      <c r="BI1352" s="58"/>
      <c r="BJ1352" s="58"/>
      <c r="BK1352" s="58"/>
      <c r="BL1352" s="58"/>
      <c r="BM1352" s="58"/>
      <c r="BN1352" s="58"/>
      <c r="BO1352" s="58"/>
      <c r="BP1352" s="58"/>
      <c r="BQ1352" s="58"/>
      <c r="BR1352" s="58"/>
      <c r="BS1352" s="58"/>
      <c r="BT1352" s="58"/>
      <c r="BU1352" s="58"/>
      <c r="BV1352" s="58"/>
      <c r="BW1352" s="58"/>
      <c r="BX1352" s="58"/>
      <c r="BY1352" s="58"/>
      <c r="BZ1352" s="58"/>
      <c r="CA1352" s="58"/>
      <c r="CB1352" s="58"/>
      <c r="CC1352" s="58"/>
      <c r="CD1352" s="58"/>
      <c r="CE1352" s="58"/>
      <c r="CF1352" s="58"/>
      <c r="CG1352" s="58"/>
      <c r="CH1352" s="58"/>
      <c r="CI1352" s="58"/>
      <c r="CJ1352" s="58"/>
      <c r="CK1352" s="58"/>
      <c r="CL1352" s="58"/>
      <c r="CM1352" s="58"/>
      <c r="CN1352" s="58"/>
      <c r="CO1352" s="58"/>
      <c r="CP1352" s="58"/>
      <c r="CQ1352" s="58"/>
      <c r="CR1352" s="58"/>
      <c r="CS1352" s="58"/>
      <c r="CT1352" s="58"/>
      <c r="CU1352" s="58"/>
      <c r="CV1352" s="58"/>
      <c r="CW1352" s="58"/>
      <c r="CX1352" s="58"/>
      <c r="CY1352" s="58"/>
      <c r="CZ1352" s="58"/>
      <c r="DA1352" s="58"/>
      <c r="DB1352" s="58"/>
      <c r="DC1352" s="58"/>
      <c r="DD1352" s="58"/>
      <c r="DE1352" s="58"/>
      <c r="DF1352" s="58"/>
      <c r="DG1352" s="58"/>
      <c r="DH1352" s="58"/>
      <c r="DI1352" s="60"/>
    </row>
    <row r="1353" spans="1:113" x14ac:dyDescent="0.2">
      <c r="A1353" s="36"/>
      <c r="AM1353" s="62"/>
      <c r="AN1353" s="62"/>
      <c r="AO1353" s="58"/>
      <c r="AP1353" s="58"/>
      <c r="AQ1353" s="58"/>
      <c r="AS1353" s="62"/>
      <c r="AT1353" s="58"/>
      <c r="AU1353" s="58"/>
      <c r="AW1353" s="62"/>
      <c r="AX1353" s="58"/>
      <c r="AY1353" s="59"/>
      <c r="BA1353" s="58"/>
      <c r="BC1353" s="62"/>
      <c r="BD1353" s="58"/>
      <c r="BE1353" s="59"/>
      <c r="BF1353" s="58"/>
      <c r="BG1353" s="58"/>
      <c r="BH1353" s="58"/>
      <c r="BI1353" s="58"/>
      <c r="BJ1353" s="58"/>
      <c r="BK1353" s="58"/>
      <c r="BL1353" s="58"/>
      <c r="BM1353" s="58"/>
      <c r="BN1353" s="58"/>
      <c r="BO1353" s="58"/>
      <c r="BP1353" s="58"/>
      <c r="BQ1353" s="58"/>
      <c r="BR1353" s="58"/>
      <c r="BS1353" s="58"/>
      <c r="BT1353" s="58"/>
      <c r="BU1353" s="58"/>
      <c r="BV1353" s="58"/>
      <c r="BW1353" s="58"/>
      <c r="BX1353" s="58"/>
      <c r="BY1353" s="58"/>
      <c r="BZ1353" s="58"/>
      <c r="CA1353" s="58"/>
      <c r="CB1353" s="58"/>
      <c r="CC1353" s="58"/>
      <c r="CD1353" s="58"/>
      <c r="CE1353" s="58"/>
      <c r="CF1353" s="58"/>
      <c r="CG1353" s="58"/>
      <c r="CH1353" s="58"/>
      <c r="CI1353" s="58"/>
      <c r="CJ1353" s="58"/>
      <c r="CK1353" s="58"/>
      <c r="CL1353" s="58"/>
      <c r="CM1353" s="58"/>
      <c r="CN1353" s="58"/>
      <c r="CO1353" s="58"/>
      <c r="CP1353" s="58"/>
      <c r="CQ1353" s="58"/>
      <c r="CR1353" s="58"/>
      <c r="CS1353" s="58"/>
      <c r="CT1353" s="58"/>
      <c r="CU1353" s="58"/>
      <c r="CV1353" s="58"/>
      <c r="CW1353" s="58"/>
      <c r="CX1353" s="58"/>
      <c r="CY1353" s="58"/>
      <c r="CZ1353" s="58"/>
      <c r="DA1353" s="58"/>
      <c r="DB1353" s="58"/>
      <c r="DC1353" s="58"/>
      <c r="DD1353" s="58"/>
      <c r="DE1353" s="58"/>
      <c r="DF1353" s="58"/>
      <c r="DG1353" s="58"/>
      <c r="DH1353" s="58"/>
      <c r="DI1353" s="60"/>
    </row>
    <row r="1354" spans="1:113" x14ac:dyDescent="0.2">
      <c r="A1354" s="36"/>
      <c r="AM1354" s="62"/>
      <c r="AN1354" s="62"/>
      <c r="AO1354" s="58"/>
      <c r="AP1354" s="58"/>
      <c r="AQ1354" s="58"/>
      <c r="AS1354" s="62"/>
      <c r="AT1354" s="58"/>
      <c r="AU1354" s="58"/>
      <c r="AW1354" s="62"/>
      <c r="AX1354" s="58"/>
      <c r="AY1354" s="59"/>
      <c r="BA1354" s="58"/>
      <c r="BC1354" s="62"/>
      <c r="BD1354" s="58"/>
      <c r="BE1354" s="59"/>
      <c r="BF1354" s="58"/>
      <c r="BG1354" s="58"/>
      <c r="BH1354" s="58"/>
      <c r="BI1354" s="58"/>
      <c r="BJ1354" s="58"/>
      <c r="BK1354" s="58"/>
      <c r="BL1354" s="58"/>
      <c r="BM1354" s="58"/>
      <c r="BN1354" s="58"/>
      <c r="BO1354" s="58"/>
      <c r="BP1354" s="58"/>
      <c r="BQ1354" s="58"/>
      <c r="BR1354" s="58"/>
      <c r="BS1354" s="58"/>
      <c r="BT1354" s="58"/>
      <c r="BU1354" s="58"/>
      <c r="BV1354" s="58"/>
      <c r="BW1354" s="58"/>
      <c r="BX1354" s="58"/>
      <c r="BY1354" s="58"/>
      <c r="BZ1354" s="58"/>
      <c r="CA1354" s="58"/>
      <c r="CB1354" s="58"/>
      <c r="CC1354" s="58"/>
      <c r="CD1354" s="58"/>
      <c r="CE1354" s="58"/>
      <c r="CF1354" s="58"/>
      <c r="CG1354" s="58"/>
      <c r="CH1354" s="58"/>
      <c r="CI1354" s="58"/>
      <c r="CJ1354" s="58"/>
      <c r="CK1354" s="58"/>
      <c r="CL1354" s="58"/>
      <c r="CM1354" s="58"/>
      <c r="CN1354" s="58"/>
      <c r="CO1354" s="58"/>
      <c r="CP1354" s="58"/>
      <c r="CQ1354" s="58"/>
      <c r="CR1354" s="58"/>
      <c r="CS1354" s="58"/>
      <c r="CT1354" s="58"/>
      <c r="CU1354" s="58"/>
      <c r="CV1354" s="58"/>
      <c r="CW1354" s="58"/>
      <c r="CX1354" s="58"/>
      <c r="CY1354" s="58"/>
      <c r="CZ1354" s="58"/>
      <c r="DA1354" s="58"/>
      <c r="DB1354" s="58"/>
      <c r="DC1354" s="58"/>
      <c r="DD1354" s="58"/>
      <c r="DE1354" s="58"/>
      <c r="DF1354" s="58"/>
      <c r="DG1354" s="58"/>
      <c r="DH1354" s="58"/>
      <c r="DI1354" s="60"/>
    </row>
    <row r="1355" spans="1:113" x14ac:dyDescent="0.2">
      <c r="A1355" s="36"/>
      <c r="AM1355" s="62"/>
      <c r="AN1355" s="62"/>
      <c r="AO1355" s="58"/>
      <c r="AP1355" s="58"/>
      <c r="AQ1355" s="58"/>
      <c r="AS1355" s="62"/>
      <c r="AT1355" s="58"/>
      <c r="AU1355" s="58"/>
      <c r="AW1355" s="62"/>
      <c r="AX1355" s="58"/>
      <c r="AY1355" s="59"/>
      <c r="BA1355" s="58"/>
      <c r="BC1355" s="62"/>
      <c r="BD1355" s="58"/>
      <c r="BE1355" s="59"/>
      <c r="BF1355" s="58"/>
      <c r="BG1355" s="58"/>
      <c r="BH1355" s="58"/>
      <c r="BI1355" s="58"/>
      <c r="BJ1355" s="58"/>
      <c r="BK1355" s="58"/>
      <c r="BL1355" s="58"/>
      <c r="BM1355" s="58"/>
      <c r="BN1355" s="58"/>
      <c r="BO1355" s="58"/>
      <c r="BP1355" s="58"/>
      <c r="BQ1355" s="58"/>
      <c r="BR1355" s="58"/>
      <c r="BS1355" s="58"/>
      <c r="BT1355" s="58"/>
      <c r="BU1355" s="58"/>
      <c r="BV1355" s="58"/>
      <c r="BW1355" s="58"/>
      <c r="BX1355" s="58"/>
      <c r="BY1355" s="58"/>
      <c r="BZ1355" s="58"/>
      <c r="CA1355" s="58"/>
      <c r="CB1355" s="58"/>
      <c r="CC1355" s="58"/>
      <c r="CD1355" s="58"/>
      <c r="CE1355" s="58"/>
      <c r="CF1355" s="58"/>
      <c r="CG1355" s="58"/>
      <c r="CH1355" s="58"/>
      <c r="CI1355" s="58"/>
      <c r="CJ1355" s="58"/>
      <c r="CK1355" s="58"/>
      <c r="CL1355" s="58"/>
      <c r="CM1355" s="58"/>
      <c r="CN1355" s="58"/>
      <c r="CO1355" s="58"/>
      <c r="CP1355" s="58"/>
      <c r="CQ1355" s="58"/>
      <c r="CR1355" s="58"/>
      <c r="CS1355" s="58"/>
      <c r="CT1355" s="58"/>
      <c r="CU1355" s="58"/>
      <c r="CV1355" s="58"/>
      <c r="CW1355" s="58"/>
      <c r="CX1355" s="58"/>
      <c r="CY1355" s="58"/>
      <c r="CZ1355" s="58"/>
      <c r="DA1355" s="58"/>
      <c r="DB1355" s="58"/>
      <c r="DC1355" s="58"/>
      <c r="DD1355" s="58"/>
      <c r="DE1355" s="58"/>
      <c r="DF1355" s="58"/>
      <c r="DG1355" s="58"/>
      <c r="DH1355" s="58"/>
      <c r="DI1355" s="60"/>
    </row>
    <row r="1356" spans="1:113" x14ac:dyDescent="0.2">
      <c r="A1356" s="36"/>
      <c r="AM1356" s="62"/>
      <c r="AN1356" s="62"/>
      <c r="AO1356" s="58"/>
      <c r="AP1356" s="58"/>
      <c r="AQ1356" s="58"/>
      <c r="AS1356" s="62"/>
      <c r="AT1356" s="58"/>
      <c r="AU1356" s="58"/>
      <c r="AW1356" s="62"/>
      <c r="AX1356" s="58"/>
      <c r="AY1356" s="59"/>
      <c r="BA1356" s="58"/>
      <c r="BC1356" s="62"/>
      <c r="BD1356" s="58"/>
      <c r="BE1356" s="59"/>
      <c r="BF1356" s="58"/>
      <c r="BG1356" s="58"/>
      <c r="BH1356" s="58"/>
      <c r="BI1356" s="58"/>
      <c r="BJ1356" s="58"/>
      <c r="BK1356" s="58"/>
      <c r="BL1356" s="58"/>
      <c r="BM1356" s="58"/>
      <c r="BN1356" s="58"/>
      <c r="BO1356" s="58"/>
      <c r="BP1356" s="58"/>
      <c r="BQ1356" s="58"/>
      <c r="BR1356" s="58"/>
      <c r="BS1356" s="58"/>
      <c r="BT1356" s="58"/>
      <c r="BU1356" s="58"/>
      <c r="BV1356" s="58"/>
      <c r="BW1356" s="58"/>
      <c r="BX1356" s="58"/>
      <c r="BY1356" s="58"/>
      <c r="BZ1356" s="58"/>
      <c r="CA1356" s="58"/>
      <c r="CB1356" s="58"/>
      <c r="CC1356" s="58"/>
      <c r="CD1356" s="58"/>
      <c r="CE1356" s="58"/>
      <c r="CF1356" s="58"/>
      <c r="CG1356" s="58"/>
      <c r="CH1356" s="58"/>
      <c r="CI1356" s="58"/>
      <c r="CJ1356" s="58"/>
      <c r="CK1356" s="58"/>
      <c r="CL1356" s="58"/>
      <c r="CM1356" s="58"/>
      <c r="CN1356" s="58"/>
      <c r="CO1356" s="58"/>
      <c r="CP1356" s="58"/>
      <c r="CQ1356" s="58"/>
      <c r="CR1356" s="58"/>
      <c r="CS1356" s="58"/>
      <c r="CT1356" s="58"/>
      <c r="CU1356" s="58"/>
      <c r="CV1356" s="58"/>
      <c r="CW1356" s="58"/>
      <c r="CX1356" s="58"/>
      <c r="CY1356" s="58"/>
      <c r="CZ1356" s="58"/>
      <c r="DA1356" s="58"/>
      <c r="DB1356" s="58"/>
      <c r="DC1356" s="58"/>
      <c r="DD1356" s="58"/>
      <c r="DE1356" s="58"/>
      <c r="DF1356" s="58"/>
      <c r="DG1356" s="58"/>
      <c r="DH1356" s="58"/>
      <c r="DI1356" s="60"/>
    </row>
    <row r="1357" spans="1:113" x14ac:dyDescent="0.2">
      <c r="A1357" s="36"/>
      <c r="AM1357" s="62"/>
      <c r="AN1357" s="62"/>
      <c r="AO1357" s="58"/>
      <c r="AP1357" s="58"/>
      <c r="AQ1357" s="58"/>
      <c r="AS1357" s="62"/>
      <c r="AT1357" s="58"/>
      <c r="AU1357" s="58"/>
      <c r="AW1357" s="62"/>
      <c r="AX1357" s="58"/>
      <c r="AY1357" s="59"/>
      <c r="BA1357" s="58"/>
      <c r="BC1357" s="62"/>
      <c r="BD1357" s="58"/>
      <c r="BE1357" s="59"/>
      <c r="BF1357" s="58"/>
      <c r="BG1357" s="58"/>
      <c r="BH1357" s="58"/>
      <c r="BI1357" s="58"/>
      <c r="BJ1357" s="58"/>
      <c r="BK1357" s="58"/>
      <c r="BL1357" s="58"/>
      <c r="BM1357" s="58"/>
      <c r="BN1357" s="58"/>
      <c r="BO1357" s="58"/>
      <c r="BP1357" s="58"/>
      <c r="BQ1357" s="58"/>
      <c r="BR1357" s="58"/>
      <c r="BS1357" s="58"/>
      <c r="BT1357" s="58"/>
      <c r="BU1357" s="58"/>
      <c r="BV1357" s="58"/>
      <c r="BW1357" s="58"/>
      <c r="BX1357" s="58"/>
      <c r="BY1357" s="58"/>
      <c r="BZ1357" s="58"/>
      <c r="CA1357" s="58"/>
      <c r="CB1357" s="58"/>
      <c r="CC1357" s="58"/>
      <c r="CD1357" s="58"/>
      <c r="CE1357" s="58"/>
      <c r="CF1357" s="58"/>
      <c r="CG1357" s="58"/>
      <c r="CH1357" s="58"/>
      <c r="CI1357" s="58"/>
      <c r="CJ1357" s="58"/>
      <c r="CK1357" s="58"/>
      <c r="CL1357" s="58"/>
      <c r="CM1357" s="58"/>
      <c r="CN1357" s="58"/>
      <c r="CO1357" s="58"/>
      <c r="CP1357" s="58"/>
      <c r="CQ1357" s="58"/>
      <c r="CR1357" s="58"/>
      <c r="CS1357" s="58"/>
      <c r="CT1357" s="58"/>
      <c r="CU1357" s="58"/>
      <c r="CV1357" s="58"/>
      <c r="CW1357" s="58"/>
      <c r="CX1357" s="58"/>
      <c r="CY1357" s="58"/>
      <c r="CZ1357" s="58"/>
      <c r="DA1357" s="58"/>
      <c r="DB1357" s="58"/>
      <c r="DC1357" s="58"/>
      <c r="DD1357" s="58"/>
      <c r="DE1357" s="58"/>
      <c r="DF1357" s="58"/>
      <c r="DG1357" s="58"/>
      <c r="DH1357" s="58"/>
      <c r="DI1357" s="60"/>
    </row>
    <row r="1358" spans="1:113" x14ac:dyDescent="0.2">
      <c r="A1358" s="36"/>
      <c r="AM1358" s="62"/>
      <c r="AN1358" s="62"/>
      <c r="AO1358" s="58"/>
      <c r="AP1358" s="58"/>
      <c r="AQ1358" s="58"/>
      <c r="AS1358" s="62"/>
      <c r="AT1358" s="58"/>
      <c r="AU1358" s="58"/>
      <c r="AW1358" s="62"/>
      <c r="AX1358" s="58"/>
      <c r="AY1358" s="59"/>
      <c r="BA1358" s="58"/>
      <c r="BC1358" s="62"/>
      <c r="BD1358" s="58"/>
      <c r="BE1358" s="59"/>
      <c r="BF1358" s="58"/>
      <c r="BG1358" s="58"/>
      <c r="BH1358" s="58"/>
      <c r="BI1358" s="58"/>
      <c r="BJ1358" s="58"/>
      <c r="BK1358" s="58"/>
      <c r="BL1358" s="58"/>
      <c r="BM1358" s="58"/>
      <c r="BN1358" s="58"/>
      <c r="BO1358" s="58"/>
      <c r="BP1358" s="58"/>
      <c r="BQ1358" s="58"/>
      <c r="BR1358" s="58"/>
      <c r="BS1358" s="58"/>
      <c r="BT1358" s="58"/>
      <c r="BU1358" s="58"/>
      <c r="BV1358" s="58"/>
      <c r="BW1358" s="58"/>
      <c r="BX1358" s="58"/>
      <c r="BY1358" s="58"/>
      <c r="BZ1358" s="58"/>
      <c r="CA1358" s="58"/>
      <c r="CB1358" s="58"/>
      <c r="CC1358" s="58"/>
      <c r="CD1358" s="58"/>
      <c r="CE1358" s="58"/>
      <c r="CF1358" s="58"/>
      <c r="CG1358" s="58"/>
      <c r="CH1358" s="58"/>
      <c r="CI1358" s="58"/>
      <c r="CJ1358" s="58"/>
      <c r="CK1358" s="58"/>
      <c r="CL1358" s="58"/>
      <c r="CM1358" s="58"/>
      <c r="CN1358" s="58"/>
      <c r="CO1358" s="58"/>
      <c r="CP1358" s="58"/>
      <c r="CQ1358" s="58"/>
      <c r="CR1358" s="58"/>
      <c r="CS1358" s="58"/>
      <c r="CT1358" s="58"/>
      <c r="CU1358" s="58"/>
      <c r="CV1358" s="58"/>
      <c r="CW1358" s="58"/>
      <c r="CX1358" s="58"/>
      <c r="CY1358" s="58"/>
      <c r="CZ1358" s="58"/>
      <c r="DA1358" s="58"/>
      <c r="DB1358" s="58"/>
      <c r="DC1358" s="58"/>
      <c r="DD1358" s="58"/>
      <c r="DE1358" s="58"/>
      <c r="DF1358" s="58"/>
      <c r="DG1358" s="58"/>
      <c r="DH1358" s="58"/>
      <c r="DI1358" s="60"/>
    </row>
    <row r="1359" spans="1:113" x14ac:dyDescent="0.2">
      <c r="A1359" s="36"/>
      <c r="AM1359" s="62"/>
      <c r="AN1359" s="62"/>
      <c r="AO1359" s="58"/>
      <c r="AP1359" s="58"/>
      <c r="AQ1359" s="58"/>
      <c r="AS1359" s="62"/>
      <c r="AT1359" s="58"/>
      <c r="AU1359" s="58"/>
      <c r="AW1359" s="62"/>
      <c r="AX1359" s="58"/>
      <c r="AY1359" s="59"/>
      <c r="BA1359" s="58"/>
      <c r="BC1359" s="62"/>
      <c r="BD1359" s="58"/>
      <c r="BE1359" s="59"/>
      <c r="BF1359" s="58"/>
      <c r="BG1359" s="58"/>
      <c r="BH1359" s="58"/>
      <c r="BI1359" s="58"/>
      <c r="BJ1359" s="58"/>
      <c r="BK1359" s="58"/>
      <c r="BL1359" s="58"/>
      <c r="BM1359" s="58"/>
      <c r="BN1359" s="58"/>
      <c r="BO1359" s="58"/>
      <c r="BP1359" s="58"/>
      <c r="BQ1359" s="58"/>
      <c r="BR1359" s="58"/>
      <c r="BS1359" s="58"/>
      <c r="BT1359" s="58"/>
      <c r="BU1359" s="58"/>
      <c r="BV1359" s="58"/>
      <c r="BW1359" s="58"/>
      <c r="BX1359" s="58"/>
      <c r="BY1359" s="58"/>
      <c r="BZ1359" s="58"/>
      <c r="CA1359" s="58"/>
      <c r="CB1359" s="58"/>
      <c r="CC1359" s="58"/>
      <c r="CD1359" s="58"/>
      <c r="CE1359" s="58"/>
      <c r="CF1359" s="58"/>
      <c r="CG1359" s="58"/>
      <c r="CH1359" s="58"/>
      <c r="CI1359" s="58"/>
      <c r="CJ1359" s="58"/>
      <c r="CK1359" s="58"/>
      <c r="CL1359" s="58"/>
      <c r="CM1359" s="58"/>
      <c r="CN1359" s="58"/>
      <c r="CO1359" s="58"/>
      <c r="CP1359" s="58"/>
      <c r="CQ1359" s="58"/>
      <c r="CR1359" s="58"/>
      <c r="CS1359" s="58"/>
      <c r="CT1359" s="58"/>
      <c r="CU1359" s="58"/>
      <c r="CV1359" s="58"/>
      <c r="CW1359" s="58"/>
      <c r="CX1359" s="58"/>
      <c r="CY1359" s="58"/>
      <c r="CZ1359" s="58"/>
      <c r="DA1359" s="58"/>
      <c r="DB1359" s="58"/>
      <c r="DC1359" s="58"/>
      <c r="DD1359" s="58"/>
      <c r="DE1359" s="58"/>
      <c r="DF1359" s="58"/>
      <c r="DG1359" s="58"/>
      <c r="DH1359" s="58"/>
      <c r="DI1359" s="60"/>
    </row>
    <row r="1360" spans="1:113" x14ac:dyDescent="0.2">
      <c r="A1360" s="36"/>
      <c r="AM1360" s="62"/>
      <c r="AN1360" s="62"/>
      <c r="AO1360" s="58"/>
      <c r="AP1360" s="58"/>
      <c r="AQ1360" s="58"/>
      <c r="AS1360" s="62"/>
      <c r="AT1360" s="58"/>
      <c r="AU1360" s="58"/>
      <c r="AW1360" s="62"/>
      <c r="AX1360" s="58"/>
      <c r="AY1360" s="59"/>
      <c r="BA1360" s="58"/>
      <c r="BC1360" s="62"/>
      <c r="BD1360" s="58"/>
      <c r="BE1360" s="59"/>
      <c r="BF1360" s="58"/>
      <c r="BG1360" s="58"/>
      <c r="BH1360" s="58"/>
      <c r="BI1360" s="58"/>
      <c r="BJ1360" s="58"/>
      <c r="BK1360" s="58"/>
      <c r="BL1360" s="58"/>
      <c r="BM1360" s="58"/>
      <c r="BN1360" s="58"/>
      <c r="BO1360" s="58"/>
      <c r="BP1360" s="58"/>
      <c r="BQ1360" s="58"/>
      <c r="BR1360" s="58"/>
      <c r="BS1360" s="58"/>
      <c r="BT1360" s="58"/>
      <c r="BU1360" s="58"/>
      <c r="BV1360" s="58"/>
      <c r="BW1360" s="58"/>
      <c r="BX1360" s="58"/>
      <c r="BY1360" s="58"/>
      <c r="BZ1360" s="58"/>
      <c r="CA1360" s="58"/>
      <c r="CB1360" s="58"/>
      <c r="CC1360" s="58"/>
      <c r="CD1360" s="58"/>
      <c r="CE1360" s="58"/>
      <c r="CF1360" s="58"/>
      <c r="CG1360" s="58"/>
      <c r="CH1360" s="58"/>
      <c r="CI1360" s="58"/>
      <c r="CJ1360" s="58"/>
      <c r="CK1360" s="58"/>
      <c r="CL1360" s="58"/>
      <c r="CM1360" s="58"/>
      <c r="CN1360" s="58"/>
      <c r="CO1360" s="58"/>
      <c r="CP1360" s="58"/>
      <c r="CQ1360" s="58"/>
      <c r="CR1360" s="58"/>
      <c r="CS1360" s="58"/>
      <c r="CT1360" s="58"/>
      <c r="CU1360" s="58"/>
      <c r="CV1360" s="58"/>
      <c r="CW1360" s="58"/>
      <c r="CX1360" s="58"/>
      <c r="CY1360" s="58"/>
      <c r="CZ1360" s="58"/>
      <c r="DA1360" s="58"/>
      <c r="DB1360" s="58"/>
      <c r="DC1360" s="58"/>
      <c r="DD1360" s="58"/>
      <c r="DE1360" s="58"/>
      <c r="DF1360" s="58"/>
      <c r="DG1360" s="58"/>
      <c r="DH1360" s="58"/>
      <c r="DI1360" s="60"/>
    </row>
    <row r="1361" spans="1:113" x14ac:dyDescent="0.2">
      <c r="A1361" s="36"/>
      <c r="AM1361" s="62"/>
      <c r="AN1361" s="62"/>
      <c r="AO1361" s="58"/>
      <c r="AP1361" s="58"/>
      <c r="AQ1361" s="58"/>
      <c r="AS1361" s="62"/>
      <c r="AT1361" s="58"/>
      <c r="AU1361" s="58"/>
      <c r="AW1361" s="62"/>
      <c r="AX1361" s="58"/>
      <c r="AY1361" s="59"/>
      <c r="BA1361" s="58"/>
      <c r="BC1361" s="62"/>
      <c r="BD1361" s="58"/>
      <c r="BE1361" s="59"/>
      <c r="BF1361" s="58"/>
      <c r="BG1361" s="58"/>
      <c r="BH1361" s="58"/>
      <c r="BI1361" s="58"/>
      <c r="BJ1361" s="58"/>
      <c r="BK1361" s="58"/>
      <c r="BL1361" s="58"/>
      <c r="BM1361" s="58"/>
      <c r="BN1361" s="58"/>
      <c r="BO1361" s="58"/>
      <c r="BP1361" s="58"/>
      <c r="BQ1361" s="58"/>
      <c r="BR1361" s="58"/>
      <c r="BS1361" s="58"/>
      <c r="BT1361" s="58"/>
      <c r="BU1361" s="58"/>
      <c r="BV1361" s="58"/>
      <c r="BW1361" s="58"/>
      <c r="BX1361" s="58"/>
      <c r="BY1361" s="58"/>
      <c r="BZ1361" s="58"/>
      <c r="CA1361" s="58"/>
      <c r="CB1361" s="58"/>
      <c r="CC1361" s="58"/>
      <c r="CD1361" s="58"/>
      <c r="CE1361" s="58"/>
      <c r="CF1361" s="58"/>
      <c r="CG1361" s="58"/>
      <c r="CH1361" s="58"/>
      <c r="CI1361" s="58"/>
      <c r="CJ1361" s="58"/>
      <c r="CK1361" s="58"/>
      <c r="CL1361" s="58"/>
      <c r="CM1361" s="58"/>
      <c r="CN1361" s="58"/>
      <c r="CO1361" s="58"/>
      <c r="CP1361" s="58"/>
      <c r="CQ1361" s="58"/>
      <c r="CR1361" s="58"/>
      <c r="CS1361" s="58"/>
      <c r="CT1361" s="58"/>
      <c r="CU1361" s="58"/>
      <c r="CV1361" s="58"/>
      <c r="CW1361" s="58"/>
      <c r="CX1361" s="58"/>
      <c r="CY1361" s="58"/>
      <c r="CZ1361" s="58"/>
      <c r="DA1361" s="58"/>
      <c r="DB1361" s="58"/>
      <c r="DC1361" s="58"/>
      <c r="DD1361" s="58"/>
      <c r="DE1361" s="58"/>
      <c r="DF1361" s="58"/>
      <c r="DG1361" s="58"/>
      <c r="DH1361" s="58"/>
      <c r="DI1361" s="60"/>
    </row>
    <row r="1362" spans="1:113" x14ac:dyDescent="0.2">
      <c r="A1362" s="36"/>
      <c r="AM1362" s="62"/>
      <c r="AN1362" s="62"/>
      <c r="AO1362" s="58"/>
      <c r="AP1362" s="58"/>
      <c r="AQ1362" s="58"/>
      <c r="AS1362" s="62"/>
      <c r="AT1362" s="58"/>
      <c r="AU1362" s="58"/>
      <c r="AW1362" s="62"/>
      <c r="AX1362" s="58"/>
      <c r="AY1362" s="59"/>
      <c r="BA1362" s="58"/>
      <c r="BC1362" s="62"/>
      <c r="BD1362" s="58"/>
      <c r="BE1362" s="59"/>
      <c r="BF1362" s="58"/>
      <c r="BG1362" s="58"/>
      <c r="BH1362" s="58"/>
      <c r="BI1362" s="58"/>
      <c r="BJ1362" s="58"/>
      <c r="BK1362" s="58"/>
      <c r="BL1362" s="58"/>
      <c r="BM1362" s="58"/>
      <c r="BN1362" s="58"/>
      <c r="BO1362" s="58"/>
      <c r="BP1362" s="58"/>
      <c r="BQ1362" s="58"/>
      <c r="BR1362" s="58"/>
      <c r="BS1362" s="58"/>
      <c r="BT1362" s="58"/>
      <c r="BU1362" s="58"/>
      <c r="BV1362" s="58"/>
      <c r="BW1362" s="58"/>
      <c r="BX1362" s="58"/>
      <c r="BY1362" s="58"/>
      <c r="BZ1362" s="58"/>
      <c r="CA1362" s="58"/>
      <c r="CB1362" s="58"/>
      <c r="CC1362" s="58"/>
      <c r="CD1362" s="58"/>
      <c r="CE1362" s="58"/>
      <c r="CF1362" s="58"/>
      <c r="CG1362" s="58"/>
      <c r="CH1362" s="58"/>
      <c r="CI1362" s="58"/>
      <c r="CJ1362" s="58"/>
      <c r="CK1362" s="58"/>
      <c r="CL1362" s="58"/>
      <c r="CM1362" s="58"/>
      <c r="CN1362" s="58"/>
      <c r="CO1362" s="58"/>
      <c r="CP1362" s="58"/>
      <c r="CQ1362" s="58"/>
      <c r="CR1362" s="58"/>
      <c r="CS1362" s="58"/>
      <c r="CT1362" s="58"/>
      <c r="CU1362" s="58"/>
      <c r="CV1362" s="58"/>
      <c r="CW1362" s="58"/>
      <c r="CX1362" s="58"/>
      <c r="CY1362" s="58"/>
      <c r="CZ1362" s="58"/>
      <c r="DA1362" s="58"/>
      <c r="DB1362" s="58"/>
      <c r="DC1362" s="58"/>
      <c r="DD1362" s="58"/>
      <c r="DE1362" s="58"/>
      <c r="DF1362" s="58"/>
      <c r="DG1362" s="58"/>
      <c r="DH1362" s="58"/>
      <c r="DI1362" s="60"/>
    </row>
    <row r="1363" spans="1:113" x14ac:dyDescent="0.2">
      <c r="A1363" s="36"/>
      <c r="AM1363" s="62"/>
      <c r="AN1363" s="62"/>
      <c r="AO1363" s="58"/>
      <c r="AP1363" s="58"/>
      <c r="AQ1363" s="58"/>
      <c r="AS1363" s="62"/>
      <c r="AT1363" s="58"/>
      <c r="AU1363" s="58"/>
      <c r="AW1363" s="62"/>
      <c r="AX1363" s="58"/>
      <c r="AY1363" s="59"/>
      <c r="BA1363" s="58"/>
      <c r="BC1363" s="62"/>
      <c r="BD1363" s="58"/>
      <c r="BE1363" s="59"/>
      <c r="BF1363" s="58"/>
      <c r="BG1363" s="58"/>
      <c r="BH1363" s="58"/>
      <c r="BI1363" s="58"/>
      <c r="BJ1363" s="58"/>
      <c r="BK1363" s="58"/>
      <c r="BL1363" s="58"/>
      <c r="BM1363" s="58"/>
      <c r="BN1363" s="58"/>
      <c r="BO1363" s="58"/>
      <c r="BP1363" s="58"/>
      <c r="BQ1363" s="58"/>
      <c r="BR1363" s="58"/>
      <c r="BS1363" s="58"/>
      <c r="BT1363" s="58"/>
      <c r="BU1363" s="58"/>
      <c r="BV1363" s="58"/>
      <c r="BW1363" s="58"/>
      <c r="BX1363" s="58"/>
      <c r="BY1363" s="58"/>
      <c r="BZ1363" s="58"/>
      <c r="CA1363" s="58"/>
      <c r="CB1363" s="58"/>
      <c r="CC1363" s="58"/>
      <c r="CD1363" s="58"/>
      <c r="CE1363" s="58"/>
      <c r="CF1363" s="58"/>
      <c r="CG1363" s="58"/>
      <c r="CH1363" s="58"/>
      <c r="CI1363" s="58"/>
      <c r="CJ1363" s="58"/>
      <c r="CK1363" s="58"/>
      <c r="CL1363" s="58"/>
      <c r="CM1363" s="58"/>
      <c r="CN1363" s="58"/>
      <c r="CO1363" s="58"/>
      <c r="CP1363" s="58"/>
      <c r="CQ1363" s="58"/>
      <c r="CR1363" s="58"/>
      <c r="CS1363" s="58"/>
      <c r="CT1363" s="58"/>
      <c r="CU1363" s="58"/>
      <c r="CV1363" s="58"/>
      <c r="CW1363" s="58"/>
      <c r="CX1363" s="58"/>
      <c r="CY1363" s="58"/>
      <c r="CZ1363" s="58"/>
      <c r="DA1363" s="58"/>
      <c r="DB1363" s="58"/>
      <c r="DC1363" s="58"/>
      <c r="DD1363" s="58"/>
      <c r="DE1363" s="58"/>
      <c r="DF1363" s="58"/>
      <c r="DG1363" s="58"/>
      <c r="DH1363" s="58"/>
      <c r="DI1363" s="60"/>
    </row>
    <row r="1364" spans="1:113" x14ac:dyDescent="0.2">
      <c r="A1364" s="36"/>
      <c r="AM1364" s="62"/>
      <c r="AN1364" s="62"/>
      <c r="AO1364" s="58"/>
      <c r="AP1364" s="58"/>
      <c r="AQ1364" s="58"/>
      <c r="AS1364" s="62"/>
      <c r="AT1364" s="58"/>
      <c r="AU1364" s="58"/>
      <c r="AW1364" s="62"/>
      <c r="AX1364" s="58"/>
      <c r="AY1364" s="59"/>
      <c r="BA1364" s="58"/>
      <c r="BC1364" s="62"/>
      <c r="BD1364" s="58"/>
      <c r="BE1364" s="59"/>
      <c r="BF1364" s="58"/>
      <c r="BG1364" s="58"/>
      <c r="BH1364" s="58"/>
      <c r="BI1364" s="58"/>
      <c r="BJ1364" s="58"/>
      <c r="BK1364" s="58"/>
      <c r="BL1364" s="58"/>
      <c r="BM1364" s="58"/>
      <c r="BN1364" s="58"/>
      <c r="BO1364" s="58"/>
      <c r="BP1364" s="58"/>
      <c r="BQ1364" s="58"/>
      <c r="BR1364" s="58"/>
      <c r="BS1364" s="58"/>
      <c r="BT1364" s="58"/>
      <c r="BU1364" s="58"/>
      <c r="BV1364" s="58"/>
      <c r="BW1364" s="58"/>
      <c r="BX1364" s="58"/>
      <c r="BY1364" s="58"/>
      <c r="BZ1364" s="58"/>
      <c r="CA1364" s="58"/>
      <c r="CB1364" s="58"/>
      <c r="CC1364" s="58"/>
      <c r="CD1364" s="58"/>
      <c r="CE1364" s="58"/>
      <c r="CF1364" s="58"/>
      <c r="CG1364" s="58"/>
      <c r="CH1364" s="58"/>
      <c r="CI1364" s="58"/>
      <c r="CJ1364" s="58"/>
      <c r="CK1364" s="58"/>
      <c r="CL1364" s="58"/>
      <c r="CM1364" s="58"/>
      <c r="CN1364" s="58"/>
      <c r="CO1364" s="58"/>
      <c r="CP1364" s="58"/>
      <c r="CQ1364" s="58"/>
      <c r="CR1364" s="58"/>
      <c r="CS1364" s="58"/>
      <c r="CT1364" s="58"/>
      <c r="CU1364" s="58"/>
      <c r="CV1364" s="58"/>
      <c r="CW1364" s="58"/>
      <c r="CX1364" s="58"/>
      <c r="CY1364" s="58"/>
      <c r="CZ1364" s="58"/>
      <c r="DA1364" s="58"/>
      <c r="DB1364" s="58"/>
      <c r="DC1364" s="58"/>
      <c r="DD1364" s="58"/>
      <c r="DE1364" s="58"/>
      <c r="DF1364" s="58"/>
      <c r="DG1364" s="58"/>
      <c r="DH1364" s="58"/>
      <c r="DI1364" s="60"/>
    </row>
    <row r="1365" spans="1:113" x14ac:dyDescent="0.2">
      <c r="A1365" s="36"/>
      <c r="AM1365" s="62"/>
      <c r="AN1365" s="62"/>
      <c r="AO1365" s="58"/>
      <c r="AP1365" s="58"/>
      <c r="AQ1365" s="58"/>
      <c r="AS1365" s="62"/>
      <c r="AT1365" s="58"/>
      <c r="AU1365" s="58"/>
      <c r="AW1365" s="62"/>
      <c r="AX1365" s="58"/>
      <c r="AY1365" s="59"/>
      <c r="BA1365" s="58"/>
      <c r="BC1365" s="62"/>
      <c r="BD1365" s="58"/>
      <c r="BE1365" s="59"/>
      <c r="BF1365" s="58"/>
      <c r="BG1365" s="58"/>
      <c r="BH1365" s="58"/>
      <c r="BI1365" s="58"/>
      <c r="BJ1365" s="58"/>
      <c r="BK1365" s="58"/>
      <c r="BL1365" s="58"/>
      <c r="BM1365" s="58"/>
      <c r="BN1365" s="58"/>
      <c r="BO1365" s="58"/>
      <c r="BP1365" s="58"/>
      <c r="BQ1365" s="58"/>
      <c r="BR1365" s="58"/>
      <c r="BS1365" s="58"/>
      <c r="BT1365" s="58"/>
      <c r="BU1365" s="58"/>
      <c r="BV1365" s="58"/>
      <c r="BW1365" s="58"/>
      <c r="BX1365" s="58"/>
      <c r="BY1365" s="58"/>
      <c r="BZ1365" s="58"/>
      <c r="CA1365" s="58"/>
      <c r="CB1365" s="58"/>
      <c r="CC1365" s="58"/>
      <c r="CD1365" s="58"/>
      <c r="CE1365" s="58"/>
      <c r="CF1365" s="58"/>
      <c r="CG1365" s="58"/>
      <c r="CH1365" s="58"/>
      <c r="CI1365" s="58"/>
      <c r="CJ1365" s="58"/>
      <c r="CK1365" s="58"/>
      <c r="CL1365" s="58"/>
      <c r="CM1365" s="58"/>
      <c r="CN1365" s="58"/>
      <c r="CO1365" s="58"/>
      <c r="CP1365" s="58"/>
      <c r="CQ1365" s="58"/>
      <c r="CR1365" s="58"/>
      <c r="CS1365" s="58"/>
      <c r="CT1365" s="58"/>
      <c r="CU1365" s="58"/>
      <c r="CV1365" s="58"/>
      <c r="CW1365" s="58"/>
      <c r="CX1365" s="58"/>
      <c r="CY1365" s="58"/>
      <c r="CZ1365" s="58"/>
      <c r="DA1365" s="58"/>
      <c r="DB1365" s="58"/>
      <c r="DC1365" s="58"/>
      <c r="DD1365" s="58"/>
      <c r="DE1365" s="58"/>
      <c r="DF1365" s="58"/>
      <c r="DG1365" s="58"/>
      <c r="DH1365" s="58"/>
      <c r="DI1365" s="60"/>
    </row>
    <row r="1366" spans="1:113" x14ac:dyDescent="0.2">
      <c r="A1366" s="36"/>
      <c r="AM1366" s="62"/>
      <c r="AN1366" s="62"/>
      <c r="AO1366" s="58"/>
      <c r="AP1366" s="58"/>
      <c r="AQ1366" s="58"/>
      <c r="AS1366" s="62"/>
      <c r="AT1366" s="58"/>
      <c r="AU1366" s="58"/>
      <c r="AW1366" s="62"/>
      <c r="AX1366" s="58"/>
      <c r="AY1366" s="59"/>
      <c r="BA1366" s="58"/>
      <c r="BC1366" s="62"/>
      <c r="BD1366" s="58"/>
      <c r="BE1366" s="59"/>
      <c r="BF1366" s="58"/>
      <c r="BG1366" s="58"/>
      <c r="BH1366" s="58"/>
      <c r="BI1366" s="58"/>
      <c r="BJ1366" s="58"/>
      <c r="BK1366" s="58"/>
      <c r="BL1366" s="58"/>
      <c r="BM1366" s="58"/>
      <c r="BN1366" s="58"/>
      <c r="BO1366" s="58"/>
      <c r="BP1366" s="58"/>
      <c r="BQ1366" s="58"/>
      <c r="BR1366" s="58"/>
      <c r="BS1366" s="58"/>
      <c r="BT1366" s="58"/>
      <c r="BU1366" s="58"/>
      <c r="BV1366" s="58"/>
      <c r="BW1366" s="58"/>
      <c r="BX1366" s="58"/>
      <c r="BY1366" s="58"/>
      <c r="BZ1366" s="58"/>
      <c r="CA1366" s="58"/>
      <c r="CB1366" s="58"/>
      <c r="CC1366" s="58"/>
      <c r="CD1366" s="58"/>
      <c r="CE1366" s="58"/>
      <c r="CF1366" s="58"/>
      <c r="CG1366" s="58"/>
      <c r="CH1366" s="58"/>
      <c r="CI1366" s="58"/>
      <c r="CJ1366" s="58"/>
      <c r="CK1366" s="58"/>
      <c r="CL1366" s="58"/>
      <c r="CM1366" s="58"/>
      <c r="CN1366" s="58"/>
      <c r="CO1366" s="58"/>
      <c r="CP1366" s="58"/>
      <c r="CQ1366" s="58"/>
      <c r="CR1366" s="58"/>
      <c r="CS1366" s="58"/>
      <c r="CT1366" s="58"/>
      <c r="CU1366" s="58"/>
      <c r="CV1366" s="58"/>
      <c r="CW1366" s="58"/>
      <c r="CX1366" s="58"/>
      <c r="CY1366" s="58"/>
      <c r="CZ1366" s="58"/>
      <c r="DA1366" s="58"/>
      <c r="DB1366" s="58"/>
      <c r="DC1366" s="58"/>
      <c r="DD1366" s="58"/>
      <c r="DE1366" s="58"/>
      <c r="DF1366" s="58"/>
      <c r="DG1366" s="58"/>
      <c r="DH1366" s="58"/>
      <c r="DI1366" s="60"/>
    </row>
    <row r="1367" spans="1:113" x14ac:dyDescent="0.2">
      <c r="A1367" s="36"/>
      <c r="AM1367" s="62"/>
      <c r="AN1367" s="62"/>
      <c r="AO1367" s="58"/>
      <c r="AP1367" s="58"/>
      <c r="AQ1367" s="58"/>
      <c r="AS1367" s="62"/>
      <c r="AT1367" s="58"/>
      <c r="AU1367" s="58"/>
      <c r="AW1367" s="62"/>
      <c r="AX1367" s="58"/>
      <c r="AY1367" s="59"/>
      <c r="BA1367" s="58"/>
      <c r="BC1367" s="62"/>
      <c r="BD1367" s="58"/>
      <c r="BE1367" s="59"/>
      <c r="BF1367" s="58"/>
      <c r="BG1367" s="58"/>
      <c r="BH1367" s="58"/>
      <c r="BI1367" s="58"/>
      <c r="BJ1367" s="58"/>
      <c r="BK1367" s="58"/>
      <c r="BL1367" s="58"/>
      <c r="BM1367" s="58"/>
      <c r="BN1367" s="58"/>
      <c r="BO1367" s="58"/>
      <c r="BP1367" s="58"/>
      <c r="BQ1367" s="58"/>
      <c r="BR1367" s="58"/>
      <c r="BS1367" s="58"/>
      <c r="BT1367" s="58"/>
      <c r="BU1367" s="58"/>
      <c r="BV1367" s="58"/>
      <c r="BW1367" s="58"/>
      <c r="BX1367" s="58"/>
      <c r="BY1367" s="58"/>
      <c r="BZ1367" s="58"/>
      <c r="CA1367" s="58"/>
      <c r="CB1367" s="58"/>
      <c r="CC1367" s="58"/>
      <c r="CD1367" s="58"/>
      <c r="CE1367" s="58"/>
      <c r="CF1367" s="58"/>
      <c r="CG1367" s="58"/>
      <c r="CH1367" s="58"/>
      <c r="CI1367" s="58"/>
      <c r="CJ1367" s="58"/>
      <c r="CK1367" s="58"/>
      <c r="CL1367" s="58"/>
      <c r="CM1367" s="58"/>
      <c r="CN1367" s="58"/>
      <c r="CO1367" s="58"/>
      <c r="CP1367" s="58"/>
      <c r="CQ1367" s="58"/>
      <c r="CR1367" s="58"/>
      <c r="CS1367" s="58"/>
      <c r="CT1367" s="58"/>
      <c r="CU1367" s="58"/>
      <c r="CV1367" s="58"/>
      <c r="CW1367" s="58"/>
      <c r="CX1367" s="58"/>
      <c r="CY1367" s="58"/>
      <c r="CZ1367" s="58"/>
      <c r="DA1367" s="58"/>
      <c r="DB1367" s="58"/>
      <c r="DC1367" s="58"/>
      <c r="DD1367" s="58"/>
      <c r="DE1367" s="58"/>
      <c r="DF1367" s="58"/>
      <c r="DG1367" s="58"/>
      <c r="DH1367" s="58"/>
      <c r="DI1367" s="60"/>
    </row>
    <row r="1368" spans="1:113" x14ac:dyDescent="0.2">
      <c r="A1368" s="36"/>
      <c r="AM1368" s="62"/>
      <c r="AN1368" s="62"/>
      <c r="AO1368" s="58"/>
      <c r="AP1368" s="58"/>
      <c r="AQ1368" s="58"/>
      <c r="AS1368" s="62"/>
      <c r="AT1368" s="58"/>
      <c r="AU1368" s="58"/>
      <c r="AW1368" s="62"/>
      <c r="AX1368" s="58"/>
      <c r="AY1368" s="59"/>
      <c r="BA1368" s="58"/>
      <c r="BC1368" s="62"/>
      <c r="BD1368" s="58"/>
      <c r="BE1368" s="59"/>
      <c r="BF1368" s="58"/>
      <c r="BG1368" s="58"/>
      <c r="BH1368" s="58"/>
      <c r="BI1368" s="58"/>
      <c r="BJ1368" s="58"/>
      <c r="BK1368" s="58"/>
      <c r="BL1368" s="58"/>
      <c r="BM1368" s="58"/>
      <c r="BN1368" s="58"/>
      <c r="BO1368" s="58"/>
      <c r="BP1368" s="58"/>
      <c r="BQ1368" s="58"/>
      <c r="BR1368" s="58"/>
      <c r="BS1368" s="58"/>
      <c r="BT1368" s="58"/>
      <c r="BU1368" s="58"/>
      <c r="BV1368" s="58"/>
      <c r="BW1368" s="58"/>
      <c r="BX1368" s="58"/>
      <c r="BY1368" s="58"/>
      <c r="BZ1368" s="58"/>
      <c r="CA1368" s="58"/>
      <c r="CB1368" s="58"/>
      <c r="CC1368" s="58"/>
      <c r="CD1368" s="58"/>
      <c r="CE1368" s="58"/>
      <c r="CF1368" s="58"/>
      <c r="CG1368" s="58"/>
      <c r="CH1368" s="58"/>
      <c r="CI1368" s="58"/>
      <c r="CJ1368" s="58"/>
      <c r="CK1368" s="58"/>
      <c r="CL1368" s="58"/>
      <c r="CM1368" s="58"/>
      <c r="CN1368" s="58"/>
      <c r="CO1368" s="58"/>
      <c r="CP1368" s="58"/>
      <c r="CQ1368" s="58"/>
      <c r="CR1368" s="58"/>
      <c r="CS1368" s="58"/>
      <c r="CT1368" s="58"/>
      <c r="CU1368" s="58"/>
      <c r="CV1368" s="58"/>
      <c r="CW1368" s="58"/>
      <c r="CX1368" s="58"/>
      <c r="CY1368" s="58"/>
      <c r="CZ1368" s="58"/>
      <c r="DA1368" s="58"/>
      <c r="DB1368" s="58"/>
      <c r="DC1368" s="58"/>
      <c r="DD1368" s="58"/>
      <c r="DE1368" s="58"/>
      <c r="DF1368" s="58"/>
      <c r="DG1368" s="58"/>
      <c r="DH1368" s="58"/>
      <c r="DI1368" s="60"/>
    </row>
    <row r="1369" spans="1:113" x14ac:dyDescent="0.2">
      <c r="A1369" s="36"/>
      <c r="AM1369" s="62"/>
      <c r="AN1369" s="62"/>
      <c r="AO1369" s="58"/>
      <c r="AP1369" s="58"/>
      <c r="AQ1369" s="58"/>
      <c r="AS1369" s="62"/>
      <c r="AT1369" s="58"/>
      <c r="AU1369" s="58"/>
      <c r="AW1369" s="62"/>
      <c r="AX1369" s="58"/>
      <c r="AY1369" s="59"/>
      <c r="BA1369" s="58"/>
      <c r="BC1369" s="62"/>
      <c r="BD1369" s="58"/>
      <c r="BE1369" s="59"/>
      <c r="BF1369" s="58"/>
      <c r="BG1369" s="58"/>
      <c r="BH1369" s="58"/>
      <c r="BI1369" s="58"/>
      <c r="BJ1369" s="58"/>
      <c r="BK1369" s="58"/>
      <c r="BL1369" s="58"/>
      <c r="BM1369" s="58"/>
      <c r="BN1369" s="58"/>
      <c r="BO1369" s="58"/>
      <c r="BP1369" s="58"/>
      <c r="BQ1369" s="58"/>
      <c r="BR1369" s="58"/>
      <c r="BS1369" s="58"/>
      <c r="BT1369" s="58"/>
      <c r="BU1369" s="58"/>
      <c r="BV1369" s="58"/>
      <c r="BW1369" s="58"/>
      <c r="BX1369" s="58"/>
      <c r="BY1369" s="58"/>
      <c r="BZ1369" s="58"/>
      <c r="CA1369" s="58"/>
      <c r="CB1369" s="58"/>
      <c r="CC1369" s="58"/>
      <c r="CD1369" s="58"/>
      <c r="CE1369" s="58"/>
      <c r="CF1369" s="58"/>
      <c r="CG1369" s="58"/>
      <c r="CH1369" s="58"/>
      <c r="CI1369" s="58"/>
      <c r="CJ1369" s="58"/>
      <c r="CK1369" s="58"/>
      <c r="CL1369" s="58"/>
      <c r="CM1369" s="58"/>
      <c r="CN1369" s="58"/>
      <c r="CO1369" s="58"/>
      <c r="CP1369" s="58"/>
      <c r="CQ1369" s="58"/>
      <c r="CR1369" s="58"/>
      <c r="CS1369" s="58"/>
      <c r="CT1369" s="58"/>
      <c r="CU1369" s="58"/>
      <c r="CV1369" s="58"/>
      <c r="CW1369" s="58"/>
      <c r="CX1369" s="58"/>
      <c r="CY1369" s="58"/>
      <c r="CZ1369" s="58"/>
      <c r="DA1369" s="58"/>
      <c r="DB1369" s="58"/>
      <c r="DC1369" s="58"/>
      <c r="DD1369" s="58"/>
      <c r="DE1369" s="58"/>
      <c r="DF1369" s="58"/>
      <c r="DG1369" s="58"/>
      <c r="DH1369" s="58"/>
      <c r="DI1369" s="60"/>
    </row>
    <row r="1370" spans="1:113" x14ac:dyDescent="0.2">
      <c r="A1370" s="36"/>
      <c r="AM1370" s="62"/>
      <c r="AN1370" s="62"/>
      <c r="AO1370" s="58"/>
      <c r="AP1370" s="58"/>
      <c r="AQ1370" s="58"/>
      <c r="AS1370" s="62"/>
      <c r="AT1370" s="58"/>
      <c r="AU1370" s="58"/>
      <c r="AW1370" s="62"/>
      <c r="AX1370" s="58"/>
      <c r="AY1370" s="59"/>
      <c r="BA1370" s="58"/>
      <c r="BC1370" s="62"/>
      <c r="BD1370" s="58"/>
      <c r="BE1370" s="59"/>
      <c r="BF1370" s="58"/>
      <c r="BG1370" s="58"/>
      <c r="BH1370" s="58"/>
      <c r="BI1370" s="58"/>
      <c r="BJ1370" s="58"/>
      <c r="BK1370" s="58"/>
      <c r="BL1370" s="58"/>
      <c r="BM1370" s="58"/>
      <c r="BN1370" s="58"/>
      <c r="BO1370" s="58"/>
      <c r="BP1370" s="58"/>
      <c r="BQ1370" s="58"/>
      <c r="BR1370" s="58"/>
      <c r="BS1370" s="58"/>
      <c r="BT1370" s="58"/>
      <c r="BU1370" s="58"/>
      <c r="BV1370" s="58"/>
      <c r="BW1370" s="58"/>
      <c r="BX1370" s="58"/>
      <c r="BY1370" s="58"/>
      <c r="BZ1370" s="58"/>
      <c r="CA1370" s="58"/>
      <c r="CB1370" s="58"/>
      <c r="CC1370" s="58"/>
      <c r="CD1370" s="58"/>
      <c r="CE1370" s="58"/>
      <c r="CF1370" s="58"/>
      <c r="CG1370" s="58"/>
      <c r="CH1370" s="58"/>
      <c r="CI1370" s="58"/>
      <c r="CJ1370" s="58"/>
      <c r="CK1370" s="58"/>
      <c r="CL1370" s="58"/>
      <c r="CM1370" s="58"/>
      <c r="CN1370" s="58"/>
      <c r="CO1370" s="58"/>
      <c r="CP1370" s="58"/>
      <c r="CQ1370" s="58"/>
      <c r="CR1370" s="58"/>
      <c r="CS1370" s="58"/>
      <c r="CT1370" s="58"/>
      <c r="CU1370" s="58"/>
      <c r="CV1370" s="58"/>
      <c r="CW1370" s="58"/>
      <c r="CX1370" s="58"/>
      <c r="CY1370" s="58"/>
      <c r="CZ1370" s="58"/>
      <c r="DA1370" s="58"/>
      <c r="DB1370" s="58"/>
      <c r="DC1370" s="58"/>
      <c r="DD1370" s="58"/>
      <c r="DE1370" s="58"/>
      <c r="DF1370" s="58"/>
      <c r="DG1370" s="58"/>
      <c r="DH1370" s="58"/>
      <c r="DI1370" s="60"/>
    </row>
    <row r="1371" spans="1:113" x14ac:dyDescent="0.2">
      <c r="A1371" s="36"/>
      <c r="AM1371" s="62"/>
      <c r="AN1371" s="62"/>
      <c r="AO1371" s="58"/>
      <c r="AP1371" s="58"/>
      <c r="AQ1371" s="58"/>
      <c r="AS1371" s="62"/>
      <c r="AT1371" s="58"/>
      <c r="AU1371" s="58"/>
      <c r="AW1371" s="62"/>
      <c r="AX1371" s="58"/>
      <c r="AY1371" s="59"/>
      <c r="BA1371" s="58"/>
      <c r="BC1371" s="62"/>
      <c r="BD1371" s="58"/>
      <c r="BE1371" s="59"/>
      <c r="BF1371" s="58"/>
      <c r="BG1371" s="58"/>
      <c r="BH1371" s="58"/>
      <c r="BI1371" s="58"/>
      <c r="BJ1371" s="58"/>
      <c r="BK1371" s="58"/>
      <c r="BL1371" s="58"/>
      <c r="BM1371" s="58"/>
      <c r="BN1371" s="58"/>
      <c r="BO1371" s="58"/>
      <c r="BP1371" s="58"/>
      <c r="BQ1371" s="58"/>
      <c r="BR1371" s="58"/>
      <c r="BS1371" s="58"/>
      <c r="BT1371" s="58"/>
      <c r="BU1371" s="58"/>
      <c r="BV1371" s="58"/>
      <c r="BW1371" s="58"/>
      <c r="BX1371" s="58"/>
      <c r="BY1371" s="58"/>
      <c r="BZ1371" s="58"/>
      <c r="CA1371" s="58"/>
      <c r="CB1371" s="58"/>
      <c r="CC1371" s="58"/>
      <c r="CD1371" s="58"/>
      <c r="CE1371" s="58"/>
      <c r="CF1371" s="58"/>
      <c r="CG1371" s="58"/>
      <c r="CH1371" s="58"/>
      <c r="CI1371" s="58"/>
      <c r="CJ1371" s="58"/>
      <c r="CK1371" s="58"/>
      <c r="CL1371" s="58"/>
      <c r="CM1371" s="58"/>
      <c r="CN1371" s="58"/>
      <c r="CO1371" s="58"/>
      <c r="CP1371" s="58"/>
      <c r="CQ1371" s="58"/>
      <c r="CR1371" s="58"/>
      <c r="CS1371" s="58"/>
      <c r="CT1371" s="58"/>
      <c r="CU1371" s="58"/>
      <c r="CV1371" s="58"/>
      <c r="CW1371" s="58"/>
      <c r="CX1371" s="58"/>
      <c r="CY1371" s="58"/>
      <c r="CZ1371" s="58"/>
      <c r="DA1371" s="58"/>
      <c r="DB1371" s="58"/>
      <c r="DC1371" s="58"/>
      <c r="DD1371" s="58"/>
      <c r="DE1371" s="58"/>
      <c r="DF1371" s="58"/>
      <c r="DG1371" s="58"/>
      <c r="DH1371" s="58"/>
      <c r="DI1371" s="60"/>
    </row>
    <row r="1372" spans="1:113" x14ac:dyDescent="0.2">
      <c r="A1372" s="36"/>
      <c r="AM1372" s="62"/>
      <c r="AN1372" s="62"/>
      <c r="AO1372" s="58"/>
      <c r="AP1372" s="58"/>
      <c r="AQ1372" s="58"/>
      <c r="AS1372" s="62"/>
      <c r="AT1372" s="58"/>
      <c r="AU1372" s="58"/>
      <c r="AW1372" s="62"/>
      <c r="AX1372" s="58"/>
      <c r="AY1372" s="59"/>
      <c r="BA1372" s="58"/>
      <c r="BC1372" s="62"/>
      <c r="BD1372" s="58"/>
      <c r="BE1372" s="59"/>
      <c r="BF1372" s="58"/>
      <c r="BG1372" s="58"/>
      <c r="BH1372" s="58"/>
      <c r="BI1372" s="58"/>
      <c r="BJ1372" s="58"/>
      <c r="BK1372" s="58"/>
      <c r="BL1372" s="58"/>
      <c r="BM1372" s="58"/>
      <c r="BN1372" s="58"/>
      <c r="BO1372" s="58"/>
      <c r="BP1372" s="58"/>
      <c r="BQ1372" s="58"/>
      <c r="BR1372" s="58"/>
      <c r="BS1372" s="58"/>
      <c r="BT1372" s="58"/>
      <c r="BU1372" s="58"/>
      <c r="BV1372" s="58"/>
      <c r="BW1372" s="58"/>
      <c r="BX1372" s="58"/>
      <c r="BY1372" s="58"/>
      <c r="BZ1372" s="58"/>
      <c r="CA1372" s="58"/>
      <c r="CB1372" s="58"/>
      <c r="CC1372" s="58"/>
      <c r="CD1372" s="58"/>
      <c r="CE1372" s="58"/>
      <c r="CF1372" s="58"/>
      <c r="CG1372" s="58"/>
      <c r="CH1372" s="58"/>
      <c r="CI1372" s="58"/>
      <c r="CJ1372" s="58"/>
      <c r="CK1372" s="58"/>
      <c r="CL1372" s="58"/>
      <c r="CM1372" s="58"/>
      <c r="CN1372" s="58"/>
      <c r="CO1372" s="58"/>
      <c r="CP1372" s="58"/>
      <c r="CQ1372" s="58"/>
      <c r="CR1372" s="58"/>
      <c r="CS1372" s="58"/>
      <c r="CT1372" s="58"/>
      <c r="CU1372" s="58"/>
      <c r="CV1372" s="58"/>
      <c r="CW1372" s="58"/>
      <c r="CX1372" s="58"/>
      <c r="CY1372" s="58"/>
      <c r="CZ1372" s="58"/>
      <c r="DA1372" s="58"/>
      <c r="DB1372" s="58"/>
      <c r="DC1372" s="58"/>
      <c r="DD1372" s="58"/>
      <c r="DE1372" s="58"/>
      <c r="DF1372" s="58"/>
      <c r="DG1372" s="58"/>
      <c r="DH1372" s="58"/>
      <c r="DI1372" s="60"/>
    </row>
    <row r="1373" spans="1:113" x14ac:dyDescent="0.2">
      <c r="A1373" s="36"/>
      <c r="AM1373" s="62"/>
      <c r="AN1373" s="62"/>
      <c r="AO1373" s="58"/>
      <c r="AP1373" s="58"/>
      <c r="AQ1373" s="58"/>
      <c r="AS1373" s="62"/>
      <c r="AT1373" s="58"/>
      <c r="AU1373" s="58"/>
      <c r="AW1373" s="62"/>
      <c r="AX1373" s="58"/>
      <c r="AY1373" s="59"/>
      <c r="BA1373" s="58"/>
      <c r="BC1373" s="62"/>
      <c r="BD1373" s="58"/>
      <c r="BE1373" s="59"/>
      <c r="BF1373" s="58"/>
      <c r="BG1373" s="58"/>
      <c r="BH1373" s="58"/>
      <c r="BI1373" s="58"/>
      <c r="BJ1373" s="58"/>
      <c r="BK1373" s="58"/>
      <c r="BL1373" s="58"/>
      <c r="BM1373" s="58"/>
      <c r="BN1373" s="58"/>
      <c r="BO1373" s="58"/>
      <c r="BP1373" s="58"/>
      <c r="BQ1373" s="58"/>
      <c r="BR1373" s="58"/>
      <c r="BS1373" s="58"/>
      <c r="BT1373" s="58"/>
      <c r="BU1373" s="58"/>
      <c r="BV1373" s="58"/>
      <c r="BW1373" s="58"/>
      <c r="BX1373" s="58"/>
      <c r="BY1373" s="58"/>
      <c r="BZ1373" s="58"/>
      <c r="CA1373" s="58"/>
      <c r="CB1373" s="58"/>
      <c r="CC1373" s="58"/>
      <c r="CD1373" s="58"/>
      <c r="CE1373" s="58"/>
      <c r="CF1373" s="58"/>
      <c r="CG1373" s="58"/>
      <c r="CH1373" s="58"/>
      <c r="CI1373" s="58"/>
      <c r="CJ1373" s="58"/>
      <c r="CK1373" s="58"/>
      <c r="CL1373" s="58"/>
      <c r="CM1373" s="58"/>
      <c r="CN1373" s="58"/>
      <c r="CO1373" s="58"/>
      <c r="CP1373" s="58"/>
      <c r="CQ1373" s="58"/>
      <c r="CR1373" s="58"/>
      <c r="CS1373" s="58"/>
      <c r="CT1373" s="58"/>
      <c r="CU1373" s="58"/>
      <c r="CV1373" s="58"/>
      <c r="CW1373" s="58"/>
      <c r="CX1373" s="58"/>
      <c r="CY1373" s="58"/>
      <c r="CZ1373" s="58"/>
      <c r="DA1373" s="58"/>
      <c r="DB1373" s="58"/>
      <c r="DC1373" s="58"/>
      <c r="DD1373" s="58"/>
      <c r="DE1373" s="58"/>
      <c r="DF1373" s="58"/>
      <c r="DG1373" s="58"/>
      <c r="DH1373" s="58"/>
      <c r="DI1373" s="60"/>
    </row>
    <row r="1374" spans="1:113" x14ac:dyDescent="0.2">
      <c r="A1374" s="36"/>
      <c r="AM1374" s="62"/>
      <c r="AN1374" s="62"/>
      <c r="AO1374" s="58"/>
      <c r="AP1374" s="58"/>
      <c r="AQ1374" s="58"/>
      <c r="AS1374" s="62"/>
      <c r="AT1374" s="58"/>
      <c r="AU1374" s="58"/>
      <c r="AW1374" s="62"/>
      <c r="AX1374" s="58"/>
      <c r="AY1374" s="59"/>
      <c r="BA1374" s="58"/>
      <c r="BC1374" s="62"/>
      <c r="BD1374" s="58"/>
      <c r="BE1374" s="59"/>
      <c r="BF1374" s="58"/>
      <c r="BG1374" s="58"/>
      <c r="BH1374" s="58"/>
      <c r="BI1374" s="58"/>
      <c r="BJ1374" s="58"/>
      <c r="BK1374" s="58"/>
      <c r="BL1374" s="58"/>
      <c r="BM1374" s="58"/>
      <c r="BN1374" s="58"/>
      <c r="BO1374" s="58"/>
      <c r="BP1374" s="58"/>
      <c r="BQ1374" s="58"/>
      <c r="BR1374" s="58"/>
      <c r="BS1374" s="58"/>
      <c r="BT1374" s="58"/>
      <c r="BU1374" s="58"/>
      <c r="BV1374" s="58"/>
      <c r="BW1374" s="58"/>
      <c r="BX1374" s="58"/>
      <c r="BY1374" s="58"/>
      <c r="BZ1374" s="58"/>
      <c r="CA1374" s="58"/>
      <c r="CB1374" s="58"/>
      <c r="CC1374" s="58"/>
      <c r="CD1374" s="58"/>
      <c r="CE1374" s="58"/>
      <c r="CF1374" s="58"/>
      <c r="CG1374" s="58"/>
      <c r="CH1374" s="58"/>
      <c r="CI1374" s="58"/>
      <c r="CJ1374" s="58"/>
      <c r="CK1374" s="58"/>
      <c r="CL1374" s="58"/>
      <c r="CM1374" s="58"/>
      <c r="CN1374" s="58"/>
      <c r="CO1374" s="58"/>
      <c r="CP1374" s="58"/>
      <c r="CQ1374" s="58"/>
      <c r="CR1374" s="58"/>
      <c r="CS1374" s="58"/>
      <c r="CT1374" s="58"/>
      <c r="CU1374" s="58"/>
      <c r="CV1374" s="58"/>
      <c r="CW1374" s="58"/>
      <c r="CX1374" s="58"/>
      <c r="CY1374" s="58"/>
      <c r="CZ1374" s="58"/>
      <c r="DA1374" s="58"/>
      <c r="DB1374" s="58"/>
      <c r="DC1374" s="58"/>
      <c r="DD1374" s="58"/>
      <c r="DE1374" s="58"/>
      <c r="DF1374" s="58"/>
      <c r="DG1374" s="58"/>
      <c r="DH1374" s="58"/>
      <c r="DI1374" s="60"/>
    </row>
    <row r="1375" spans="1:113" x14ac:dyDescent="0.2">
      <c r="A1375" s="36"/>
      <c r="AM1375" s="62"/>
      <c r="AN1375" s="62"/>
      <c r="AO1375" s="58"/>
      <c r="AP1375" s="58"/>
      <c r="AQ1375" s="58"/>
      <c r="AS1375" s="62"/>
      <c r="AT1375" s="58"/>
      <c r="AU1375" s="58"/>
      <c r="AW1375" s="62"/>
      <c r="AX1375" s="58"/>
      <c r="AY1375" s="59"/>
      <c r="BA1375" s="58"/>
      <c r="BC1375" s="62"/>
      <c r="BD1375" s="58"/>
      <c r="BE1375" s="59"/>
      <c r="BF1375" s="58"/>
      <c r="BG1375" s="58"/>
      <c r="BH1375" s="58"/>
      <c r="BI1375" s="58"/>
      <c r="BJ1375" s="58"/>
      <c r="BK1375" s="58"/>
      <c r="BL1375" s="58"/>
      <c r="BM1375" s="58"/>
      <c r="BN1375" s="58"/>
      <c r="BO1375" s="58"/>
      <c r="BP1375" s="58"/>
      <c r="BQ1375" s="58"/>
      <c r="BR1375" s="58"/>
      <c r="BS1375" s="58"/>
      <c r="BT1375" s="58"/>
      <c r="BU1375" s="58"/>
      <c r="BV1375" s="58"/>
      <c r="BW1375" s="58"/>
      <c r="BX1375" s="58"/>
      <c r="BY1375" s="58"/>
      <c r="BZ1375" s="58"/>
      <c r="CA1375" s="58"/>
      <c r="CB1375" s="58"/>
      <c r="CC1375" s="58"/>
      <c r="CD1375" s="58"/>
      <c r="CE1375" s="58"/>
      <c r="CF1375" s="58"/>
      <c r="CG1375" s="58"/>
      <c r="CH1375" s="58"/>
      <c r="CI1375" s="58"/>
      <c r="CJ1375" s="58"/>
      <c r="CK1375" s="58"/>
      <c r="CL1375" s="58"/>
      <c r="CM1375" s="58"/>
      <c r="CN1375" s="58"/>
      <c r="CO1375" s="58"/>
      <c r="CP1375" s="58"/>
      <c r="CQ1375" s="58"/>
      <c r="CR1375" s="58"/>
      <c r="CS1375" s="58"/>
      <c r="CT1375" s="58"/>
      <c r="CU1375" s="58"/>
      <c r="CV1375" s="58"/>
      <c r="CW1375" s="58"/>
      <c r="CX1375" s="58"/>
      <c r="CY1375" s="58"/>
      <c r="CZ1375" s="58"/>
      <c r="DA1375" s="58"/>
      <c r="DB1375" s="58"/>
      <c r="DC1375" s="58"/>
      <c r="DD1375" s="58"/>
      <c r="DE1375" s="58"/>
      <c r="DF1375" s="58"/>
      <c r="DG1375" s="58"/>
      <c r="DH1375" s="58"/>
      <c r="DI1375" s="60"/>
    </row>
    <row r="1376" spans="1:113" x14ac:dyDescent="0.2">
      <c r="A1376" s="36"/>
      <c r="AM1376" s="62"/>
      <c r="AN1376" s="62"/>
      <c r="AO1376" s="58"/>
      <c r="AP1376" s="58"/>
      <c r="AQ1376" s="58"/>
      <c r="AS1376" s="62"/>
      <c r="AT1376" s="58"/>
      <c r="AU1376" s="58"/>
      <c r="AW1376" s="62"/>
      <c r="AX1376" s="58"/>
      <c r="AY1376" s="59"/>
      <c r="BA1376" s="58"/>
      <c r="BC1376" s="62"/>
      <c r="BD1376" s="58"/>
      <c r="BE1376" s="59"/>
      <c r="BF1376" s="58"/>
      <c r="BG1376" s="58"/>
      <c r="BH1376" s="58"/>
      <c r="BI1376" s="58"/>
      <c r="BJ1376" s="58"/>
      <c r="BK1376" s="58"/>
      <c r="BL1376" s="58"/>
      <c r="BM1376" s="58"/>
      <c r="BN1376" s="58"/>
      <c r="BO1376" s="58"/>
      <c r="BP1376" s="58"/>
      <c r="BQ1376" s="58"/>
      <c r="BR1376" s="58"/>
      <c r="BS1376" s="58"/>
      <c r="BT1376" s="58"/>
      <c r="BU1376" s="58"/>
      <c r="BV1376" s="58"/>
      <c r="BW1376" s="58"/>
      <c r="BX1376" s="58"/>
      <c r="BY1376" s="58"/>
      <c r="BZ1376" s="58"/>
      <c r="CA1376" s="58"/>
      <c r="CB1376" s="58"/>
      <c r="CC1376" s="58"/>
      <c r="CD1376" s="58"/>
      <c r="CE1376" s="58"/>
      <c r="CF1376" s="58"/>
      <c r="CG1376" s="58"/>
      <c r="CH1376" s="58"/>
      <c r="CI1376" s="58"/>
      <c r="CJ1376" s="58"/>
      <c r="CK1376" s="58"/>
      <c r="CL1376" s="58"/>
      <c r="CM1376" s="58"/>
      <c r="CN1376" s="58"/>
      <c r="CO1376" s="58"/>
      <c r="CP1376" s="58"/>
      <c r="CQ1376" s="58"/>
      <c r="CR1376" s="58"/>
      <c r="CS1376" s="58"/>
      <c r="CT1376" s="58"/>
      <c r="CU1376" s="58"/>
      <c r="CV1376" s="58"/>
      <c r="CW1376" s="58"/>
      <c r="CX1376" s="58"/>
      <c r="CY1376" s="58"/>
      <c r="CZ1376" s="58"/>
      <c r="DA1376" s="58"/>
      <c r="DB1376" s="58"/>
      <c r="DC1376" s="58"/>
      <c r="DD1376" s="58"/>
      <c r="DE1376" s="58"/>
      <c r="DF1376" s="58"/>
      <c r="DG1376" s="58"/>
      <c r="DH1376" s="58"/>
      <c r="DI1376" s="60"/>
    </row>
    <row r="1377" spans="1:113" x14ac:dyDescent="0.2">
      <c r="A1377" s="36"/>
      <c r="AM1377" s="62"/>
      <c r="AN1377" s="62"/>
      <c r="AO1377" s="58"/>
      <c r="AP1377" s="58"/>
      <c r="AQ1377" s="58"/>
      <c r="AS1377" s="62"/>
      <c r="AT1377" s="58"/>
      <c r="AU1377" s="58"/>
      <c r="AW1377" s="62"/>
      <c r="AX1377" s="58"/>
      <c r="AY1377" s="59"/>
      <c r="BA1377" s="58"/>
      <c r="BC1377" s="62"/>
      <c r="BD1377" s="58"/>
      <c r="BE1377" s="59"/>
      <c r="BF1377" s="58"/>
      <c r="BG1377" s="58"/>
      <c r="BH1377" s="58"/>
      <c r="BI1377" s="58"/>
      <c r="BJ1377" s="58"/>
      <c r="BK1377" s="58"/>
      <c r="BL1377" s="58"/>
      <c r="BM1377" s="58"/>
      <c r="BN1377" s="58"/>
      <c r="BO1377" s="58"/>
      <c r="BP1377" s="58"/>
      <c r="BQ1377" s="58"/>
      <c r="BR1377" s="58"/>
      <c r="BS1377" s="58"/>
      <c r="BT1377" s="58"/>
      <c r="BU1377" s="58"/>
      <c r="BV1377" s="58"/>
      <c r="BW1377" s="58"/>
      <c r="BX1377" s="58"/>
      <c r="BY1377" s="58"/>
      <c r="BZ1377" s="58"/>
      <c r="CA1377" s="58"/>
      <c r="CB1377" s="58"/>
      <c r="CC1377" s="58"/>
      <c r="CD1377" s="58"/>
      <c r="CE1377" s="58"/>
      <c r="CF1377" s="58"/>
      <c r="CG1377" s="58"/>
      <c r="CH1377" s="58"/>
      <c r="CI1377" s="58"/>
      <c r="CJ1377" s="58"/>
      <c r="CK1377" s="58"/>
      <c r="CL1377" s="58"/>
      <c r="CM1377" s="58"/>
      <c r="CN1377" s="58"/>
      <c r="CO1377" s="58"/>
      <c r="CP1377" s="58"/>
      <c r="CQ1377" s="58"/>
      <c r="CR1377" s="58"/>
      <c r="CS1377" s="58"/>
      <c r="CT1377" s="58"/>
      <c r="CU1377" s="58"/>
      <c r="CV1377" s="58"/>
      <c r="CW1377" s="58"/>
      <c r="CX1377" s="58"/>
      <c r="CY1377" s="58"/>
      <c r="CZ1377" s="58"/>
      <c r="DA1377" s="58"/>
      <c r="DB1377" s="58"/>
      <c r="DC1377" s="58"/>
      <c r="DD1377" s="58"/>
      <c r="DE1377" s="58"/>
      <c r="DF1377" s="58"/>
      <c r="DG1377" s="58"/>
      <c r="DH1377" s="58"/>
      <c r="DI1377" s="60"/>
    </row>
    <row r="1378" spans="1:113" x14ac:dyDescent="0.2">
      <c r="A1378" s="36"/>
      <c r="AM1378" s="62"/>
      <c r="AN1378" s="62"/>
      <c r="AO1378" s="58"/>
      <c r="AP1378" s="58"/>
      <c r="AQ1378" s="58"/>
      <c r="AS1378" s="62"/>
      <c r="AT1378" s="58"/>
      <c r="AU1378" s="58"/>
      <c r="AW1378" s="62"/>
      <c r="AX1378" s="58"/>
      <c r="AY1378" s="59"/>
      <c r="BA1378" s="58"/>
      <c r="BC1378" s="62"/>
      <c r="BD1378" s="58"/>
      <c r="BE1378" s="59"/>
      <c r="BF1378" s="58"/>
      <c r="BG1378" s="58"/>
      <c r="BH1378" s="58"/>
      <c r="BI1378" s="58"/>
      <c r="BJ1378" s="58"/>
      <c r="BK1378" s="58"/>
      <c r="BL1378" s="58"/>
      <c r="BM1378" s="58"/>
      <c r="BN1378" s="58"/>
      <c r="BO1378" s="58"/>
      <c r="BP1378" s="58"/>
      <c r="BQ1378" s="58"/>
      <c r="BR1378" s="58"/>
      <c r="BS1378" s="58"/>
      <c r="BT1378" s="58"/>
      <c r="BU1378" s="58"/>
      <c r="BV1378" s="58"/>
      <c r="BW1378" s="58"/>
      <c r="BX1378" s="58"/>
      <c r="BY1378" s="58"/>
      <c r="BZ1378" s="58"/>
      <c r="CA1378" s="58"/>
      <c r="CB1378" s="58"/>
      <c r="CC1378" s="58"/>
      <c r="CD1378" s="58"/>
      <c r="CE1378" s="58"/>
      <c r="CF1378" s="58"/>
      <c r="CG1378" s="58"/>
      <c r="CH1378" s="58"/>
      <c r="CI1378" s="58"/>
      <c r="CJ1378" s="58"/>
      <c r="CK1378" s="58"/>
      <c r="CL1378" s="58"/>
      <c r="CM1378" s="58"/>
      <c r="CN1378" s="58"/>
      <c r="CO1378" s="58"/>
      <c r="CP1378" s="58"/>
      <c r="CQ1378" s="58"/>
      <c r="CR1378" s="58"/>
      <c r="CS1378" s="58"/>
      <c r="CT1378" s="58"/>
      <c r="CU1378" s="58"/>
      <c r="CV1378" s="58"/>
      <c r="CW1378" s="58"/>
      <c r="CX1378" s="58"/>
      <c r="CY1378" s="58"/>
      <c r="CZ1378" s="58"/>
      <c r="DA1378" s="58"/>
      <c r="DB1378" s="58"/>
      <c r="DC1378" s="58"/>
      <c r="DD1378" s="58"/>
      <c r="DE1378" s="58"/>
      <c r="DF1378" s="58"/>
      <c r="DG1378" s="58"/>
      <c r="DH1378" s="58"/>
      <c r="DI1378" s="60"/>
    </row>
    <row r="1379" spans="1:113" x14ac:dyDescent="0.2">
      <c r="A1379" s="36"/>
      <c r="AM1379" s="62"/>
      <c r="AN1379" s="62"/>
      <c r="AO1379" s="58"/>
      <c r="AP1379" s="58"/>
      <c r="AQ1379" s="58"/>
      <c r="AS1379" s="62"/>
      <c r="AT1379" s="58"/>
      <c r="AU1379" s="58"/>
      <c r="AW1379" s="62"/>
      <c r="AX1379" s="58"/>
      <c r="AY1379" s="59"/>
      <c r="BA1379" s="58"/>
      <c r="BC1379" s="62"/>
      <c r="BD1379" s="58"/>
      <c r="BE1379" s="59"/>
      <c r="BF1379" s="58"/>
      <c r="BG1379" s="58"/>
      <c r="BH1379" s="58"/>
      <c r="BI1379" s="58"/>
      <c r="BJ1379" s="58"/>
      <c r="BK1379" s="58"/>
      <c r="BL1379" s="58"/>
      <c r="BM1379" s="58"/>
      <c r="BN1379" s="58"/>
      <c r="BO1379" s="58"/>
      <c r="BP1379" s="58"/>
      <c r="BQ1379" s="58"/>
      <c r="BR1379" s="58"/>
      <c r="BS1379" s="58"/>
      <c r="BT1379" s="58"/>
      <c r="BU1379" s="58"/>
      <c r="BV1379" s="58"/>
      <c r="BW1379" s="58"/>
      <c r="BX1379" s="58"/>
      <c r="BY1379" s="58"/>
      <c r="BZ1379" s="58"/>
      <c r="CA1379" s="58"/>
      <c r="CB1379" s="58"/>
      <c r="CC1379" s="58"/>
      <c r="CD1379" s="58"/>
      <c r="CE1379" s="58"/>
      <c r="CF1379" s="58"/>
      <c r="CG1379" s="58"/>
      <c r="CH1379" s="58"/>
      <c r="CI1379" s="58"/>
      <c r="CJ1379" s="58"/>
      <c r="CK1379" s="58"/>
      <c r="CL1379" s="58"/>
      <c r="CM1379" s="58"/>
      <c r="CN1379" s="58"/>
      <c r="CO1379" s="58"/>
      <c r="CP1379" s="58"/>
      <c r="CQ1379" s="58"/>
      <c r="CR1379" s="58"/>
      <c r="CS1379" s="58"/>
      <c r="CT1379" s="58"/>
      <c r="CU1379" s="58"/>
      <c r="CV1379" s="58"/>
      <c r="CW1379" s="58"/>
      <c r="CX1379" s="58"/>
      <c r="CY1379" s="58"/>
      <c r="CZ1379" s="58"/>
      <c r="DA1379" s="58"/>
      <c r="DB1379" s="58"/>
      <c r="DC1379" s="58"/>
      <c r="DD1379" s="58"/>
      <c r="DE1379" s="58"/>
      <c r="DF1379" s="58"/>
      <c r="DG1379" s="58"/>
      <c r="DH1379" s="58"/>
      <c r="DI1379" s="60"/>
    </row>
    <row r="1380" spans="1:113" x14ac:dyDescent="0.2">
      <c r="A1380" s="36"/>
      <c r="AM1380" s="62"/>
      <c r="AN1380" s="62"/>
      <c r="AO1380" s="58"/>
      <c r="AP1380" s="58"/>
      <c r="AQ1380" s="58"/>
      <c r="AS1380" s="62"/>
      <c r="AT1380" s="58"/>
      <c r="AU1380" s="58"/>
      <c r="AW1380" s="62"/>
      <c r="AX1380" s="58"/>
      <c r="AY1380" s="59"/>
      <c r="BA1380" s="58"/>
      <c r="BC1380" s="62"/>
      <c r="BD1380" s="58"/>
      <c r="BE1380" s="59"/>
      <c r="BF1380" s="58"/>
      <c r="BG1380" s="58"/>
      <c r="BH1380" s="58"/>
      <c r="BI1380" s="58"/>
      <c r="BJ1380" s="58"/>
      <c r="BK1380" s="58"/>
      <c r="BL1380" s="58"/>
      <c r="BM1380" s="58"/>
      <c r="BN1380" s="58"/>
      <c r="BO1380" s="58"/>
      <c r="BP1380" s="58"/>
      <c r="BQ1380" s="58"/>
      <c r="BR1380" s="58"/>
      <c r="BS1380" s="58"/>
      <c r="BT1380" s="58"/>
      <c r="BU1380" s="58"/>
      <c r="BV1380" s="58"/>
      <c r="BW1380" s="58"/>
      <c r="BX1380" s="58"/>
      <c r="BY1380" s="58"/>
      <c r="BZ1380" s="58"/>
      <c r="CA1380" s="58"/>
      <c r="CB1380" s="58"/>
      <c r="CC1380" s="58"/>
      <c r="CD1380" s="58"/>
      <c r="CE1380" s="58"/>
      <c r="CF1380" s="58"/>
      <c r="CG1380" s="58"/>
      <c r="CH1380" s="58"/>
      <c r="CI1380" s="58"/>
      <c r="CJ1380" s="58"/>
      <c r="CK1380" s="58"/>
      <c r="CL1380" s="58"/>
      <c r="CM1380" s="58"/>
      <c r="CN1380" s="58"/>
      <c r="CO1380" s="58"/>
      <c r="CP1380" s="58"/>
      <c r="CQ1380" s="58"/>
      <c r="CR1380" s="58"/>
      <c r="CS1380" s="58"/>
      <c r="CT1380" s="58"/>
      <c r="CU1380" s="58"/>
      <c r="CV1380" s="58"/>
      <c r="CW1380" s="58"/>
      <c r="CX1380" s="58"/>
      <c r="CY1380" s="58"/>
      <c r="CZ1380" s="58"/>
      <c r="DA1380" s="58"/>
      <c r="DB1380" s="58"/>
      <c r="DC1380" s="58"/>
      <c r="DD1380" s="58"/>
      <c r="DE1380" s="58"/>
      <c r="DF1380" s="58"/>
      <c r="DG1380" s="58"/>
      <c r="DH1380" s="58"/>
      <c r="DI1380" s="60"/>
    </row>
    <row r="1381" spans="1:113" x14ac:dyDescent="0.2">
      <c r="A1381" s="36"/>
      <c r="AM1381" s="62"/>
      <c r="AN1381" s="62"/>
      <c r="AO1381" s="58"/>
      <c r="AP1381" s="58"/>
      <c r="AQ1381" s="58"/>
      <c r="AS1381" s="62"/>
      <c r="AT1381" s="58"/>
      <c r="AU1381" s="58"/>
      <c r="AW1381" s="62"/>
      <c r="AX1381" s="58"/>
      <c r="AY1381" s="59"/>
      <c r="BA1381" s="58"/>
      <c r="BC1381" s="62"/>
      <c r="BD1381" s="58"/>
      <c r="BE1381" s="59"/>
      <c r="BF1381" s="58"/>
      <c r="BG1381" s="58"/>
      <c r="BH1381" s="58"/>
      <c r="BI1381" s="58"/>
      <c r="BJ1381" s="58"/>
      <c r="BK1381" s="58"/>
      <c r="BL1381" s="58"/>
      <c r="BM1381" s="58"/>
      <c r="BN1381" s="58"/>
      <c r="BO1381" s="58"/>
      <c r="BP1381" s="58"/>
      <c r="BQ1381" s="58"/>
      <c r="BR1381" s="58"/>
      <c r="BS1381" s="58"/>
      <c r="BT1381" s="58"/>
      <c r="BU1381" s="58"/>
      <c r="BV1381" s="58"/>
      <c r="BW1381" s="58"/>
      <c r="BX1381" s="58"/>
      <c r="BY1381" s="58"/>
      <c r="BZ1381" s="58"/>
      <c r="CA1381" s="58"/>
      <c r="CB1381" s="58"/>
      <c r="CC1381" s="58"/>
      <c r="CD1381" s="58"/>
      <c r="CE1381" s="58"/>
      <c r="CF1381" s="58"/>
      <c r="CG1381" s="58"/>
      <c r="CH1381" s="58"/>
      <c r="CI1381" s="58"/>
      <c r="CJ1381" s="58"/>
      <c r="CK1381" s="58"/>
      <c r="CL1381" s="58"/>
      <c r="CM1381" s="58"/>
      <c r="CN1381" s="58"/>
      <c r="CO1381" s="58"/>
      <c r="CP1381" s="58"/>
      <c r="CQ1381" s="58"/>
      <c r="CR1381" s="58"/>
      <c r="CS1381" s="58"/>
      <c r="CT1381" s="58"/>
      <c r="CU1381" s="58"/>
      <c r="CV1381" s="58"/>
      <c r="CW1381" s="58"/>
      <c r="CX1381" s="58"/>
      <c r="CY1381" s="58"/>
      <c r="CZ1381" s="58"/>
      <c r="DA1381" s="58"/>
      <c r="DB1381" s="58"/>
      <c r="DC1381" s="58"/>
      <c r="DD1381" s="58"/>
      <c r="DE1381" s="58"/>
      <c r="DF1381" s="58"/>
      <c r="DG1381" s="58"/>
      <c r="DH1381" s="58"/>
      <c r="DI1381" s="60"/>
    </row>
    <row r="1382" spans="1:113" x14ac:dyDescent="0.2">
      <c r="A1382" s="36"/>
      <c r="AM1382" s="62"/>
      <c r="AN1382" s="62"/>
      <c r="AO1382" s="58"/>
      <c r="AP1382" s="58"/>
      <c r="AQ1382" s="58"/>
      <c r="AS1382" s="62"/>
      <c r="AT1382" s="58"/>
      <c r="AU1382" s="58"/>
      <c r="AW1382" s="62"/>
      <c r="AX1382" s="58"/>
      <c r="AY1382" s="59"/>
      <c r="BA1382" s="58"/>
      <c r="BC1382" s="62"/>
      <c r="BD1382" s="58"/>
      <c r="BE1382" s="59"/>
      <c r="BF1382" s="58"/>
      <c r="BG1382" s="58"/>
      <c r="BH1382" s="58"/>
      <c r="BI1382" s="58"/>
      <c r="BJ1382" s="58"/>
      <c r="BK1382" s="58"/>
      <c r="BL1382" s="58"/>
      <c r="BM1382" s="58"/>
      <c r="BN1382" s="58"/>
      <c r="BO1382" s="58"/>
      <c r="BP1382" s="58"/>
      <c r="BQ1382" s="58"/>
      <c r="BR1382" s="58"/>
      <c r="BS1382" s="58"/>
      <c r="BT1382" s="58"/>
      <c r="BU1382" s="58"/>
      <c r="BV1382" s="58"/>
      <c r="BW1382" s="58"/>
      <c r="BX1382" s="58"/>
      <c r="BY1382" s="58"/>
      <c r="BZ1382" s="58"/>
      <c r="CA1382" s="58"/>
      <c r="CB1382" s="58"/>
      <c r="CC1382" s="58"/>
      <c r="CD1382" s="58"/>
      <c r="CE1382" s="58"/>
      <c r="CF1382" s="58"/>
      <c r="CG1382" s="58"/>
      <c r="CH1382" s="58"/>
      <c r="CI1382" s="58"/>
      <c r="CJ1382" s="58"/>
      <c r="CK1382" s="58"/>
      <c r="CL1382" s="58"/>
      <c r="CM1382" s="58"/>
      <c r="CN1382" s="58"/>
      <c r="CO1382" s="58"/>
      <c r="CP1382" s="58"/>
      <c r="CQ1382" s="58"/>
      <c r="CR1382" s="58"/>
      <c r="CS1382" s="58"/>
      <c r="CT1382" s="58"/>
      <c r="CU1382" s="58"/>
      <c r="CV1382" s="58"/>
      <c r="CW1382" s="58"/>
      <c r="CX1382" s="58"/>
      <c r="CY1382" s="58"/>
      <c r="CZ1382" s="58"/>
      <c r="DA1382" s="58"/>
      <c r="DB1382" s="58"/>
      <c r="DC1382" s="58"/>
      <c r="DD1382" s="58"/>
      <c r="DE1382" s="58"/>
      <c r="DF1382" s="58"/>
      <c r="DG1382" s="58"/>
      <c r="DH1382" s="58"/>
      <c r="DI1382" s="60"/>
    </row>
    <row r="1383" spans="1:113" x14ac:dyDescent="0.2">
      <c r="A1383" s="36"/>
      <c r="AM1383" s="62"/>
      <c r="AN1383" s="62"/>
      <c r="AO1383" s="58"/>
      <c r="AP1383" s="58"/>
      <c r="AQ1383" s="58"/>
      <c r="AS1383" s="62"/>
      <c r="AT1383" s="58"/>
      <c r="AU1383" s="58"/>
      <c r="AW1383" s="62"/>
      <c r="AX1383" s="58"/>
      <c r="AY1383" s="59"/>
      <c r="BA1383" s="58"/>
      <c r="BC1383" s="62"/>
      <c r="BD1383" s="58"/>
      <c r="BE1383" s="59"/>
      <c r="BF1383" s="58"/>
      <c r="BG1383" s="58"/>
      <c r="BH1383" s="58"/>
      <c r="BI1383" s="58"/>
      <c r="BJ1383" s="58"/>
      <c r="BK1383" s="58"/>
      <c r="BL1383" s="58"/>
      <c r="BM1383" s="58"/>
      <c r="BN1383" s="58"/>
      <c r="BO1383" s="58"/>
      <c r="BP1383" s="58"/>
      <c r="BQ1383" s="58"/>
      <c r="BR1383" s="58"/>
      <c r="BS1383" s="58"/>
      <c r="BT1383" s="58"/>
      <c r="BU1383" s="58"/>
      <c r="BV1383" s="58"/>
      <c r="BW1383" s="58"/>
      <c r="BX1383" s="58"/>
      <c r="BY1383" s="58"/>
      <c r="BZ1383" s="58"/>
      <c r="CA1383" s="58"/>
      <c r="CB1383" s="58"/>
      <c r="CC1383" s="58"/>
      <c r="CD1383" s="58"/>
      <c r="CE1383" s="58"/>
      <c r="CF1383" s="58"/>
      <c r="CG1383" s="58"/>
      <c r="CH1383" s="58"/>
      <c r="CI1383" s="58"/>
      <c r="CJ1383" s="58"/>
      <c r="CK1383" s="58"/>
      <c r="CL1383" s="58"/>
      <c r="CM1383" s="58"/>
      <c r="CN1383" s="58"/>
      <c r="CO1383" s="58"/>
      <c r="CP1383" s="58"/>
      <c r="CQ1383" s="58"/>
      <c r="CR1383" s="58"/>
      <c r="CS1383" s="58"/>
      <c r="CT1383" s="58"/>
      <c r="CU1383" s="58"/>
      <c r="CV1383" s="58"/>
      <c r="CW1383" s="58"/>
      <c r="CX1383" s="58"/>
      <c r="CY1383" s="58"/>
      <c r="CZ1383" s="58"/>
      <c r="DA1383" s="58"/>
      <c r="DB1383" s="58"/>
      <c r="DC1383" s="58"/>
      <c r="DD1383" s="58"/>
      <c r="DE1383" s="58"/>
      <c r="DF1383" s="58"/>
      <c r="DG1383" s="58"/>
      <c r="DH1383" s="58"/>
      <c r="DI1383" s="60"/>
    </row>
    <row r="1384" spans="1:113" x14ac:dyDescent="0.2">
      <c r="A1384" s="36"/>
      <c r="AM1384" s="62"/>
      <c r="AN1384" s="62"/>
      <c r="AO1384" s="58"/>
      <c r="AP1384" s="58"/>
      <c r="AQ1384" s="58"/>
      <c r="AS1384" s="62"/>
      <c r="AT1384" s="58"/>
      <c r="AU1384" s="58"/>
      <c r="AW1384" s="62"/>
      <c r="AX1384" s="58"/>
      <c r="AY1384" s="59"/>
      <c r="BA1384" s="58"/>
      <c r="BC1384" s="62"/>
      <c r="BD1384" s="58"/>
      <c r="BE1384" s="59"/>
      <c r="BF1384" s="58"/>
      <c r="BG1384" s="58"/>
      <c r="BH1384" s="58"/>
      <c r="BI1384" s="58"/>
      <c r="BJ1384" s="58"/>
      <c r="BK1384" s="58"/>
      <c r="BL1384" s="58"/>
      <c r="BM1384" s="58"/>
      <c r="BN1384" s="58"/>
      <c r="BO1384" s="58"/>
      <c r="BP1384" s="58"/>
      <c r="BQ1384" s="58"/>
      <c r="BR1384" s="58"/>
      <c r="BS1384" s="58"/>
      <c r="BT1384" s="58"/>
      <c r="BU1384" s="58"/>
      <c r="BV1384" s="58"/>
      <c r="BW1384" s="58"/>
      <c r="BX1384" s="58"/>
      <c r="BY1384" s="58"/>
      <c r="BZ1384" s="58"/>
      <c r="CA1384" s="58"/>
      <c r="CB1384" s="58"/>
      <c r="CC1384" s="58"/>
      <c r="CD1384" s="58"/>
      <c r="CE1384" s="58"/>
      <c r="CF1384" s="58"/>
      <c r="CG1384" s="58"/>
      <c r="CH1384" s="58"/>
      <c r="CI1384" s="58"/>
      <c r="CJ1384" s="58"/>
      <c r="CK1384" s="58"/>
      <c r="CL1384" s="58"/>
      <c r="CM1384" s="58"/>
      <c r="CN1384" s="58"/>
      <c r="CO1384" s="58"/>
      <c r="CP1384" s="58"/>
      <c r="CQ1384" s="58"/>
      <c r="CR1384" s="58"/>
      <c r="CS1384" s="58"/>
      <c r="CT1384" s="58"/>
      <c r="CU1384" s="58"/>
      <c r="CV1384" s="58"/>
      <c r="CW1384" s="58"/>
      <c r="CX1384" s="58"/>
      <c r="CY1384" s="58"/>
      <c r="CZ1384" s="58"/>
      <c r="DA1384" s="58"/>
      <c r="DB1384" s="58"/>
      <c r="DC1384" s="58"/>
      <c r="DD1384" s="58"/>
      <c r="DE1384" s="58"/>
      <c r="DF1384" s="58"/>
      <c r="DG1384" s="58"/>
      <c r="DH1384" s="58"/>
      <c r="DI1384" s="60"/>
    </row>
    <row r="1385" spans="1:113" x14ac:dyDescent="0.2">
      <c r="A1385" s="36"/>
      <c r="AM1385" s="62"/>
      <c r="AN1385" s="62"/>
      <c r="AO1385" s="58"/>
      <c r="AP1385" s="58"/>
      <c r="AQ1385" s="58"/>
      <c r="AS1385" s="62"/>
      <c r="AT1385" s="58"/>
      <c r="AU1385" s="58"/>
      <c r="AW1385" s="62"/>
      <c r="AX1385" s="58"/>
      <c r="AY1385" s="59"/>
      <c r="BA1385" s="58"/>
      <c r="BC1385" s="62"/>
      <c r="BD1385" s="58"/>
      <c r="BE1385" s="59"/>
      <c r="BF1385" s="58"/>
      <c r="BG1385" s="58"/>
      <c r="BH1385" s="58"/>
      <c r="BI1385" s="58"/>
      <c r="BJ1385" s="58"/>
      <c r="BK1385" s="58"/>
      <c r="BL1385" s="58"/>
      <c r="BM1385" s="58"/>
      <c r="BN1385" s="58"/>
      <c r="BO1385" s="58"/>
      <c r="BP1385" s="58"/>
      <c r="BQ1385" s="58"/>
      <c r="BR1385" s="58"/>
      <c r="BS1385" s="58"/>
      <c r="BT1385" s="58"/>
      <c r="BU1385" s="58"/>
      <c r="BV1385" s="58"/>
      <c r="BW1385" s="58"/>
      <c r="BX1385" s="58"/>
      <c r="BY1385" s="58"/>
      <c r="BZ1385" s="58"/>
      <c r="CA1385" s="58"/>
      <c r="CB1385" s="58"/>
      <c r="CC1385" s="58"/>
      <c r="CD1385" s="58"/>
      <c r="CE1385" s="58"/>
      <c r="CF1385" s="58"/>
      <c r="CG1385" s="58"/>
      <c r="CH1385" s="58"/>
      <c r="CI1385" s="58"/>
      <c r="CJ1385" s="58"/>
      <c r="CK1385" s="58"/>
      <c r="CL1385" s="58"/>
      <c r="CM1385" s="58"/>
      <c r="CN1385" s="58"/>
      <c r="CO1385" s="58"/>
      <c r="CP1385" s="58"/>
      <c r="CQ1385" s="58"/>
      <c r="CR1385" s="58"/>
      <c r="CS1385" s="58"/>
      <c r="CT1385" s="58"/>
      <c r="CU1385" s="58"/>
      <c r="CV1385" s="58"/>
      <c r="CW1385" s="58"/>
      <c r="CX1385" s="58"/>
      <c r="CY1385" s="58"/>
      <c r="CZ1385" s="58"/>
      <c r="DA1385" s="58"/>
      <c r="DB1385" s="58"/>
      <c r="DC1385" s="58"/>
      <c r="DD1385" s="58"/>
      <c r="DE1385" s="58"/>
      <c r="DF1385" s="58"/>
      <c r="DG1385" s="58"/>
      <c r="DH1385" s="58"/>
      <c r="DI1385" s="60"/>
    </row>
    <row r="1386" spans="1:113" x14ac:dyDescent="0.2">
      <c r="A1386" s="36"/>
      <c r="AM1386" s="62"/>
      <c r="AN1386" s="62"/>
      <c r="AO1386" s="58"/>
      <c r="AP1386" s="58"/>
      <c r="AQ1386" s="58"/>
      <c r="AS1386" s="62"/>
      <c r="AT1386" s="58"/>
      <c r="AU1386" s="58"/>
      <c r="AW1386" s="62"/>
      <c r="AX1386" s="58"/>
      <c r="AY1386" s="59"/>
      <c r="BA1386" s="58"/>
      <c r="BC1386" s="62"/>
      <c r="BD1386" s="58"/>
      <c r="BE1386" s="59"/>
      <c r="BF1386" s="58"/>
      <c r="BG1386" s="58"/>
      <c r="BH1386" s="58"/>
      <c r="BI1386" s="58"/>
      <c r="BJ1386" s="58"/>
      <c r="BK1386" s="58"/>
      <c r="BL1386" s="58"/>
      <c r="BM1386" s="58"/>
      <c r="BN1386" s="58"/>
      <c r="BO1386" s="58"/>
      <c r="BP1386" s="58"/>
      <c r="BQ1386" s="58"/>
      <c r="BR1386" s="58"/>
      <c r="BS1386" s="58"/>
      <c r="BT1386" s="58"/>
      <c r="BU1386" s="58"/>
      <c r="BV1386" s="58"/>
      <c r="BW1386" s="58"/>
      <c r="BX1386" s="58"/>
      <c r="BY1386" s="58"/>
      <c r="BZ1386" s="58"/>
      <c r="CA1386" s="58"/>
      <c r="CB1386" s="58"/>
      <c r="CC1386" s="58"/>
      <c r="CD1386" s="58"/>
      <c r="CE1386" s="58"/>
      <c r="CF1386" s="58"/>
      <c r="CG1386" s="58"/>
      <c r="CH1386" s="58"/>
      <c r="CI1386" s="58"/>
      <c r="CJ1386" s="58"/>
      <c r="CK1386" s="58"/>
      <c r="CL1386" s="58"/>
      <c r="CM1386" s="58"/>
      <c r="CN1386" s="58"/>
      <c r="CO1386" s="58"/>
      <c r="CP1386" s="58"/>
      <c r="CQ1386" s="58"/>
      <c r="CR1386" s="58"/>
      <c r="CS1386" s="58"/>
      <c r="CT1386" s="58"/>
      <c r="CU1386" s="58"/>
      <c r="CV1386" s="58"/>
      <c r="CW1386" s="58"/>
      <c r="CX1386" s="58"/>
      <c r="CY1386" s="58"/>
      <c r="CZ1386" s="58"/>
      <c r="DA1386" s="58"/>
      <c r="DB1386" s="58"/>
      <c r="DC1386" s="58"/>
      <c r="DD1386" s="58"/>
      <c r="DE1386" s="58"/>
      <c r="DF1386" s="58"/>
      <c r="DG1386" s="58"/>
      <c r="DH1386" s="58"/>
      <c r="DI1386" s="60"/>
    </row>
    <row r="1387" spans="1:113" x14ac:dyDescent="0.2">
      <c r="A1387" s="36"/>
      <c r="AM1387" s="62"/>
      <c r="AN1387" s="62"/>
      <c r="AO1387" s="58"/>
      <c r="AP1387" s="58"/>
      <c r="AQ1387" s="58"/>
      <c r="AS1387" s="62"/>
      <c r="AT1387" s="58"/>
      <c r="AU1387" s="58"/>
      <c r="AW1387" s="62"/>
      <c r="AX1387" s="58"/>
      <c r="AY1387" s="59"/>
      <c r="BA1387" s="58"/>
      <c r="BC1387" s="62"/>
      <c r="BD1387" s="58"/>
      <c r="BE1387" s="59"/>
      <c r="BF1387" s="58"/>
      <c r="BG1387" s="58"/>
      <c r="BH1387" s="58"/>
      <c r="BI1387" s="58"/>
      <c r="BJ1387" s="58"/>
      <c r="BK1387" s="58"/>
      <c r="BL1387" s="58"/>
      <c r="BM1387" s="58"/>
      <c r="BN1387" s="58"/>
      <c r="BO1387" s="58"/>
      <c r="BP1387" s="58"/>
      <c r="BQ1387" s="58"/>
      <c r="BR1387" s="58"/>
      <c r="BS1387" s="58"/>
      <c r="BT1387" s="58"/>
      <c r="BU1387" s="58"/>
      <c r="BV1387" s="58"/>
      <c r="BW1387" s="58"/>
      <c r="BX1387" s="58"/>
      <c r="BY1387" s="58"/>
      <c r="BZ1387" s="58"/>
      <c r="CA1387" s="58"/>
      <c r="CB1387" s="58"/>
      <c r="CC1387" s="58"/>
      <c r="CD1387" s="58"/>
      <c r="CE1387" s="58"/>
      <c r="CF1387" s="58"/>
      <c r="CG1387" s="58"/>
      <c r="CH1387" s="58"/>
      <c r="CI1387" s="58"/>
      <c r="CJ1387" s="58"/>
      <c r="CK1387" s="58"/>
      <c r="CL1387" s="58"/>
      <c r="CM1387" s="58"/>
      <c r="CN1387" s="58"/>
      <c r="CO1387" s="58"/>
      <c r="CP1387" s="58"/>
      <c r="CQ1387" s="58"/>
      <c r="CR1387" s="58"/>
      <c r="CS1387" s="58"/>
      <c r="CT1387" s="58"/>
      <c r="CU1387" s="58"/>
      <c r="CV1387" s="58"/>
      <c r="CW1387" s="58"/>
      <c r="CX1387" s="58"/>
      <c r="CY1387" s="58"/>
      <c r="CZ1387" s="58"/>
      <c r="DA1387" s="58"/>
      <c r="DB1387" s="58"/>
      <c r="DC1387" s="58"/>
      <c r="DD1387" s="58"/>
      <c r="DE1387" s="58"/>
      <c r="DF1387" s="58"/>
      <c r="DG1387" s="58"/>
      <c r="DH1387" s="58"/>
      <c r="DI1387" s="60"/>
    </row>
    <row r="1388" spans="1:113" x14ac:dyDescent="0.2">
      <c r="A1388" s="36"/>
      <c r="AM1388" s="62"/>
      <c r="AN1388" s="62"/>
      <c r="AO1388" s="58"/>
      <c r="AP1388" s="58"/>
      <c r="AQ1388" s="58"/>
      <c r="AS1388" s="62"/>
      <c r="AT1388" s="58"/>
      <c r="AU1388" s="58"/>
      <c r="AW1388" s="62"/>
      <c r="AX1388" s="58"/>
      <c r="AY1388" s="59"/>
      <c r="BA1388" s="58"/>
      <c r="BC1388" s="62"/>
      <c r="BD1388" s="58"/>
      <c r="BE1388" s="59"/>
      <c r="BF1388" s="58"/>
      <c r="BG1388" s="58"/>
      <c r="BH1388" s="58"/>
      <c r="BI1388" s="58"/>
      <c r="BJ1388" s="58"/>
      <c r="BK1388" s="58"/>
      <c r="BL1388" s="58"/>
      <c r="BM1388" s="58"/>
      <c r="BN1388" s="58"/>
      <c r="BO1388" s="58"/>
      <c r="BP1388" s="58"/>
      <c r="BQ1388" s="58"/>
      <c r="BR1388" s="58"/>
      <c r="BS1388" s="58"/>
      <c r="BT1388" s="58"/>
      <c r="BU1388" s="58"/>
      <c r="BV1388" s="58"/>
      <c r="BW1388" s="58"/>
      <c r="BX1388" s="58"/>
      <c r="BY1388" s="58"/>
      <c r="BZ1388" s="58"/>
      <c r="CA1388" s="58"/>
      <c r="CB1388" s="58"/>
      <c r="CC1388" s="58"/>
      <c r="CD1388" s="58"/>
      <c r="CE1388" s="58"/>
      <c r="CF1388" s="58"/>
      <c r="CG1388" s="58"/>
      <c r="CH1388" s="58"/>
      <c r="CI1388" s="58"/>
      <c r="CJ1388" s="58"/>
      <c r="CK1388" s="58"/>
      <c r="CL1388" s="58"/>
      <c r="CM1388" s="58"/>
      <c r="CN1388" s="58"/>
      <c r="CO1388" s="58"/>
      <c r="CP1388" s="58"/>
      <c r="CQ1388" s="58"/>
      <c r="CR1388" s="58"/>
      <c r="CS1388" s="58"/>
      <c r="CT1388" s="58"/>
      <c r="CU1388" s="58"/>
      <c r="CV1388" s="58"/>
      <c r="CW1388" s="58"/>
      <c r="CX1388" s="58"/>
      <c r="CY1388" s="58"/>
      <c r="CZ1388" s="58"/>
      <c r="DA1388" s="58"/>
      <c r="DB1388" s="58"/>
      <c r="DC1388" s="58"/>
      <c r="DD1388" s="58"/>
      <c r="DE1388" s="58"/>
      <c r="DF1388" s="58"/>
      <c r="DG1388" s="58"/>
      <c r="DH1388" s="58"/>
      <c r="DI1388" s="60"/>
    </row>
    <row r="1389" spans="1:113" x14ac:dyDescent="0.2">
      <c r="A1389" s="36"/>
      <c r="AM1389" s="62"/>
      <c r="AN1389" s="62"/>
      <c r="AO1389" s="58"/>
      <c r="AP1389" s="58"/>
      <c r="AQ1389" s="58"/>
      <c r="AS1389" s="62"/>
      <c r="AT1389" s="58"/>
      <c r="AU1389" s="58"/>
      <c r="AW1389" s="62"/>
      <c r="AX1389" s="58"/>
      <c r="AY1389" s="59"/>
      <c r="BA1389" s="58"/>
      <c r="BC1389" s="62"/>
      <c r="BD1389" s="58"/>
      <c r="BE1389" s="59"/>
      <c r="BF1389" s="58"/>
      <c r="BG1389" s="58"/>
      <c r="BH1389" s="58"/>
      <c r="BI1389" s="58"/>
      <c r="BJ1389" s="58"/>
      <c r="BK1389" s="58"/>
      <c r="BL1389" s="58"/>
      <c r="BM1389" s="58"/>
      <c r="BN1389" s="58"/>
      <c r="BO1389" s="58"/>
      <c r="BP1389" s="58"/>
      <c r="BQ1389" s="58"/>
      <c r="BR1389" s="58"/>
      <c r="BS1389" s="58"/>
      <c r="BT1389" s="58"/>
      <c r="BU1389" s="58"/>
      <c r="BV1389" s="58"/>
      <c r="BW1389" s="58"/>
      <c r="BX1389" s="58"/>
      <c r="BY1389" s="58"/>
      <c r="BZ1389" s="58"/>
      <c r="CA1389" s="58"/>
      <c r="CB1389" s="58"/>
      <c r="CC1389" s="58"/>
      <c r="CD1389" s="58"/>
      <c r="CE1389" s="58"/>
      <c r="CF1389" s="58"/>
      <c r="CG1389" s="58"/>
      <c r="CH1389" s="58"/>
      <c r="CI1389" s="58"/>
      <c r="CJ1389" s="58"/>
      <c r="CK1389" s="58"/>
      <c r="CL1389" s="58"/>
      <c r="CM1389" s="58"/>
      <c r="CN1389" s="58"/>
      <c r="CO1389" s="58"/>
      <c r="CP1389" s="58"/>
      <c r="CQ1389" s="58"/>
      <c r="CR1389" s="58"/>
      <c r="CS1389" s="58"/>
      <c r="CT1389" s="58"/>
      <c r="CU1389" s="58"/>
      <c r="CV1389" s="58"/>
      <c r="CW1389" s="58"/>
      <c r="CX1389" s="58"/>
      <c r="CY1389" s="58"/>
      <c r="CZ1389" s="58"/>
      <c r="DA1389" s="58"/>
      <c r="DB1389" s="58"/>
      <c r="DC1389" s="58"/>
      <c r="DD1389" s="58"/>
      <c r="DE1389" s="58"/>
      <c r="DF1389" s="58"/>
      <c r="DG1389" s="58"/>
      <c r="DH1389" s="58"/>
      <c r="DI1389" s="60"/>
    </row>
    <row r="1390" spans="1:113" x14ac:dyDescent="0.2">
      <c r="A1390" s="36"/>
      <c r="AM1390" s="62"/>
      <c r="AN1390" s="62"/>
      <c r="AO1390" s="58"/>
      <c r="AP1390" s="58"/>
      <c r="AQ1390" s="58"/>
      <c r="AS1390" s="62"/>
      <c r="AT1390" s="58"/>
      <c r="AU1390" s="58"/>
      <c r="AW1390" s="62"/>
      <c r="AX1390" s="58"/>
      <c r="AY1390" s="59"/>
      <c r="BA1390" s="58"/>
      <c r="BC1390" s="62"/>
      <c r="BD1390" s="58"/>
      <c r="BE1390" s="59"/>
      <c r="BF1390" s="58"/>
      <c r="BG1390" s="58"/>
      <c r="BH1390" s="58"/>
      <c r="BI1390" s="58"/>
      <c r="BJ1390" s="58"/>
      <c r="BK1390" s="58"/>
      <c r="BL1390" s="58"/>
      <c r="BM1390" s="58"/>
      <c r="BN1390" s="58"/>
      <c r="BO1390" s="58"/>
      <c r="BP1390" s="58"/>
      <c r="BQ1390" s="58"/>
      <c r="BR1390" s="58"/>
      <c r="BS1390" s="58"/>
      <c r="BT1390" s="58"/>
      <c r="BU1390" s="58"/>
      <c r="BV1390" s="58"/>
      <c r="BW1390" s="58"/>
      <c r="BX1390" s="58"/>
      <c r="BY1390" s="58"/>
      <c r="BZ1390" s="58"/>
      <c r="CA1390" s="58"/>
      <c r="CB1390" s="58"/>
      <c r="CC1390" s="58"/>
      <c r="CD1390" s="58"/>
      <c r="CE1390" s="58"/>
      <c r="CF1390" s="58"/>
      <c r="CG1390" s="58"/>
      <c r="CH1390" s="58"/>
      <c r="CI1390" s="58"/>
      <c r="CJ1390" s="58"/>
      <c r="CK1390" s="58"/>
      <c r="CL1390" s="58"/>
      <c r="CM1390" s="58"/>
      <c r="CN1390" s="58"/>
      <c r="CO1390" s="58"/>
      <c r="CP1390" s="58"/>
      <c r="CQ1390" s="58"/>
      <c r="CR1390" s="58"/>
      <c r="CS1390" s="58"/>
      <c r="CT1390" s="58"/>
      <c r="CU1390" s="58"/>
      <c r="CV1390" s="58"/>
      <c r="CW1390" s="58"/>
      <c r="CX1390" s="58"/>
      <c r="CY1390" s="58"/>
      <c r="CZ1390" s="58"/>
      <c r="DA1390" s="58"/>
      <c r="DB1390" s="58"/>
      <c r="DC1390" s="58"/>
      <c r="DD1390" s="58"/>
      <c r="DE1390" s="58"/>
      <c r="DF1390" s="58"/>
      <c r="DG1390" s="58"/>
      <c r="DH1390" s="58"/>
      <c r="DI1390" s="60"/>
    </row>
    <row r="1391" spans="1:113" x14ac:dyDescent="0.2">
      <c r="A1391" s="36"/>
      <c r="AM1391" s="62"/>
      <c r="AN1391" s="62"/>
      <c r="AO1391" s="58"/>
      <c r="AP1391" s="58"/>
      <c r="AQ1391" s="58"/>
      <c r="AS1391" s="62"/>
      <c r="AT1391" s="58"/>
      <c r="AU1391" s="58"/>
      <c r="AW1391" s="62"/>
      <c r="AX1391" s="58"/>
      <c r="AY1391" s="59"/>
      <c r="BA1391" s="58"/>
      <c r="BC1391" s="62"/>
      <c r="BD1391" s="58"/>
      <c r="BE1391" s="59"/>
      <c r="BF1391" s="58"/>
      <c r="BG1391" s="58"/>
      <c r="BH1391" s="58"/>
      <c r="BI1391" s="58"/>
      <c r="BJ1391" s="58"/>
      <c r="BK1391" s="58"/>
      <c r="BL1391" s="58"/>
      <c r="BM1391" s="58"/>
      <c r="BN1391" s="58"/>
      <c r="BO1391" s="58"/>
      <c r="BP1391" s="58"/>
      <c r="BQ1391" s="58"/>
      <c r="BR1391" s="58"/>
      <c r="BS1391" s="58"/>
      <c r="BT1391" s="58"/>
      <c r="BU1391" s="58"/>
      <c r="BV1391" s="58"/>
      <c r="BW1391" s="58"/>
      <c r="BX1391" s="58"/>
      <c r="BY1391" s="58"/>
      <c r="BZ1391" s="58"/>
      <c r="CA1391" s="58"/>
      <c r="CB1391" s="58"/>
      <c r="CC1391" s="58"/>
      <c r="CD1391" s="58"/>
      <c r="CE1391" s="58"/>
      <c r="CF1391" s="58"/>
      <c r="CG1391" s="58"/>
      <c r="CH1391" s="58"/>
      <c r="CI1391" s="58"/>
      <c r="CJ1391" s="58"/>
      <c r="CK1391" s="58"/>
      <c r="CL1391" s="58"/>
      <c r="CM1391" s="58"/>
      <c r="CN1391" s="58"/>
      <c r="CO1391" s="58"/>
      <c r="CP1391" s="58"/>
      <c r="CQ1391" s="58"/>
      <c r="CR1391" s="58"/>
      <c r="CS1391" s="58"/>
      <c r="CT1391" s="58"/>
      <c r="CU1391" s="58"/>
      <c r="CV1391" s="58"/>
      <c r="CW1391" s="58"/>
      <c r="CX1391" s="58"/>
      <c r="CY1391" s="58"/>
      <c r="CZ1391" s="58"/>
      <c r="DA1391" s="58"/>
      <c r="DB1391" s="58"/>
      <c r="DC1391" s="58"/>
      <c r="DD1391" s="58"/>
      <c r="DE1391" s="58"/>
      <c r="DF1391" s="58"/>
      <c r="DG1391" s="58"/>
      <c r="DH1391" s="58"/>
      <c r="DI1391" s="60"/>
    </row>
    <row r="1392" spans="1:113" x14ac:dyDescent="0.2">
      <c r="A1392" s="36"/>
      <c r="AM1392" s="62"/>
      <c r="AN1392" s="62"/>
      <c r="AO1392" s="58"/>
      <c r="AP1392" s="58"/>
      <c r="AQ1392" s="58"/>
      <c r="AS1392" s="62"/>
      <c r="AT1392" s="58"/>
      <c r="AU1392" s="58"/>
      <c r="AW1392" s="62"/>
      <c r="AX1392" s="58"/>
      <c r="AY1392" s="59"/>
      <c r="BA1392" s="58"/>
      <c r="BC1392" s="62"/>
      <c r="BD1392" s="58"/>
      <c r="BE1392" s="59"/>
      <c r="BF1392" s="58"/>
      <c r="BG1392" s="58"/>
      <c r="BH1392" s="58"/>
      <c r="BI1392" s="58"/>
      <c r="BJ1392" s="58"/>
      <c r="BK1392" s="58"/>
      <c r="BL1392" s="58"/>
      <c r="BM1392" s="58"/>
      <c r="BN1392" s="58"/>
      <c r="BO1392" s="58"/>
      <c r="BP1392" s="58"/>
      <c r="BQ1392" s="58"/>
      <c r="BR1392" s="58"/>
      <c r="BS1392" s="58"/>
      <c r="BT1392" s="58"/>
      <c r="BU1392" s="58"/>
      <c r="BV1392" s="58"/>
      <c r="BW1392" s="58"/>
      <c r="BX1392" s="58"/>
      <c r="BY1392" s="58"/>
      <c r="BZ1392" s="58"/>
      <c r="CA1392" s="58"/>
      <c r="CB1392" s="58"/>
      <c r="CC1392" s="58"/>
      <c r="CD1392" s="58"/>
      <c r="CE1392" s="58"/>
      <c r="CF1392" s="58"/>
      <c r="CG1392" s="58"/>
      <c r="CH1392" s="58"/>
      <c r="CI1392" s="58"/>
      <c r="CJ1392" s="58"/>
      <c r="CK1392" s="58"/>
      <c r="CL1392" s="58"/>
      <c r="CM1392" s="58"/>
      <c r="CN1392" s="58"/>
      <c r="CO1392" s="58"/>
      <c r="CP1392" s="58"/>
      <c r="CQ1392" s="58"/>
      <c r="CR1392" s="58"/>
      <c r="CS1392" s="58"/>
      <c r="CT1392" s="58"/>
      <c r="CU1392" s="58"/>
      <c r="CV1392" s="58"/>
      <c r="CW1392" s="58"/>
      <c r="CX1392" s="58"/>
      <c r="CY1392" s="58"/>
      <c r="CZ1392" s="58"/>
      <c r="DA1392" s="58"/>
      <c r="DB1392" s="58"/>
      <c r="DC1392" s="58"/>
      <c r="DD1392" s="58"/>
      <c r="DE1392" s="58"/>
      <c r="DF1392" s="58"/>
      <c r="DG1392" s="58"/>
      <c r="DH1392" s="58"/>
      <c r="DI1392" s="60"/>
    </row>
    <row r="1393" spans="1:113" x14ac:dyDescent="0.2">
      <c r="A1393" s="36"/>
      <c r="AM1393" s="62"/>
      <c r="AN1393" s="62"/>
      <c r="AO1393" s="58"/>
      <c r="AP1393" s="58"/>
      <c r="AQ1393" s="58"/>
      <c r="AS1393" s="62"/>
      <c r="AT1393" s="58"/>
      <c r="AU1393" s="58"/>
      <c r="AW1393" s="62"/>
      <c r="AX1393" s="58"/>
      <c r="AY1393" s="59"/>
      <c r="BA1393" s="58"/>
      <c r="BC1393" s="62"/>
      <c r="BD1393" s="58"/>
      <c r="BE1393" s="59"/>
      <c r="BF1393" s="58"/>
      <c r="BG1393" s="58"/>
      <c r="BH1393" s="58"/>
      <c r="BI1393" s="58"/>
      <c r="BJ1393" s="58"/>
      <c r="BK1393" s="58"/>
      <c r="BL1393" s="58"/>
      <c r="BM1393" s="58"/>
      <c r="BN1393" s="58"/>
      <c r="BO1393" s="58"/>
      <c r="BP1393" s="58"/>
      <c r="BQ1393" s="58"/>
      <c r="BR1393" s="58"/>
      <c r="BS1393" s="58"/>
      <c r="BT1393" s="58"/>
      <c r="BU1393" s="58"/>
      <c r="BV1393" s="58"/>
      <c r="BW1393" s="58"/>
      <c r="BX1393" s="58"/>
      <c r="BY1393" s="58"/>
      <c r="BZ1393" s="58"/>
      <c r="CA1393" s="58"/>
      <c r="CB1393" s="58"/>
      <c r="CC1393" s="58"/>
      <c r="CD1393" s="58"/>
      <c r="CE1393" s="58"/>
      <c r="CF1393" s="58"/>
      <c r="CG1393" s="58"/>
      <c r="CH1393" s="58"/>
      <c r="CI1393" s="58"/>
      <c r="CJ1393" s="58"/>
      <c r="CK1393" s="58"/>
      <c r="CL1393" s="58"/>
      <c r="CM1393" s="58"/>
      <c r="CN1393" s="58"/>
      <c r="CO1393" s="58"/>
      <c r="CP1393" s="58"/>
      <c r="CQ1393" s="58"/>
      <c r="CR1393" s="58"/>
      <c r="CS1393" s="58"/>
      <c r="CT1393" s="58"/>
      <c r="CU1393" s="58"/>
      <c r="CV1393" s="58"/>
      <c r="CW1393" s="58"/>
      <c r="CX1393" s="58"/>
      <c r="CY1393" s="58"/>
      <c r="CZ1393" s="58"/>
      <c r="DA1393" s="58"/>
      <c r="DB1393" s="58"/>
      <c r="DC1393" s="58"/>
      <c r="DD1393" s="58"/>
      <c r="DE1393" s="58"/>
      <c r="DF1393" s="58"/>
      <c r="DG1393" s="58"/>
      <c r="DH1393" s="58"/>
      <c r="DI1393" s="60"/>
    </row>
    <row r="1394" spans="1:113" x14ac:dyDescent="0.2">
      <c r="A1394" s="36"/>
      <c r="AM1394" s="62"/>
      <c r="AN1394" s="62"/>
      <c r="AO1394" s="58"/>
      <c r="AP1394" s="58"/>
      <c r="AQ1394" s="58"/>
      <c r="AS1394" s="62"/>
      <c r="AT1394" s="58"/>
      <c r="AU1394" s="58"/>
      <c r="AW1394" s="62"/>
      <c r="AX1394" s="58"/>
      <c r="AY1394" s="59"/>
      <c r="BA1394" s="58"/>
      <c r="BC1394" s="62"/>
      <c r="BD1394" s="58"/>
      <c r="BE1394" s="59"/>
      <c r="BF1394" s="58"/>
      <c r="BG1394" s="58"/>
      <c r="BH1394" s="58"/>
      <c r="BI1394" s="58"/>
      <c r="BJ1394" s="58"/>
      <c r="BK1394" s="58"/>
      <c r="BL1394" s="58"/>
      <c r="BM1394" s="58"/>
      <c r="BN1394" s="58"/>
      <c r="BO1394" s="58"/>
      <c r="BP1394" s="58"/>
      <c r="BQ1394" s="58"/>
      <c r="BR1394" s="58"/>
      <c r="BS1394" s="58"/>
      <c r="BT1394" s="58"/>
      <c r="BU1394" s="58"/>
      <c r="BV1394" s="58"/>
      <c r="BW1394" s="58"/>
      <c r="BX1394" s="58"/>
      <c r="BY1394" s="58"/>
      <c r="BZ1394" s="58"/>
      <c r="CA1394" s="58"/>
      <c r="CB1394" s="58"/>
      <c r="CC1394" s="58"/>
      <c r="CD1394" s="58"/>
      <c r="CE1394" s="58"/>
      <c r="CF1394" s="58"/>
      <c r="CG1394" s="58"/>
      <c r="CH1394" s="58"/>
      <c r="CI1394" s="58"/>
      <c r="CJ1394" s="58"/>
      <c r="CK1394" s="58"/>
      <c r="CL1394" s="58"/>
      <c r="CM1394" s="58"/>
      <c r="CN1394" s="58"/>
      <c r="CO1394" s="58"/>
      <c r="CP1394" s="58"/>
      <c r="CQ1394" s="58"/>
      <c r="CR1394" s="58"/>
      <c r="CS1394" s="58"/>
      <c r="CT1394" s="58"/>
      <c r="CU1394" s="58"/>
      <c r="CV1394" s="58"/>
      <c r="CW1394" s="58"/>
      <c r="CX1394" s="58"/>
      <c r="CY1394" s="58"/>
      <c r="CZ1394" s="58"/>
      <c r="DA1394" s="58"/>
      <c r="DB1394" s="58"/>
      <c r="DC1394" s="58"/>
      <c r="DD1394" s="58"/>
      <c r="DE1394" s="58"/>
      <c r="DF1394" s="58"/>
      <c r="DG1394" s="58"/>
      <c r="DH1394" s="58"/>
      <c r="DI1394" s="60"/>
    </row>
    <row r="1395" spans="1:113" x14ac:dyDescent="0.2">
      <c r="A1395" s="36"/>
      <c r="AM1395" s="62"/>
      <c r="AN1395" s="62"/>
      <c r="AO1395" s="58"/>
      <c r="AP1395" s="58"/>
      <c r="AQ1395" s="58"/>
      <c r="AS1395" s="62"/>
      <c r="AT1395" s="58"/>
      <c r="AU1395" s="58"/>
      <c r="AW1395" s="62"/>
      <c r="AX1395" s="58"/>
      <c r="AY1395" s="59"/>
      <c r="BA1395" s="58"/>
      <c r="BC1395" s="62"/>
      <c r="BD1395" s="58"/>
      <c r="BE1395" s="59"/>
      <c r="BF1395" s="58"/>
      <c r="BG1395" s="58"/>
      <c r="BH1395" s="58"/>
      <c r="BI1395" s="58"/>
      <c r="BJ1395" s="58"/>
      <c r="BK1395" s="58"/>
      <c r="BL1395" s="58"/>
      <c r="BM1395" s="58"/>
      <c r="BN1395" s="58"/>
      <c r="BO1395" s="58"/>
      <c r="BP1395" s="58"/>
      <c r="BQ1395" s="58"/>
      <c r="BR1395" s="58"/>
      <c r="BS1395" s="58"/>
      <c r="BT1395" s="58"/>
      <c r="BU1395" s="58"/>
      <c r="BV1395" s="58"/>
      <c r="BW1395" s="58"/>
      <c r="BX1395" s="58"/>
      <c r="BY1395" s="58"/>
      <c r="BZ1395" s="58"/>
      <c r="CA1395" s="58"/>
      <c r="CB1395" s="58"/>
      <c r="CC1395" s="58"/>
      <c r="CD1395" s="58"/>
      <c r="CE1395" s="58"/>
      <c r="CF1395" s="58"/>
      <c r="CG1395" s="58"/>
      <c r="CH1395" s="58"/>
      <c r="CI1395" s="58"/>
      <c r="CJ1395" s="58"/>
      <c r="CK1395" s="58"/>
      <c r="CL1395" s="58"/>
      <c r="CM1395" s="58"/>
      <c r="CN1395" s="58"/>
      <c r="CO1395" s="58"/>
      <c r="CP1395" s="58"/>
      <c r="CQ1395" s="58"/>
      <c r="CR1395" s="58"/>
      <c r="CS1395" s="58"/>
      <c r="CT1395" s="58"/>
      <c r="CU1395" s="58"/>
      <c r="CV1395" s="58"/>
      <c r="CW1395" s="58"/>
      <c r="CX1395" s="58"/>
      <c r="CY1395" s="58"/>
      <c r="CZ1395" s="58"/>
      <c r="DA1395" s="58"/>
      <c r="DB1395" s="58"/>
      <c r="DC1395" s="58"/>
      <c r="DD1395" s="58"/>
      <c r="DE1395" s="58"/>
      <c r="DF1395" s="58"/>
      <c r="DG1395" s="58"/>
      <c r="DH1395" s="58"/>
      <c r="DI1395" s="60"/>
    </row>
    <row r="1396" spans="1:113" x14ac:dyDescent="0.2">
      <c r="A1396" s="36"/>
      <c r="AM1396" s="62"/>
      <c r="AN1396" s="62"/>
      <c r="AO1396" s="58"/>
      <c r="AP1396" s="58"/>
      <c r="AQ1396" s="58"/>
      <c r="AS1396" s="62"/>
      <c r="AT1396" s="58"/>
      <c r="AU1396" s="58"/>
      <c r="AW1396" s="62"/>
      <c r="AX1396" s="58"/>
      <c r="AY1396" s="59"/>
      <c r="BA1396" s="58"/>
      <c r="BC1396" s="62"/>
      <c r="BD1396" s="58"/>
      <c r="BE1396" s="59"/>
      <c r="BF1396" s="58"/>
      <c r="BG1396" s="58"/>
      <c r="BH1396" s="58"/>
      <c r="BI1396" s="58"/>
      <c r="BJ1396" s="58"/>
      <c r="BK1396" s="58"/>
      <c r="BL1396" s="58"/>
      <c r="BM1396" s="58"/>
      <c r="BN1396" s="58"/>
      <c r="BO1396" s="58"/>
      <c r="BP1396" s="58"/>
      <c r="BQ1396" s="58"/>
      <c r="BR1396" s="58"/>
      <c r="BS1396" s="58"/>
      <c r="BT1396" s="58"/>
      <c r="BU1396" s="58"/>
      <c r="BV1396" s="58"/>
      <c r="BW1396" s="58"/>
      <c r="BX1396" s="58"/>
      <c r="BY1396" s="58"/>
      <c r="BZ1396" s="58"/>
      <c r="CA1396" s="58"/>
      <c r="CB1396" s="58"/>
      <c r="CC1396" s="58"/>
      <c r="CD1396" s="58"/>
      <c r="CE1396" s="58"/>
      <c r="CF1396" s="58"/>
      <c r="CG1396" s="58"/>
      <c r="CH1396" s="58"/>
      <c r="CI1396" s="58"/>
      <c r="CJ1396" s="58"/>
      <c r="CK1396" s="58"/>
      <c r="CL1396" s="58"/>
      <c r="CM1396" s="58"/>
      <c r="CN1396" s="58"/>
      <c r="CO1396" s="58"/>
      <c r="CP1396" s="58"/>
      <c r="CQ1396" s="58"/>
      <c r="CR1396" s="58"/>
      <c r="CS1396" s="58"/>
      <c r="CT1396" s="58"/>
      <c r="CU1396" s="58"/>
      <c r="CV1396" s="58"/>
      <c r="CW1396" s="58"/>
      <c r="CX1396" s="58"/>
      <c r="CY1396" s="58"/>
      <c r="CZ1396" s="58"/>
      <c r="DA1396" s="58"/>
      <c r="DB1396" s="58"/>
      <c r="DC1396" s="58"/>
      <c r="DD1396" s="58"/>
      <c r="DE1396" s="58"/>
      <c r="DF1396" s="58"/>
      <c r="DG1396" s="58"/>
      <c r="DH1396" s="58"/>
      <c r="DI1396" s="60"/>
    </row>
    <row r="1397" spans="1:113" x14ac:dyDescent="0.2">
      <c r="A1397" s="36"/>
      <c r="AM1397" s="62"/>
      <c r="AN1397" s="62"/>
      <c r="AO1397" s="58"/>
      <c r="AP1397" s="58"/>
      <c r="AQ1397" s="58"/>
      <c r="AS1397" s="62"/>
      <c r="AT1397" s="58"/>
      <c r="AU1397" s="58"/>
      <c r="AW1397" s="62"/>
      <c r="AX1397" s="58"/>
      <c r="AY1397" s="59"/>
      <c r="BA1397" s="58"/>
      <c r="BC1397" s="62"/>
      <c r="BD1397" s="58"/>
      <c r="BE1397" s="59"/>
      <c r="BF1397" s="58"/>
      <c r="BG1397" s="58"/>
      <c r="BH1397" s="58"/>
      <c r="BI1397" s="58"/>
      <c r="BJ1397" s="58"/>
      <c r="BK1397" s="58"/>
      <c r="BL1397" s="58"/>
      <c r="BM1397" s="58"/>
      <c r="BN1397" s="58"/>
      <c r="BO1397" s="58"/>
      <c r="BP1397" s="58"/>
      <c r="BQ1397" s="58"/>
      <c r="BR1397" s="58"/>
      <c r="BS1397" s="58"/>
      <c r="BT1397" s="58"/>
      <c r="BU1397" s="58"/>
      <c r="BV1397" s="58"/>
      <c r="BW1397" s="58"/>
      <c r="BX1397" s="58"/>
      <c r="BY1397" s="58"/>
      <c r="BZ1397" s="58"/>
      <c r="CA1397" s="58"/>
      <c r="CB1397" s="58"/>
      <c r="CC1397" s="58"/>
      <c r="CD1397" s="58"/>
      <c r="CE1397" s="58"/>
      <c r="CF1397" s="58"/>
      <c r="CG1397" s="58"/>
      <c r="CH1397" s="58"/>
      <c r="CI1397" s="58"/>
      <c r="CJ1397" s="58"/>
      <c r="CK1397" s="58"/>
      <c r="CL1397" s="58"/>
      <c r="CM1397" s="58"/>
      <c r="CN1397" s="58"/>
      <c r="CO1397" s="58"/>
      <c r="CP1397" s="58"/>
      <c r="CQ1397" s="58"/>
      <c r="CR1397" s="58"/>
      <c r="CS1397" s="58"/>
      <c r="CT1397" s="58"/>
      <c r="CU1397" s="58"/>
      <c r="CV1397" s="58"/>
      <c r="CW1397" s="58"/>
      <c r="CX1397" s="58"/>
      <c r="CY1397" s="58"/>
      <c r="CZ1397" s="58"/>
      <c r="DA1397" s="58"/>
      <c r="DB1397" s="58"/>
      <c r="DC1397" s="58"/>
      <c r="DD1397" s="58"/>
      <c r="DE1397" s="58"/>
      <c r="DF1397" s="58"/>
      <c r="DG1397" s="58"/>
      <c r="DH1397" s="58"/>
      <c r="DI1397" s="60"/>
    </row>
    <row r="1398" spans="1:113" x14ac:dyDescent="0.2">
      <c r="A1398" s="36"/>
      <c r="AM1398" s="62"/>
      <c r="AN1398" s="62"/>
      <c r="AO1398" s="58"/>
      <c r="AP1398" s="58"/>
      <c r="AQ1398" s="58"/>
      <c r="AS1398" s="62"/>
      <c r="AT1398" s="58"/>
      <c r="AU1398" s="58"/>
      <c r="AW1398" s="62"/>
      <c r="AX1398" s="58"/>
      <c r="AY1398" s="59"/>
      <c r="BA1398" s="58"/>
      <c r="BC1398" s="62"/>
      <c r="BD1398" s="58"/>
      <c r="BE1398" s="59"/>
      <c r="BF1398" s="58"/>
      <c r="BG1398" s="58"/>
      <c r="BH1398" s="58"/>
      <c r="BI1398" s="58"/>
      <c r="BJ1398" s="58"/>
      <c r="BK1398" s="58"/>
      <c r="BL1398" s="58"/>
      <c r="BM1398" s="58"/>
      <c r="BN1398" s="58"/>
      <c r="BO1398" s="58"/>
      <c r="BP1398" s="58"/>
      <c r="BQ1398" s="58"/>
      <c r="BR1398" s="58"/>
      <c r="BS1398" s="58"/>
      <c r="BT1398" s="58"/>
      <c r="BU1398" s="58"/>
      <c r="BV1398" s="58"/>
      <c r="BW1398" s="58"/>
      <c r="BX1398" s="58"/>
      <c r="BY1398" s="58"/>
      <c r="BZ1398" s="58"/>
      <c r="CA1398" s="58"/>
      <c r="CB1398" s="58"/>
      <c r="CC1398" s="58"/>
      <c r="CD1398" s="58"/>
      <c r="CE1398" s="58"/>
      <c r="CF1398" s="58"/>
      <c r="CG1398" s="58"/>
      <c r="CH1398" s="58"/>
      <c r="CI1398" s="58"/>
      <c r="CJ1398" s="58"/>
      <c r="CK1398" s="58"/>
      <c r="CL1398" s="58"/>
      <c r="CM1398" s="58"/>
      <c r="CN1398" s="58"/>
      <c r="CO1398" s="58"/>
      <c r="CP1398" s="58"/>
      <c r="CQ1398" s="58"/>
      <c r="CR1398" s="58"/>
      <c r="CS1398" s="58"/>
      <c r="CT1398" s="58"/>
      <c r="CU1398" s="58"/>
      <c r="CV1398" s="58"/>
      <c r="CW1398" s="58"/>
      <c r="CX1398" s="58"/>
      <c r="CY1398" s="58"/>
      <c r="CZ1398" s="58"/>
      <c r="DA1398" s="58"/>
      <c r="DB1398" s="58"/>
      <c r="DC1398" s="58"/>
      <c r="DD1398" s="58"/>
      <c r="DE1398" s="58"/>
      <c r="DF1398" s="58"/>
      <c r="DG1398" s="58"/>
      <c r="DH1398" s="58"/>
      <c r="DI1398" s="60"/>
    </row>
    <row r="1399" spans="1:113" x14ac:dyDescent="0.2">
      <c r="A1399" s="36"/>
      <c r="AM1399" s="62"/>
      <c r="AN1399" s="62"/>
      <c r="AO1399" s="58"/>
      <c r="AP1399" s="58"/>
      <c r="AQ1399" s="58"/>
      <c r="AS1399" s="62"/>
      <c r="AT1399" s="58"/>
      <c r="AU1399" s="58"/>
      <c r="AW1399" s="62"/>
      <c r="AX1399" s="58"/>
      <c r="AY1399" s="59"/>
      <c r="BA1399" s="58"/>
      <c r="BC1399" s="62"/>
      <c r="BD1399" s="58"/>
      <c r="BE1399" s="59"/>
      <c r="BF1399" s="58"/>
      <c r="BG1399" s="58"/>
      <c r="BH1399" s="58"/>
      <c r="BI1399" s="58"/>
      <c r="BJ1399" s="58"/>
      <c r="BK1399" s="58"/>
      <c r="BL1399" s="58"/>
      <c r="BM1399" s="58"/>
      <c r="BN1399" s="58"/>
      <c r="BO1399" s="58"/>
      <c r="BP1399" s="58"/>
      <c r="BQ1399" s="58"/>
      <c r="BR1399" s="58"/>
      <c r="BS1399" s="58"/>
      <c r="BT1399" s="58"/>
      <c r="BU1399" s="58"/>
      <c r="BV1399" s="58"/>
      <c r="BW1399" s="58"/>
      <c r="BX1399" s="58"/>
      <c r="BY1399" s="58"/>
      <c r="BZ1399" s="58"/>
      <c r="CA1399" s="58"/>
      <c r="CB1399" s="58"/>
      <c r="CC1399" s="58"/>
      <c r="CD1399" s="58"/>
      <c r="CE1399" s="58"/>
      <c r="CF1399" s="58"/>
      <c r="CG1399" s="58"/>
      <c r="CH1399" s="58"/>
      <c r="CI1399" s="58"/>
      <c r="CJ1399" s="58"/>
      <c r="CK1399" s="58"/>
      <c r="CL1399" s="58"/>
      <c r="CM1399" s="58"/>
      <c r="CN1399" s="58"/>
      <c r="CO1399" s="58"/>
      <c r="CP1399" s="58"/>
      <c r="CQ1399" s="58"/>
      <c r="CR1399" s="58"/>
      <c r="CS1399" s="58"/>
      <c r="CT1399" s="58"/>
      <c r="CU1399" s="58"/>
      <c r="CV1399" s="58"/>
      <c r="CW1399" s="58"/>
      <c r="CX1399" s="58"/>
      <c r="CY1399" s="58"/>
      <c r="CZ1399" s="58"/>
      <c r="DA1399" s="58"/>
      <c r="DB1399" s="58"/>
      <c r="DC1399" s="58"/>
      <c r="DD1399" s="58"/>
      <c r="DE1399" s="58"/>
      <c r="DF1399" s="58"/>
      <c r="DG1399" s="58"/>
      <c r="DH1399" s="58"/>
      <c r="DI1399" s="60"/>
    </row>
    <row r="1400" spans="1:113" x14ac:dyDescent="0.2">
      <c r="A1400" s="36"/>
      <c r="AM1400" s="62"/>
      <c r="AN1400" s="62"/>
      <c r="AO1400" s="58"/>
      <c r="AP1400" s="58"/>
      <c r="AQ1400" s="58"/>
      <c r="AS1400" s="62"/>
      <c r="AT1400" s="58"/>
      <c r="AU1400" s="58"/>
      <c r="AW1400" s="62"/>
      <c r="AX1400" s="58"/>
      <c r="AY1400" s="59"/>
      <c r="BA1400" s="58"/>
      <c r="BC1400" s="62"/>
      <c r="BD1400" s="58"/>
      <c r="BE1400" s="59"/>
      <c r="BF1400" s="58"/>
      <c r="BG1400" s="58"/>
      <c r="BH1400" s="58"/>
      <c r="BI1400" s="58"/>
      <c r="BJ1400" s="58"/>
      <c r="BK1400" s="58"/>
      <c r="BL1400" s="58"/>
      <c r="BM1400" s="58"/>
      <c r="BN1400" s="58"/>
      <c r="BO1400" s="58"/>
      <c r="BP1400" s="58"/>
      <c r="BQ1400" s="58"/>
      <c r="BR1400" s="58"/>
      <c r="BS1400" s="58"/>
      <c r="BT1400" s="58"/>
      <c r="BU1400" s="58"/>
      <c r="BV1400" s="58"/>
      <c r="BW1400" s="58"/>
      <c r="BX1400" s="58"/>
      <c r="BY1400" s="58"/>
      <c r="BZ1400" s="58"/>
      <c r="CA1400" s="58"/>
      <c r="CB1400" s="58"/>
      <c r="CC1400" s="58"/>
      <c r="CD1400" s="58"/>
      <c r="CE1400" s="58"/>
      <c r="CF1400" s="58"/>
      <c r="CG1400" s="58"/>
      <c r="CH1400" s="58"/>
      <c r="CI1400" s="58"/>
      <c r="CJ1400" s="58"/>
      <c r="CK1400" s="58"/>
      <c r="CL1400" s="58"/>
      <c r="CM1400" s="58"/>
      <c r="CN1400" s="58"/>
      <c r="CO1400" s="58"/>
      <c r="CP1400" s="58"/>
      <c r="CQ1400" s="58"/>
      <c r="CR1400" s="58"/>
      <c r="CS1400" s="58"/>
      <c r="CT1400" s="58"/>
      <c r="CU1400" s="58"/>
      <c r="CV1400" s="58"/>
      <c r="CW1400" s="58"/>
      <c r="CX1400" s="58"/>
      <c r="CY1400" s="58"/>
      <c r="CZ1400" s="58"/>
      <c r="DA1400" s="58"/>
      <c r="DB1400" s="58"/>
      <c r="DC1400" s="58"/>
      <c r="DD1400" s="58"/>
      <c r="DE1400" s="58"/>
      <c r="DF1400" s="58"/>
      <c r="DG1400" s="58"/>
      <c r="DH1400" s="58"/>
      <c r="DI1400" s="60"/>
    </row>
    <row r="1401" spans="1:113" x14ac:dyDescent="0.2">
      <c r="A1401" s="36"/>
      <c r="AM1401" s="62"/>
      <c r="AN1401" s="62"/>
      <c r="AO1401" s="58"/>
      <c r="AP1401" s="58"/>
      <c r="AQ1401" s="58"/>
      <c r="AS1401" s="62"/>
      <c r="AT1401" s="58"/>
      <c r="AU1401" s="58"/>
      <c r="AW1401" s="62"/>
      <c r="AX1401" s="58"/>
      <c r="AY1401" s="59"/>
      <c r="BA1401" s="58"/>
      <c r="BC1401" s="62"/>
      <c r="BD1401" s="58"/>
      <c r="BE1401" s="59"/>
      <c r="BF1401" s="58"/>
      <c r="BG1401" s="58"/>
      <c r="BH1401" s="58"/>
      <c r="BI1401" s="58"/>
      <c r="BJ1401" s="58"/>
      <c r="BK1401" s="58"/>
      <c r="BL1401" s="58"/>
      <c r="BM1401" s="58"/>
      <c r="BN1401" s="58"/>
      <c r="BO1401" s="58"/>
      <c r="BP1401" s="58"/>
      <c r="BQ1401" s="58"/>
      <c r="BR1401" s="58"/>
      <c r="BS1401" s="58"/>
      <c r="BT1401" s="58"/>
      <c r="BU1401" s="58"/>
      <c r="BV1401" s="58"/>
      <c r="BW1401" s="58"/>
      <c r="BX1401" s="58"/>
      <c r="BY1401" s="58"/>
      <c r="BZ1401" s="58"/>
      <c r="CA1401" s="58"/>
      <c r="CB1401" s="58"/>
      <c r="CC1401" s="58"/>
      <c r="CD1401" s="58"/>
      <c r="CE1401" s="58"/>
      <c r="CF1401" s="58"/>
      <c r="CG1401" s="58"/>
      <c r="CH1401" s="58"/>
      <c r="CI1401" s="58"/>
      <c r="CJ1401" s="58"/>
      <c r="CK1401" s="58"/>
      <c r="CL1401" s="58"/>
      <c r="CM1401" s="58"/>
      <c r="CN1401" s="58"/>
      <c r="CO1401" s="58"/>
      <c r="CP1401" s="58"/>
      <c r="CQ1401" s="58"/>
      <c r="CR1401" s="58"/>
      <c r="CS1401" s="58"/>
      <c r="CT1401" s="58"/>
      <c r="CU1401" s="58"/>
      <c r="CV1401" s="58"/>
      <c r="CW1401" s="58"/>
      <c r="CX1401" s="58"/>
      <c r="CY1401" s="58"/>
      <c r="CZ1401" s="58"/>
      <c r="DA1401" s="58"/>
      <c r="DB1401" s="58"/>
      <c r="DC1401" s="58"/>
      <c r="DD1401" s="58"/>
      <c r="DE1401" s="58"/>
      <c r="DF1401" s="58"/>
      <c r="DG1401" s="58"/>
      <c r="DH1401" s="58"/>
      <c r="DI1401" s="60"/>
    </row>
    <row r="1402" spans="1:113" x14ac:dyDescent="0.2">
      <c r="A1402" s="36"/>
      <c r="AM1402" s="62"/>
      <c r="AN1402" s="62"/>
      <c r="AO1402" s="58"/>
      <c r="AP1402" s="58"/>
      <c r="AQ1402" s="58"/>
      <c r="AS1402" s="62"/>
      <c r="AT1402" s="58"/>
      <c r="AU1402" s="58"/>
      <c r="AW1402" s="62"/>
      <c r="AX1402" s="58"/>
      <c r="AY1402" s="59"/>
      <c r="BA1402" s="58"/>
      <c r="BC1402" s="62"/>
      <c r="BD1402" s="58"/>
      <c r="BE1402" s="59"/>
      <c r="BF1402" s="58"/>
      <c r="BG1402" s="58"/>
      <c r="BH1402" s="58"/>
      <c r="BI1402" s="58"/>
      <c r="BJ1402" s="58"/>
      <c r="BK1402" s="58"/>
      <c r="BL1402" s="58"/>
      <c r="BM1402" s="58"/>
      <c r="BN1402" s="58"/>
      <c r="BO1402" s="58"/>
      <c r="BP1402" s="58"/>
      <c r="BQ1402" s="58"/>
      <c r="BR1402" s="58"/>
      <c r="BS1402" s="58"/>
      <c r="BT1402" s="58"/>
      <c r="BU1402" s="58"/>
      <c r="BV1402" s="58"/>
      <c r="BW1402" s="58"/>
      <c r="BX1402" s="58"/>
      <c r="BY1402" s="58"/>
      <c r="BZ1402" s="58"/>
      <c r="CA1402" s="58"/>
      <c r="CB1402" s="58"/>
      <c r="CC1402" s="58"/>
      <c r="CD1402" s="58"/>
      <c r="CE1402" s="58"/>
      <c r="CF1402" s="58"/>
      <c r="CG1402" s="58"/>
      <c r="CH1402" s="58"/>
      <c r="CI1402" s="58"/>
      <c r="CJ1402" s="58"/>
      <c r="CK1402" s="58"/>
      <c r="CL1402" s="58"/>
      <c r="CM1402" s="58"/>
      <c r="CN1402" s="58"/>
      <c r="CO1402" s="58"/>
      <c r="CP1402" s="58"/>
      <c r="CQ1402" s="58"/>
      <c r="CR1402" s="58"/>
      <c r="CS1402" s="58"/>
      <c r="CT1402" s="58"/>
      <c r="CU1402" s="58"/>
      <c r="CV1402" s="58"/>
      <c r="CW1402" s="58"/>
      <c r="CX1402" s="58"/>
      <c r="CY1402" s="58"/>
      <c r="CZ1402" s="58"/>
      <c r="DA1402" s="58"/>
      <c r="DB1402" s="58"/>
      <c r="DC1402" s="58"/>
      <c r="DD1402" s="58"/>
      <c r="DE1402" s="58"/>
      <c r="DF1402" s="58"/>
      <c r="DG1402" s="58"/>
      <c r="DH1402" s="58"/>
      <c r="DI1402" s="60"/>
    </row>
    <row r="1403" spans="1:113" x14ac:dyDescent="0.2">
      <c r="A1403" s="36"/>
      <c r="AM1403" s="62"/>
      <c r="AN1403" s="62"/>
      <c r="AO1403" s="58"/>
      <c r="AP1403" s="58"/>
      <c r="AQ1403" s="58"/>
      <c r="AS1403" s="62"/>
      <c r="AT1403" s="58"/>
      <c r="AU1403" s="58"/>
      <c r="AW1403" s="62"/>
      <c r="AX1403" s="58"/>
      <c r="AY1403" s="59"/>
      <c r="BA1403" s="58"/>
      <c r="BC1403" s="62"/>
      <c r="BD1403" s="58"/>
      <c r="BE1403" s="59"/>
      <c r="BF1403" s="58"/>
      <c r="BG1403" s="58"/>
      <c r="BH1403" s="58"/>
      <c r="BI1403" s="58"/>
      <c r="BJ1403" s="58"/>
      <c r="BK1403" s="58"/>
      <c r="BL1403" s="58"/>
      <c r="BM1403" s="58"/>
      <c r="BN1403" s="58"/>
      <c r="BO1403" s="58"/>
      <c r="BP1403" s="58"/>
      <c r="BQ1403" s="58"/>
      <c r="BR1403" s="58"/>
      <c r="BS1403" s="58"/>
      <c r="BT1403" s="58"/>
      <c r="BU1403" s="58"/>
      <c r="BV1403" s="58"/>
      <c r="BW1403" s="58"/>
      <c r="BX1403" s="58"/>
      <c r="BY1403" s="58"/>
      <c r="BZ1403" s="58"/>
      <c r="CA1403" s="58"/>
      <c r="CB1403" s="58"/>
      <c r="CC1403" s="58"/>
      <c r="CD1403" s="58"/>
      <c r="CE1403" s="58"/>
      <c r="CF1403" s="58"/>
      <c r="CG1403" s="58"/>
      <c r="CH1403" s="58"/>
      <c r="CI1403" s="58"/>
      <c r="CJ1403" s="58"/>
      <c r="CK1403" s="58"/>
      <c r="CL1403" s="58"/>
      <c r="CM1403" s="58"/>
      <c r="CN1403" s="58"/>
      <c r="CO1403" s="58"/>
      <c r="CP1403" s="58"/>
      <c r="CQ1403" s="58"/>
      <c r="CR1403" s="58"/>
      <c r="CS1403" s="58"/>
      <c r="CT1403" s="58"/>
      <c r="CU1403" s="58"/>
      <c r="CV1403" s="58"/>
      <c r="CW1403" s="58"/>
      <c r="CX1403" s="58"/>
      <c r="CY1403" s="58"/>
      <c r="CZ1403" s="58"/>
      <c r="DA1403" s="58"/>
      <c r="DB1403" s="58"/>
      <c r="DC1403" s="58"/>
      <c r="DD1403" s="58"/>
      <c r="DE1403" s="58"/>
      <c r="DF1403" s="58"/>
      <c r="DG1403" s="58"/>
      <c r="DH1403" s="58"/>
      <c r="DI1403" s="60"/>
    </row>
    <row r="1404" spans="1:113" x14ac:dyDescent="0.2">
      <c r="A1404" s="36"/>
      <c r="AM1404" s="62"/>
      <c r="AN1404" s="62"/>
      <c r="AO1404" s="58"/>
      <c r="AP1404" s="58"/>
      <c r="AQ1404" s="58"/>
      <c r="AS1404" s="62"/>
      <c r="AT1404" s="58"/>
      <c r="AU1404" s="58"/>
      <c r="AW1404" s="62"/>
      <c r="AX1404" s="58"/>
      <c r="AY1404" s="59"/>
      <c r="BA1404" s="58"/>
      <c r="BC1404" s="62"/>
      <c r="BD1404" s="58"/>
      <c r="BE1404" s="59"/>
      <c r="BF1404" s="58"/>
      <c r="BG1404" s="58"/>
      <c r="BH1404" s="58"/>
      <c r="BI1404" s="58"/>
      <c r="BJ1404" s="58"/>
      <c r="BK1404" s="58"/>
      <c r="BL1404" s="58"/>
      <c r="BM1404" s="58"/>
      <c r="BN1404" s="58"/>
      <c r="BO1404" s="58"/>
      <c r="BP1404" s="58"/>
      <c r="BQ1404" s="58"/>
      <c r="BR1404" s="58"/>
      <c r="BS1404" s="58"/>
      <c r="BT1404" s="58"/>
      <c r="BU1404" s="58"/>
      <c r="BV1404" s="58"/>
      <c r="BW1404" s="58"/>
      <c r="BX1404" s="58"/>
      <c r="BY1404" s="58"/>
      <c r="BZ1404" s="58"/>
      <c r="CA1404" s="58"/>
      <c r="CB1404" s="58"/>
      <c r="CC1404" s="58"/>
      <c r="CD1404" s="58"/>
      <c r="CE1404" s="58"/>
      <c r="CF1404" s="58"/>
      <c r="CG1404" s="58"/>
      <c r="CH1404" s="58"/>
      <c r="CI1404" s="58"/>
      <c r="CJ1404" s="58"/>
      <c r="CK1404" s="58"/>
      <c r="CL1404" s="58"/>
      <c r="CM1404" s="58"/>
      <c r="CN1404" s="58"/>
      <c r="CO1404" s="58"/>
      <c r="CP1404" s="58"/>
      <c r="CQ1404" s="58"/>
      <c r="CR1404" s="58"/>
      <c r="CS1404" s="58"/>
      <c r="CT1404" s="58"/>
      <c r="CU1404" s="58"/>
      <c r="CV1404" s="58"/>
      <c r="CW1404" s="58"/>
      <c r="CX1404" s="58"/>
      <c r="CY1404" s="58"/>
      <c r="CZ1404" s="58"/>
      <c r="DA1404" s="58"/>
      <c r="DB1404" s="58"/>
      <c r="DC1404" s="58"/>
      <c r="DD1404" s="58"/>
      <c r="DE1404" s="58"/>
      <c r="DF1404" s="58"/>
      <c r="DG1404" s="58"/>
      <c r="DH1404" s="58"/>
      <c r="DI1404" s="60"/>
    </row>
    <row r="1405" spans="1:113" x14ac:dyDescent="0.2">
      <c r="A1405" s="36"/>
      <c r="AM1405" s="62"/>
      <c r="AN1405" s="62"/>
      <c r="AO1405" s="58"/>
      <c r="AP1405" s="58"/>
      <c r="AQ1405" s="58"/>
      <c r="AS1405" s="62"/>
      <c r="AT1405" s="58"/>
      <c r="AU1405" s="58"/>
      <c r="AW1405" s="62"/>
      <c r="AX1405" s="58"/>
      <c r="AY1405" s="59"/>
      <c r="BA1405" s="58"/>
      <c r="BC1405" s="62"/>
      <c r="BD1405" s="58"/>
      <c r="BE1405" s="59"/>
      <c r="BF1405" s="58"/>
      <c r="BG1405" s="58"/>
      <c r="BH1405" s="58"/>
      <c r="BI1405" s="58"/>
      <c r="BJ1405" s="58"/>
      <c r="BK1405" s="58"/>
      <c r="BL1405" s="58"/>
      <c r="BM1405" s="58"/>
      <c r="BN1405" s="58"/>
      <c r="BO1405" s="58"/>
      <c r="BP1405" s="58"/>
      <c r="BQ1405" s="58"/>
      <c r="BR1405" s="58"/>
      <c r="BS1405" s="58"/>
      <c r="BT1405" s="58"/>
      <c r="BU1405" s="58"/>
      <c r="BV1405" s="58"/>
      <c r="BW1405" s="58"/>
      <c r="BX1405" s="58"/>
      <c r="BY1405" s="58"/>
      <c r="BZ1405" s="58"/>
      <c r="CA1405" s="58"/>
      <c r="CB1405" s="58"/>
      <c r="CC1405" s="58"/>
      <c r="CD1405" s="58"/>
      <c r="CE1405" s="58"/>
      <c r="CF1405" s="58"/>
      <c r="CG1405" s="58"/>
      <c r="CH1405" s="58"/>
      <c r="CI1405" s="58"/>
      <c r="CJ1405" s="58"/>
      <c r="CK1405" s="58"/>
      <c r="CL1405" s="58"/>
      <c r="CM1405" s="58"/>
      <c r="CN1405" s="58"/>
      <c r="CO1405" s="58"/>
      <c r="CP1405" s="58"/>
      <c r="CQ1405" s="58"/>
      <c r="CR1405" s="58"/>
      <c r="CS1405" s="58"/>
      <c r="CT1405" s="58"/>
      <c r="CU1405" s="58"/>
      <c r="CV1405" s="58"/>
      <c r="CW1405" s="58"/>
      <c r="CX1405" s="58"/>
      <c r="CY1405" s="58"/>
      <c r="CZ1405" s="58"/>
      <c r="DA1405" s="58"/>
      <c r="DB1405" s="58"/>
      <c r="DC1405" s="58"/>
      <c r="DD1405" s="58"/>
      <c r="DE1405" s="58"/>
      <c r="DF1405" s="58"/>
      <c r="DG1405" s="58"/>
      <c r="DH1405" s="58"/>
      <c r="DI1405" s="60"/>
    </row>
    <row r="1406" spans="1:113" x14ac:dyDescent="0.2">
      <c r="A1406" s="36"/>
      <c r="AM1406" s="62"/>
      <c r="AN1406" s="62"/>
      <c r="AO1406" s="58"/>
      <c r="AP1406" s="58"/>
      <c r="AQ1406" s="58"/>
      <c r="AS1406" s="62"/>
      <c r="AT1406" s="58"/>
      <c r="AU1406" s="58"/>
      <c r="AW1406" s="62"/>
      <c r="AX1406" s="58"/>
      <c r="AY1406" s="59"/>
      <c r="BA1406" s="58"/>
      <c r="BC1406" s="62"/>
      <c r="BD1406" s="58"/>
      <c r="BE1406" s="59"/>
      <c r="BF1406" s="58"/>
      <c r="BG1406" s="58"/>
      <c r="BH1406" s="58"/>
      <c r="BI1406" s="58"/>
      <c r="BJ1406" s="58"/>
      <c r="BK1406" s="58"/>
      <c r="BL1406" s="58"/>
      <c r="BM1406" s="58"/>
      <c r="BN1406" s="58"/>
      <c r="BO1406" s="58"/>
      <c r="BP1406" s="58"/>
      <c r="BQ1406" s="58"/>
      <c r="BR1406" s="58"/>
      <c r="BS1406" s="58"/>
      <c r="BT1406" s="58"/>
      <c r="BU1406" s="58"/>
      <c r="BV1406" s="58"/>
      <c r="BW1406" s="58"/>
      <c r="BX1406" s="58"/>
      <c r="BY1406" s="58"/>
      <c r="BZ1406" s="58"/>
      <c r="CA1406" s="58"/>
      <c r="CB1406" s="58"/>
      <c r="CC1406" s="58"/>
      <c r="CD1406" s="58"/>
      <c r="CE1406" s="58"/>
      <c r="CF1406" s="58"/>
      <c r="CG1406" s="58"/>
      <c r="CH1406" s="58"/>
      <c r="CI1406" s="58"/>
      <c r="CJ1406" s="58"/>
      <c r="CK1406" s="58"/>
      <c r="CL1406" s="58"/>
      <c r="CM1406" s="58"/>
      <c r="CN1406" s="58"/>
      <c r="CO1406" s="58"/>
      <c r="CP1406" s="58"/>
      <c r="CQ1406" s="58"/>
      <c r="CR1406" s="58"/>
      <c r="CS1406" s="58"/>
      <c r="CT1406" s="58"/>
      <c r="CU1406" s="58"/>
      <c r="CV1406" s="58"/>
      <c r="CW1406" s="58"/>
      <c r="CX1406" s="58"/>
      <c r="CY1406" s="58"/>
      <c r="CZ1406" s="58"/>
      <c r="DA1406" s="58"/>
      <c r="DB1406" s="58"/>
      <c r="DC1406" s="58"/>
      <c r="DD1406" s="58"/>
      <c r="DE1406" s="58"/>
      <c r="DF1406" s="58"/>
      <c r="DG1406" s="58"/>
      <c r="DH1406" s="58"/>
      <c r="DI1406" s="60"/>
    </row>
    <row r="1407" spans="1:113" x14ac:dyDescent="0.2">
      <c r="A1407" s="36"/>
      <c r="AM1407" s="62"/>
      <c r="AN1407" s="62"/>
      <c r="AO1407" s="58"/>
      <c r="AP1407" s="58"/>
      <c r="AQ1407" s="58"/>
      <c r="AS1407" s="62"/>
      <c r="AT1407" s="58"/>
      <c r="AU1407" s="58"/>
      <c r="AW1407" s="62"/>
      <c r="AX1407" s="58"/>
      <c r="AY1407" s="59"/>
      <c r="BA1407" s="58"/>
      <c r="BC1407" s="62"/>
      <c r="BD1407" s="58"/>
      <c r="BE1407" s="59"/>
      <c r="BF1407" s="58"/>
      <c r="BG1407" s="58"/>
      <c r="BH1407" s="58"/>
      <c r="BI1407" s="58"/>
      <c r="BJ1407" s="58"/>
      <c r="BK1407" s="58"/>
      <c r="BL1407" s="58"/>
      <c r="BM1407" s="58"/>
      <c r="BN1407" s="58"/>
      <c r="BO1407" s="58"/>
      <c r="BP1407" s="58"/>
      <c r="BQ1407" s="58"/>
      <c r="BR1407" s="58"/>
      <c r="BS1407" s="58"/>
      <c r="BT1407" s="58"/>
      <c r="BU1407" s="58"/>
      <c r="BV1407" s="58"/>
      <c r="BW1407" s="58"/>
      <c r="BX1407" s="58"/>
      <c r="BY1407" s="58"/>
      <c r="BZ1407" s="58"/>
      <c r="CA1407" s="58"/>
      <c r="CB1407" s="58"/>
      <c r="CC1407" s="58"/>
      <c r="CD1407" s="58"/>
      <c r="CE1407" s="58"/>
      <c r="CF1407" s="58"/>
      <c r="CG1407" s="58"/>
      <c r="CH1407" s="58"/>
      <c r="CI1407" s="58"/>
      <c r="CJ1407" s="58"/>
      <c r="CK1407" s="58"/>
      <c r="CL1407" s="58"/>
      <c r="CM1407" s="58"/>
      <c r="CN1407" s="58"/>
      <c r="CO1407" s="58"/>
      <c r="CP1407" s="58"/>
      <c r="CQ1407" s="58"/>
      <c r="CR1407" s="58"/>
      <c r="CS1407" s="58"/>
      <c r="CT1407" s="58"/>
      <c r="CU1407" s="58"/>
      <c r="CV1407" s="58"/>
      <c r="CW1407" s="58"/>
      <c r="CX1407" s="58"/>
      <c r="CY1407" s="58"/>
      <c r="CZ1407" s="58"/>
      <c r="DA1407" s="58"/>
      <c r="DB1407" s="58"/>
      <c r="DC1407" s="58"/>
      <c r="DD1407" s="58"/>
      <c r="DE1407" s="58"/>
      <c r="DF1407" s="58"/>
      <c r="DG1407" s="58"/>
      <c r="DH1407" s="58"/>
      <c r="DI1407" s="60"/>
    </row>
    <row r="1408" spans="1:113" x14ac:dyDescent="0.2">
      <c r="A1408" s="36"/>
      <c r="AM1408" s="62"/>
      <c r="AN1408" s="62"/>
      <c r="AO1408" s="58"/>
      <c r="AP1408" s="58"/>
      <c r="AQ1408" s="58"/>
      <c r="AS1408" s="62"/>
      <c r="AT1408" s="58"/>
      <c r="AU1408" s="58"/>
      <c r="AW1408" s="62"/>
      <c r="AX1408" s="58"/>
      <c r="AY1408" s="59"/>
      <c r="BA1408" s="58"/>
      <c r="BC1408" s="62"/>
      <c r="BD1408" s="58"/>
      <c r="BE1408" s="59"/>
      <c r="BF1408" s="58"/>
      <c r="BG1408" s="58"/>
      <c r="BH1408" s="58"/>
      <c r="BI1408" s="58"/>
      <c r="BJ1408" s="58"/>
      <c r="BK1408" s="58"/>
      <c r="BL1408" s="58"/>
      <c r="BM1408" s="58"/>
      <c r="BN1408" s="58"/>
      <c r="BO1408" s="58"/>
      <c r="BP1408" s="58"/>
      <c r="BQ1408" s="58"/>
      <c r="BR1408" s="58"/>
      <c r="BS1408" s="58"/>
      <c r="BT1408" s="58"/>
      <c r="BU1408" s="58"/>
      <c r="BV1408" s="58"/>
      <c r="BW1408" s="58"/>
      <c r="BX1408" s="58"/>
      <c r="BY1408" s="58"/>
      <c r="BZ1408" s="58"/>
      <c r="CA1408" s="58"/>
      <c r="CB1408" s="58"/>
      <c r="CC1408" s="58"/>
      <c r="CD1408" s="58"/>
      <c r="CE1408" s="58"/>
      <c r="CF1408" s="58"/>
      <c r="CG1408" s="58"/>
      <c r="CH1408" s="58"/>
      <c r="CI1408" s="58"/>
      <c r="CJ1408" s="58"/>
      <c r="CK1408" s="58"/>
      <c r="CL1408" s="58"/>
      <c r="CM1408" s="58"/>
      <c r="CN1408" s="58"/>
      <c r="CO1408" s="58"/>
      <c r="CP1408" s="58"/>
      <c r="CQ1408" s="58"/>
      <c r="CR1408" s="58"/>
      <c r="CS1408" s="58"/>
      <c r="CT1408" s="58"/>
      <c r="CU1408" s="58"/>
      <c r="CV1408" s="58"/>
      <c r="CW1408" s="58"/>
      <c r="CX1408" s="58"/>
      <c r="CY1408" s="58"/>
      <c r="CZ1408" s="58"/>
      <c r="DA1408" s="58"/>
      <c r="DB1408" s="58"/>
      <c r="DC1408" s="58"/>
      <c r="DD1408" s="58"/>
      <c r="DE1408" s="58"/>
      <c r="DF1408" s="58"/>
      <c r="DG1408" s="58"/>
      <c r="DH1408" s="58"/>
      <c r="DI1408" s="60"/>
    </row>
    <row r="1409" spans="1:113" x14ac:dyDescent="0.2">
      <c r="A1409" s="36"/>
      <c r="AM1409" s="62"/>
      <c r="AN1409" s="62"/>
      <c r="AO1409" s="58"/>
      <c r="AP1409" s="58"/>
      <c r="AQ1409" s="58"/>
      <c r="AS1409" s="62"/>
      <c r="AT1409" s="58"/>
      <c r="AU1409" s="58"/>
      <c r="AW1409" s="62"/>
      <c r="AX1409" s="58"/>
      <c r="AY1409" s="59"/>
      <c r="BA1409" s="58"/>
      <c r="BC1409" s="62"/>
      <c r="BD1409" s="58"/>
      <c r="BE1409" s="59"/>
      <c r="BF1409" s="58"/>
      <c r="BG1409" s="58"/>
      <c r="BH1409" s="58"/>
      <c r="BI1409" s="58"/>
      <c r="BJ1409" s="58"/>
      <c r="BK1409" s="58"/>
      <c r="BL1409" s="58"/>
      <c r="BM1409" s="58"/>
      <c r="BN1409" s="58"/>
      <c r="BO1409" s="58"/>
      <c r="BP1409" s="58"/>
      <c r="BQ1409" s="58"/>
      <c r="BR1409" s="58"/>
      <c r="BS1409" s="58"/>
      <c r="BT1409" s="58"/>
      <c r="BU1409" s="58"/>
      <c r="BV1409" s="58"/>
      <c r="BW1409" s="58"/>
      <c r="BX1409" s="58"/>
      <c r="BY1409" s="58"/>
      <c r="BZ1409" s="58"/>
      <c r="CA1409" s="58"/>
      <c r="CB1409" s="58"/>
      <c r="CC1409" s="58"/>
      <c r="CD1409" s="58"/>
      <c r="CE1409" s="58"/>
      <c r="CF1409" s="58"/>
      <c r="CG1409" s="58"/>
      <c r="CH1409" s="58"/>
      <c r="CI1409" s="58"/>
      <c r="CJ1409" s="58"/>
      <c r="CK1409" s="58"/>
      <c r="CL1409" s="58"/>
      <c r="CM1409" s="58"/>
      <c r="CN1409" s="58"/>
      <c r="CO1409" s="58"/>
      <c r="CP1409" s="58"/>
      <c r="CQ1409" s="58"/>
      <c r="CR1409" s="58"/>
      <c r="CS1409" s="58"/>
      <c r="CT1409" s="58"/>
      <c r="CU1409" s="58"/>
      <c r="CV1409" s="58"/>
      <c r="CW1409" s="58"/>
      <c r="CX1409" s="58"/>
      <c r="CY1409" s="58"/>
      <c r="CZ1409" s="58"/>
      <c r="DA1409" s="58"/>
      <c r="DB1409" s="58"/>
      <c r="DC1409" s="58"/>
      <c r="DD1409" s="58"/>
      <c r="DE1409" s="58"/>
      <c r="DF1409" s="58"/>
      <c r="DG1409" s="58"/>
      <c r="DH1409" s="58"/>
      <c r="DI1409" s="60"/>
    </row>
    <row r="1410" spans="1:113" x14ac:dyDescent="0.2">
      <c r="A1410" s="36"/>
      <c r="AM1410" s="62"/>
      <c r="AN1410" s="62"/>
      <c r="AO1410" s="58"/>
      <c r="AP1410" s="58"/>
      <c r="AQ1410" s="58"/>
      <c r="AS1410" s="62"/>
      <c r="AT1410" s="58"/>
      <c r="AU1410" s="58"/>
      <c r="AW1410" s="62"/>
      <c r="AX1410" s="58"/>
      <c r="AY1410" s="59"/>
      <c r="BA1410" s="58"/>
      <c r="BC1410" s="62"/>
      <c r="BD1410" s="58"/>
      <c r="BE1410" s="59"/>
      <c r="BF1410" s="58"/>
      <c r="BG1410" s="58"/>
      <c r="BH1410" s="58"/>
      <c r="BI1410" s="58"/>
      <c r="BJ1410" s="58"/>
      <c r="BK1410" s="58"/>
      <c r="BL1410" s="58"/>
      <c r="BM1410" s="58"/>
      <c r="BN1410" s="58"/>
      <c r="BO1410" s="58"/>
      <c r="BP1410" s="58"/>
      <c r="BQ1410" s="58"/>
      <c r="BR1410" s="58"/>
      <c r="BS1410" s="58"/>
      <c r="BT1410" s="58"/>
      <c r="BU1410" s="58"/>
      <c r="BV1410" s="58"/>
      <c r="BW1410" s="58"/>
      <c r="BX1410" s="58"/>
      <c r="BY1410" s="58"/>
      <c r="BZ1410" s="58"/>
      <c r="CA1410" s="58"/>
      <c r="CB1410" s="58"/>
      <c r="CC1410" s="58"/>
      <c r="CD1410" s="58"/>
      <c r="CE1410" s="58"/>
      <c r="CF1410" s="58"/>
      <c r="CG1410" s="58"/>
      <c r="CH1410" s="58"/>
      <c r="CI1410" s="58"/>
      <c r="CJ1410" s="58"/>
      <c r="CK1410" s="58"/>
      <c r="CL1410" s="58"/>
      <c r="CM1410" s="58"/>
      <c r="CN1410" s="58"/>
      <c r="CO1410" s="58"/>
      <c r="CP1410" s="58"/>
      <c r="CQ1410" s="58"/>
      <c r="CR1410" s="58"/>
      <c r="CS1410" s="58"/>
      <c r="CT1410" s="58"/>
      <c r="CU1410" s="58"/>
      <c r="CV1410" s="58"/>
      <c r="CW1410" s="58"/>
      <c r="CX1410" s="58"/>
      <c r="CY1410" s="58"/>
      <c r="CZ1410" s="58"/>
      <c r="DA1410" s="58"/>
      <c r="DB1410" s="58"/>
      <c r="DC1410" s="58"/>
      <c r="DD1410" s="58"/>
      <c r="DE1410" s="58"/>
      <c r="DF1410" s="58"/>
      <c r="DG1410" s="58"/>
      <c r="DH1410" s="58"/>
      <c r="DI1410" s="60"/>
    </row>
    <row r="1411" spans="1:113" x14ac:dyDescent="0.2">
      <c r="A1411" s="36"/>
      <c r="AM1411" s="62"/>
      <c r="AN1411" s="62"/>
      <c r="AO1411" s="58"/>
      <c r="AP1411" s="58"/>
      <c r="AQ1411" s="58"/>
      <c r="AS1411" s="62"/>
      <c r="AT1411" s="58"/>
      <c r="AU1411" s="58"/>
      <c r="AW1411" s="62"/>
      <c r="AX1411" s="58"/>
      <c r="AY1411" s="59"/>
      <c r="BA1411" s="58"/>
      <c r="BC1411" s="62"/>
      <c r="BD1411" s="58"/>
      <c r="BE1411" s="59"/>
      <c r="BF1411" s="58"/>
      <c r="BG1411" s="58"/>
      <c r="BH1411" s="58"/>
      <c r="BI1411" s="58"/>
      <c r="BJ1411" s="58"/>
      <c r="BK1411" s="58"/>
      <c r="BL1411" s="58"/>
      <c r="BM1411" s="58"/>
      <c r="BN1411" s="58"/>
      <c r="BO1411" s="58"/>
      <c r="BP1411" s="58"/>
      <c r="BQ1411" s="58"/>
      <c r="BR1411" s="58"/>
      <c r="BS1411" s="58"/>
      <c r="BT1411" s="58"/>
      <c r="BU1411" s="58"/>
      <c r="BV1411" s="58"/>
      <c r="BW1411" s="58"/>
      <c r="BX1411" s="58"/>
      <c r="BY1411" s="58"/>
      <c r="BZ1411" s="58"/>
      <c r="CA1411" s="58"/>
      <c r="CB1411" s="58"/>
      <c r="CC1411" s="58"/>
      <c r="CD1411" s="58"/>
      <c r="CE1411" s="58"/>
      <c r="CF1411" s="58"/>
      <c r="CG1411" s="58"/>
      <c r="CH1411" s="58"/>
      <c r="CI1411" s="58"/>
      <c r="CJ1411" s="58"/>
      <c r="CK1411" s="58"/>
      <c r="CL1411" s="58"/>
      <c r="CM1411" s="58"/>
      <c r="CN1411" s="58"/>
      <c r="CO1411" s="58"/>
      <c r="CP1411" s="58"/>
      <c r="CQ1411" s="58"/>
      <c r="CR1411" s="58"/>
      <c r="CS1411" s="58"/>
      <c r="CT1411" s="58"/>
      <c r="CU1411" s="58"/>
      <c r="CV1411" s="58"/>
      <c r="CW1411" s="58"/>
      <c r="CX1411" s="58"/>
      <c r="CY1411" s="58"/>
      <c r="CZ1411" s="58"/>
      <c r="DA1411" s="58"/>
      <c r="DB1411" s="58"/>
      <c r="DC1411" s="58"/>
      <c r="DD1411" s="58"/>
      <c r="DE1411" s="58"/>
      <c r="DF1411" s="58"/>
      <c r="DG1411" s="58"/>
      <c r="DH1411" s="58"/>
      <c r="DI1411" s="60"/>
    </row>
    <row r="1412" spans="1:113" x14ac:dyDescent="0.2">
      <c r="A1412" s="36"/>
      <c r="AM1412" s="62"/>
      <c r="AN1412" s="62"/>
      <c r="AO1412" s="58"/>
      <c r="AP1412" s="58"/>
      <c r="AQ1412" s="58"/>
      <c r="AS1412" s="62"/>
      <c r="AT1412" s="58"/>
      <c r="AU1412" s="58"/>
      <c r="AW1412" s="62"/>
      <c r="AX1412" s="58"/>
      <c r="AY1412" s="59"/>
      <c r="BA1412" s="58"/>
      <c r="BC1412" s="62"/>
      <c r="BD1412" s="58"/>
      <c r="BE1412" s="59"/>
      <c r="BF1412" s="58"/>
      <c r="BG1412" s="58"/>
      <c r="BH1412" s="58"/>
      <c r="BI1412" s="58"/>
      <c r="BJ1412" s="58"/>
      <c r="BK1412" s="58"/>
      <c r="BL1412" s="58"/>
      <c r="BM1412" s="58"/>
      <c r="BN1412" s="58"/>
      <c r="BO1412" s="58"/>
      <c r="BP1412" s="58"/>
      <c r="BQ1412" s="58"/>
      <c r="BR1412" s="58"/>
      <c r="BS1412" s="58"/>
      <c r="BT1412" s="58"/>
      <c r="BU1412" s="58"/>
      <c r="BV1412" s="58"/>
      <c r="BW1412" s="58"/>
      <c r="BX1412" s="58"/>
      <c r="BY1412" s="58"/>
      <c r="BZ1412" s="58"/>
      <c r="CA1412" s="58"/>
      <c r="CB1412" s="58"/>
      <c r="CC1412" s="58"/>
      <c r="CD1412" s="58"/>
      <c r="CE1412" s="58"/>
      <c r="CF1412" s="58"/>
      <c r="CG1412" s="58"/>
      <c r="CH1412" s="58"/>
      <c r="CI1412" s="58"/>
      <c r="CJ1412" s="58"/>
      <c r="CK1412" s="58"/>
      <c r="CL1412" s="58"/>
      <c r="CM1412" s="58"/>
      <c r="CN1412" s="58"/>
      <c r="CO1412" s="58"/>
      <c r="CP1412" s="58"/>
      <c r="CQ1412" s="58"/>
      <c r="CR1412" s="58"/>
      <c r="CS1412" s="58"/>
      <c r="CT1412" s="58"/>
      <c r="CU1412" s="58"/>
      <c r="CV1412" s="58"/>
      <c r="CW1412" s="58"/>
      <c r="CX1412" s="58"/>
      <c r="CY1412" s="58"/>
      <c r="CZ1412" s="58"/>
      <c r="DA1412" s="58"/>
      <c r="DB1412" s="58"/>
      <c r="DC1412" s="58"/>
      <c r="DD1412" s="58"/>
      <c r="DE1412" s="58"/>
      <c r="DF1412" s="58"/>
      <c r="DG1412" s="58"/>
      <c r="DH1412" s="58"/>
      <c r="DI1412" s="60"/>
    </row>
    <row r="1413" spans="1:113" x14ac:dyDescent="0.2">
      <c r="A1413" s="36"/>
      <c r="AM1413" s="62"/>
      <c r="AN1413" s="62"/>
      <c r="AO1413" s="58"/>
      <c r="AP1413" s="58"/>
      <c r="AQ1413" s="58"/>
      <c r="AS1413" s="62"/>
      <c r="AT1413" s="58"/>
      <c r="AU1413" s="58"/>
      <c r="AW1413" s="62"/>
      <c r="AX1413" s="58"/>
      <c r="AY1413" s="59"/>
      <c r="BA1413" s="58"/>
      <c r="BC1413" s="62"/>
      <c r="BD1413" s="58"/>
      <c r="BE1413" s="59"/>
      <c r="BF1413" s="58"/>
      <c r="BG1413" s="58"/>
      <c r="BH1413" s="58"/>
      <c r="BI1413" s="58"/>
      <c r="BJ1413" s="58"/>
      <c r="BK1413" s="58"/>
      <c r="BL1413" s="58"/>
      <c r="BM1413" s="58"/>
      <c r="BN1413" s="58"/>
      <c r="BO1413" s="58"/>
      <c r="BP1413" s="58"/>
      <c r="BQ1413" s="58"/>
      <c r="BR1413" s="58"/>
      <c r="BS1413" s="58"/>
      <c r="BT1413" s="58"/>
      <c r="BU1413" s="58"/>
      <c r="BV1413" s="58"/>
      <c r="BW1413" s="58"/>
      <c r="BX1413" s="58"/>
      <c r="BY1413" s="58"/>
      <c r="BZ1413" s="58"/>
      <c r="CA1413" s="58"/>
      <c r="CB1413" s="58"/>
      <c r="CC1413" s="58"/>
      <c r="CD1413" s="58"/>
      <c r="CE1413" s="58"/>
      <c r="CF1413" s="58"/>
      <c r="CG1413" s="58"/>
      <c r="CH1413" s="58"/>
      <c r="CI1413" s="58"/>
      <c r="CJ1413" s="58"/>
      <c r="CK1413" s="58"/>
      <c r="CL1413" s="58"/>
      <c r="CM1413" s="58"/>
      <c r="CN1413" s="58"/>
      <c r="CO1413" s="58"/>
      <c r="CP1413" s="58"/>
      <c r="CQ1413" s="58"/>
      <c r="CR1413" s="58"/>
      <c r="CS1413" s="58"/>
      <c r="CT1413" s="58"/>
      <c r="CU1413" s="58"/>
      <c r="CV1413" s="58"/>
      <c r="CW1413" s="58"/>
      <c r="CX1413" s="58"/>
      <c r="CY1413" s="58"/>
      <c r="CZ1413" s="58"/>
      <c r="DA1413" s="58"/>
      <c r="DB1413" s="58"/>
      <c r="DC1413" s="58"/>
      <c r="DD1413" s="58"/>
      <c r="DE1413" s="58"/>
      <c r="DF1413" s="58"/>
      <c r="DG1413" s="58"/>
      <c r="DH1413" s="58"/>
      <c r="DI1413" s="60"/>
    </row>
    <row r="1414" spans="1:113" x14ac:dyDescent="0.2">
      <c r="A1414" s="36"/>
      <c r="AM1414" s="62"/>
      <c r="AN1414" s="62"/>
      <c r="AO1414" s="58"/>
      <c r="AP1414" s="58"/>
      <c r="AQ1414" s="58"/>
      <c r="AS1414" s="62"/>
      <c r="AT1414" s="58"/>
      <c r="AU1414" s="58"/>
      <c r="AW1414" s="62"/>
      <c r="AX1414" s="58"/>
      <c r="AY1414" s="59"/>
      <c r="BA1414" s="58"/>
      <c r="BC1414" s="62"/>
      <c r="BD1414" s="58"/>
      <c r="BE1414" s="59"/>
      <c r="BF1414" s="58"/>
      <c r="BG1414" s="58"/>
      <c r="BH1414" s="58"/>
      <c r="BI1414" s="58"/>
      <c r="BJ1414" s="58"/>
      <c r="BK1414" s="58"/>
      <c r="BL1414" s="58"/>
      <c r="BM1414" s="58"/>
      <c r="BN1414" s="58"/>
      <c r="BO1414" s="58"/>
      <c r="BP1414" s="58"/>
      <c r="BQ1414" s="58"/>
      <c r="BR1414" s="58"/>
      <c r="BS1414" s="58"/>
      <c r="BT1414" s="58"/>
      <c r="BU1414" s="58"/>
      <c r="BV1414" s="58"/>
      <c r="BW1414" s="58"/>
      <c r="BX1414" s="58"/>
      <c r="BY1414" s="58"/>
      <c r="BZ1414" s="58"/>
      <c r="CA1414" s="58"/>
      <c r="CB1414" s="58"/>
      <c r="CC1414" s="58"/>
      <c r="CD1414" s="58"/>
      <c r="CE1414" s="58"/>
      <c r="CF1414" s="58"/>
      <c r="CG1414" s="58"/>
      <c r="CH1414" s="58"/>
      <c r="CI1414" s="58"/>
      <c r="CJ1414" s="58"/>
      <c r="CK1414" s="58"/>
      <c r="CL1414" s="58"/>
      <c r="CM1414" s="58"/>
      <c r="CN1414" s="58"/>
      <c r="CO1414" s="58"/>
      <c r="CP1414" s="58"/>
      <c r="CQ1414" s="58"/>
      <c r="CR1414" s="58"/>
      <c r="CS1414" s="58"/>
      <c r="CT1414" s="58"/>
      <c r="CU1414" s="58"/>
      <c r="CV1414" s="58"/>
      <c r="CW1414" s="58"/>
      <c r="CX1414" s="58"/>
      <c r="CY1414" s="58"/>
      <c r="CZ1414" s="58"/>
      <c r="DA1414" s="58"/>
      <c r="DB1414" s="58"/>
      <c r="DC1414" s="58"/>
      <c r="DD1414" s="58"/>
      <c r="DE1414" s="58"/>
      <c r="DF1414" s="58"/>
      <c r="DG1414" s="58"/>
      <c r="DH1414" s="58"/>
      <c r="DI1414" s="60"/>
    </row>
    <row r="1415" spans="1:113" x14ac:dyDescent="0.2">
      <c r="A1415" s="36"/>
      <c r="AM1415" s="62"/>
      <c r="AN1415" s="62"/>
      <c r="AO1415" s="58"/>
      <c r="AP1415" s="58"/>
      <c r="AQ1415" s="58"/>
      <c r="AS1415" s="62"/>
      <c r="AT1415" s="58"/>
      <c r="AU1415" s="58"/>
      <c r="AW1415" s="62"/>
      <c r="AX1415" s="58"/>
      <c r="AY1415" s="59"/>
      <c r="BA1415" s="58"/>
      <c r="BC1415" s="62"/>
      <c r="BD1415" s="58"/>
      <c r="BE1415" s="59"/>
      <c r="BF1415" s="58"/>
      <c r="BG1415" s="58"/>
      <c r="BH1415" s="58"/>
      <c r="BI1415" s="58"/>
      <c r="BJ1415" s="58"/>
      <c r="BK1415" s="58"/>
      <c r="BL1415" s="58"/>
      <c r="BM1415" s="58"/>
      <c r="BN1415" s="58"/>
      <c r="BO1415" s="58"/>
      <c r="BP1415" s="58"/>
      <c r="BQ1415" s="58"/>
      <c r="BR1415" s="58"/>
      <c r="BS1415" s="58"/>
      <c r="BT1415" s="58"/>
      <c r="BU1415" s="58"/>
      <c r="BV1415" s="58"/>
      <c r="BW1415" s="58"/>
      <c r="BX1415" s="58"/>
      <c r="BY1415" s="58"/>
      <c r="BZ1415" s="58"/>
      <c r="CA1415" s="58"/>
      <c r="CB1415" s="58"/>
      <c r="CC1415" s="58"/>
      <c r="CD1415" s="58"/>
      <c r="CE1415" s="58"/>
      <c r="CF1415" s="58"/>
      <c r="CG1415" s="58"/>
      <c r="CH1415" s="58"/>
      <c r="CI1415" s="58"/>
      <c r="CJ1415" s="58"/>
      <c r="CK1415" s="58"/>
      <c r="CL1415" s="58"/>
      <c r="CM1415" s="58"/>
      <c r="CN1415" s="58"/>
      <c r="CO1415" s="58"/>
      <c r="CP1415" s="58"/>
      <c r="CQ1415" s="58"/>
      <c r="CR1415" s="58"/>
      <c r="CS1415" s="58"/>
      <c r="CT1415" s="58"/>
      <c r="CU1415" s="58"/>
      <c r="CV1415" s="58"/>
      <c r="CW1415" s="58"/>
      <c r="CX1415" s="58"/>
      <c r="CY1415" s="58"/>
      <c r="CZ1415" s="58"/>
      <c r="DA1415" s="58"/>
      <c r="DB1415" s="58"/>
      <c r="DC1415" s="58"/>
      <c r="DD1415" s="58"/>
      <c r="DE1415" s="58"/>
      <c r="DF1415" s="58"/>
      <c r="DG1415" s="58"/>
      <c r="DH1415" s="58"/>
      <c r="DI1415" s="60"/>
    </row>
    <row r="1416" spans="1:113" x14ac:dyDescent="0.2">
      <c r="A1416" s="36"/>
      <c r="AM1416" s="62"/>
      <c r="AN1416" s="62"/>
      <c r="AO1416" s="58"/>
      <c r="AP1416" s="58"/>
      <c r="AQ1416" s="58"/>
      <c r="AS1416" s="62"/>
      <c r="AT1416" s="58"/>
      <c r="AU1416" s="58"/>
      <c r="AW1416" s="62"/>
      <c r="AX1416" s="58"/>
      <c r="AY1416" s="59"/>
      <c r="BA1416" s="58"/>
      <c r="BC1416" s="62"/>
      <c r="BD1416" s="58"/>
      <c r="BE1416" s="59"/>
      <c r="BF1416" s="58"/>
      <c r="BG1416" s="58"/>
      <c r="BH1416" s="58"/>
      <c r="BI1416" s="58"/>
      <c r="BJ1416" s="58"/>
      <c r="BK1416" s="58"/>
      <c r="BL1416" s="58"/>
      <c r="BM1416" s="58"/>
      <c r="BN1416" s="58"/>
      <c r="BO1416" s="58"/>
      <c r="BP1416" s="58"/>
      <c r="BQ1416" s="58"/>
      <c r="BR1416" s="58"/>
      <c r="BS1416" s="58"/>
      <c r="BT1416" s="58"/>
      <c r="BU1416" s="58"/>
      <c r="BV1416" s="58"/>
      <c r="BW1416" s="58"/>
      <c r="BX1416" s="58"/>
      <c r="BY1416" s="58"/>
      <c r="BZ1416" s="58"/>
      <c r="CA1416" s="58"/>
      <c r="CB1416" s="58"/>
      <c r="CC1416" s="58"/>
      <c r="CD1416" s="58"/>
      <c r="CE1416" s="58"/>
      <c r="CF1416" s="58"/>
      <c r="CG1416" s="58"/>
      <c r="CH1416" s="58"/>
      <c r="CI1416" s="58"/>
      <c r="CJ1416" s="58"/>
      <c r="CK1416" s="58"/>
      <c r="CL1416" s="58"/>
      <c r="CM1416" s="58"/>
      <c r="CN1416" s="58"/>
      <c r="CO1416" s="58"/>
      <c r="CP1416" s="58"/>
      <c r="CQ1416" s="58"/>
      <c r="CR1416" s="58"/>
      <c r="CS1416" s="58"/>
      <c r="CT1416" s="58"/>
      <c r="CU1416" s="58"/>
      <c r="CV1416" s="58"/>
      <c r="CW1416" s="58"/>
      <c r="CX1416" s="58"/>
      <c r="CY1416" s="58"/>
      <c r="CZ1416" s="58"/>
      <c r="DA1416" s="58"/>
      <c r="DB1416" s="58"/>
      <c r="DC1416" s="58"/>
      <c r="DD1416" s="58"/>
      <c r="DE1416" s="58"/>
      <c r="DF1416" s="58"/>
      <c r="DG1416" s="58"/>
      <c r="DH1416" s="58"/>
      <c r="DI1416" s="60"/>
    </row>
    <row r="1417" spans="1:113" x14ac:dyDescent="0.2">
      <c r="A1417" s="36"/>
      <c r="AM1417" s="62"/>
      <c r="AN1417" s="62"/>
      <c r="AO1417" s="58"/>
      <c r="AP1417" s="58"/>
      <c r="AQ1417" s="58"/>
      <c r="AS1417" s="62"/>
      <c r="AT1417" s="58"/>
      <c r="AU1417" s="58"/>
      <c r="AW1417" s="62"/>
      <c r="AX1417" s="58"/>
      <c r="AY1417" s="59"/>
      <c r="BA1417" s="58"/>
      <c r="BC1417" s="62"/>
      <c r="BD1417" s="58"/>
      <c r="BE1417" s="59"/>
      <c r="BF1417" s="58"/>
      <c r="BG1417" s="58"/>
      <c r="BH1417" s="58"/>
      <c r="BI1417" s="58"/>
      <c r="BJ1417" s="58"/>
      <c r="BK1417" s="58"/>
      <c r="BL1417" s="58"/>
      <c r="BM1417" s="58"/>
      <c r="BN1417" s="58"/>
      <c r="BO1417" s="58"/>
      <c r="BP1417" s="58"/>
      <c r="BQ1417" s="58"/>
      <c r="BR1417" s="58"/>
      <c r="BS1417" s="58"/>
      <c r="BT1417" s="58"/>
      <c r="BU1417" s="58"/>
      <c r="BV1417" s="58"/>
      <c r="BW1417" s="58"/>
      <c r="BX1417" s="58"/>
      <c r="BY1417" s="58"/>
      <c r="BZ1417" s="58"/>
      <c r="CA1417" s="58"/>
      <c r="CB1417" s="58"/>
      <c r="CC1417" s="58"/>
      <c r="CD1417" s="58"/>
      <c r="CE1417" s="58"/>
      <c r="CF1417" s="58"/>
      <c r="CG1417" s="58"/>
      <c r="CH1417" s="58"/>
      <c r="CI1417" s="58"/>
      <c r="CJ1417" s="58"/>
      <c r="CK1417" s="58"/>
      <c r="CL1417" s="58"/>
      <c r="CM1417" s="58"/>
      <c r="CN1417" s="58"/>
      <c r="CO1417" s="58"/>
      <c r="CP1417" s="58"/>
      <c r="CQ1417" s="58"/>
      <c r="CR1417" s="58"/>
      <c r="CS1417" s="58"/>
      <c r="CT1417" s="58"/>
      <c r="CU1417" s="58"/>
      <c r="CV1417" s="58"/>
      <c r="CW1417" s="58"/>
      <c r="CX1417" s="58"/>
      <c r="CY1417" s="58"/>
      <c r="CZ1417" s="58"/>
      <c r="DA1417" s="58"/>
      <c r="DB1417" s="58"/>
      <c r="DC1417" s="58"/>
      <c r="DD1417" s="58"/>
      <c r="DE1417" s="58"/>
      <c r="DF1417" s="58"/>
      <c r="DG1417" s="58"/>
      <c r="DH1417" s="58"/>
      <c r="DI1417" s="60"/>
    </row>
    <row r="1418" spans="1:113" x14ac:dyDescent="0.2">
      <c r="A1418" s="36"/>
      <c r="AM1418" s="62"/>
      <c r="AN1418" s="62"/>
      <c r="AO1418" s="58"/>
      <c r="AP1418" s="58"/>
      <c r="AQ1418" s="58"/>
      <c r="AS1418" s="62"/>
      <c r="AT1418" s="58"/>
      <c r="AU1418" s="58"/>
      <c r="AW1418" s="62"/>
      <c r="AX1418" s="58"/>
      <c r="AY1418" s="59"/>
      <c r="BA1418" s="58"/>
      <c r="BC1418" s="62"/>
      <c r="BD1418" s="58"/>
      <c r="BE1418" s="59"/>
      <c r="BF1418" s="58"/>
      <c r="BG1418" s="58"/>
      <c r="BH1418" s="58"/>
      <c r="BI1418" s="58"/>
      <c r="BJ1418" s="58"/>
      <c r="BK1418" s="58"/>
      <c r="BL1418" s="58"/>
      <c r="BM1418" s="58"/>
      <c r="BN1418" s="58"/>
      <c r="BO1418" s="58"/>
      <c r="BP1418" s="58"/>
      <c r="BQ1418" s="58"/>
      <c r="BR1418" s="58"/>
      <c r="BS1418" s="58"/>
      <c r="BT1418" s="58"/>
      <c r="BU1418" s="58"/>
      <c r="BV1418" s="58"/>
      <c r="BW1418" s="58"/>
      <c r="BX1418" s="58"/>
      <c r="BY1418" s="58"/>
      <c r="BZ1418" s="58"/>
      <c r="CA1418" s="58"/>
      <c r="CB1418" s="58"/>
      <c r="CC1418" s="58"/>
      <c r="CD1418" s="58"/>
      <c r="CE1418" s="58"/>
      <c r="CF1418" s="58"/>
      <c r="CG1418" s="58"/>
      <c r="CH1418" s="58"/>
      <c r="CI1418" s="58"/>
      <c r="CJ1418" s="58"/>
      <c r="CK1418" s="58"/>
      <c r="CL1418" s="58"/>
      <c r="CM1418" s="58"/>
      <c r="CN1418" s="58"/>
      <c r="CO1418" s="58"/>
      <c r="CP1418" s="58"/>
      <c r="CQ1418" s="58"/>
      <c r="CR1418" s="58"/>
      <c r="CS1418" s="58"/>
      <c r="CT1418" s="58"/>
      <c r="CU1418" s="58"/>
      <c r="CV1418" s="58"/>
      <c r="CW1418" s="58"/>
      <c r="CX1418" s="58"/>
      <c r="CY1418" s="58"/>
      <c r="CZ1418" s="58"/>
      <c r="DA1418" s="58"/>
      <c r="DB1418" s="58"/>
      <c r="DC1418" s="58"/>
      <c r="DD1418" s="58"/>
      <c r="DE1418" s="58"/>
      <c r="DF1418" s="58"/>
      <c r="DG1418" s="58"/>
      <c r="DH1418" s="58"/>
      <c r="DI1418" s="60"/>
    </row>
    <row r="1419" spans="1:113" x14ac:dyDescent="0.2">
      <c r="A1419" s="36"/>
      <c r="AM1419" s="62"/>
      <c r="AN1419" s="62"/>
      <c r="AO1419" s="58"/>
      <c r="AP1419" s="58"/>
      <c r="AQ1419" s="58"/>
      <c r="AS1419" s="62"/>
      <c r="AT1419" s="58"/>
      <c r="AU1419" s="58"/>
      <c r="AW1419" s="62"/>
      <c r="AX1419" s="58"/>
      <c r="AY1419" s="59"/>
      <c r="BA1419" s="58"/>
      <c r="BC1419" s="62"/>
      <c r="BD1419" s="58"/>
      <c r="BE1419" s="59"/>
      <c r="BF1419" s="58"/>
      <c r="BG1419" s="58"/>
      <c r="BH1419" s="58"/>
      <c r="BI1419" s="58"/>
      <c r="BJ1419" s="58"/>
      <c r="BK1419" s="58"/>
      <c r="BL1419" s="58"/>
      <c r="BM1419" s="58"/>
      <c r="BN1419" s="58"/>
      <c r="BO1419" s="58"/>
      <c r="BP1419" s="58"/>
      <c r="BQ1419" s="58"/>
      <c r="BR1419" s="58"/>
      <c r="BS1419" s="58"/>
      <c r="BT1419" s="58"/>
      <c r="BU1419" s="58"/>
      <c r="BV1419" s="58"/>
      <c r="BW1419" s="58"/>
      <c r="BX1419" s="58"/>
      <c r="BY1419" s="58"/>
      <c r="BZ1419" s="58"/>
      <c r="CA1419" s="58"/>
      <c r="CB1419" s="58"/>
      <c r="CC1419" s="58"/>
      <c r="CD1419" s="58"/>
      <c r="CE1419" s="58"/>
      <c r="CF1419" s="58"/>
      <c r="CG1419" s="58"/>
      <c r="CH1419" s="58"/>
      <c r="CI1419" s="58"/>
      <c r="CJ1419" s="58"/>
      <c r="CK1419" s="58"/>
      <c r="CL1419" s="58"/>
      <c r="CM1419" s="58"/>
      <c r="CN1419" s="58"/>
      <c r="CO1419" s="58"/>
      <c r="CP1419" s="58"/>
      <c r="CQ1419" s="58"/>
      <c r="CR1419" s="58"/>
      <c r="CS1419" s="58"/>
      <c r="CT1419" s="58"/>
      <c r="CU1419" s="58"/>
      <c r="CV1419" s="58"/>
      <c r="CW1419" s="58"/>
      <c r="CX1419" s="58"/>
      <c r="CY1419" s="58"/>
      <c r="CZ1419" s="58"/>
      <c r="DA1419" s="58"/>
      <c r="DB1419" s="58"/>
      <c r="DC1419" s="58"/>
      <c r="DD1419" s="58"/>
      <c r="DE1419" s="58"/>
      <c r="DF1419" s="58"/>
      <c r="DG1419" s="58"/>
      <c r="DH1419" s="58"/>
      <c r="DI1419" s="60"/>
    </row>
    <row r="1420" spans="1:113" x14ac:dyDescent="0.2">
      <c r="A1420" s="36"/>
      <c r="AM1420" s="62"/>
      <c r="AN1420" s="62"/>
      <c r="AO1420" s="58"/>
      <c r="AP1420" s="58"/>
      <c r="AQ1420" s="58"/>
      <c r="AS1420" s="62"/>
      <c r="AT1420" s="58"/>
      <c r="AU1420" s="58"/>
      <c r="AW1420" s="62"/>
      <c r="AX1420" s="58"/>
      <c r="AY1420" s="59"/>
      <c r="BA1420" s="58"/>
      <c r="BC1420" s="62"/>
      <c r="BD1420" s="58"/>
      <c r="BE1420" s="59"/>
      <c r="BF1420" s="58"/>
      <c r="BG1420" s="58"/>
      <c r="BH1420" s="58"/>
      <c r="BI1420" s="58"/>
      <c r="BJ1420" s="58"/>
      <c r="BK1420" s="58"/>
      <c r="BL1420" s="58"/>
      <c r="BM1420" s="58"/>
      <c r="BN1420" s="58"/>
      <c r="BO1420" s="58"/>
      <c r="BP1420" s="58"/>
      <c r="BQ1420" s="58"/>
      <c r="BR1420" s="58"/>
      <c r="BS1420" s="58"/>
      <c r="BT1420" s="58"/>
      <c r="BU1420" s="58"/>
      <c r="BV1420" s="58"/>
      <c r="BW1420" s="58"/>
      <c r="BX1420" s="58"/>
      <c r="BY1420" s="58"/>
      <c r="BZ1420" s="58"/>
      <c r="CA1420" s="58"/>
      <c r="CB1420" s="58"/>
      <c r="CC1420" s="58"/>
      <c r="CD1420" s="58"/>
      <c r="CE1420" s="58"/>
      <c r="CF1420" s="58"/>
      <c r="CG1420" s="58"/>
      <c r="CH1420" s="58"/>
      <c r="CI1420" s="58"/>
      <c r="CJ1420" s="58"/>
      <c r="CK1420" s="58"/>
      <c r="CL1420" s="58"/>
      <c r="CM1420" s="58"/>
      <c r="CN1420" s="58"/>
      <c r="CO1420" s="58"/>
      <c r="CP1420" s="58"/>
      <c r="CQ1420" s="58"/>
      <c r="CR1420" s="58"/>
      <c r="CS1420" s="58"/>
      <c r="CT1420" s="58"/>
      <c r="CU1420" s="58"/>
      <c r="CV1420" s="58"/>
      <c r="CW1420" s="58"/>
      <c r="CX1420" s="58"/>
      <c r="CY1420" s="58"/>
      <c r="CZ1420" s="58"/>
      <c r="DA1420" s="58"/>
      <c r="DB1420" s="58"/>
      <c r="DC1420" s="58"/>
      <c r="DD1420" s="58"/>
      <c r="DE1420" s="58"/>
      <c r="DF1420" s="58"/>
      <c r="DG1420" s="58"/>
      <c r="DH1420" s="58"/>
      <c r="DI1420" s="60"/>
    </row>
    <row r="1421" spans="1:113" x14ac:dyDescent="0.2">
      <c r="A1421" s="36"/>
      <c r="AM1421" s="62"/>
      <c r="AN1421" s="62"/>
      <c r="AO1421" s="58"/>
      <c r="AP1421" s="58"/>
      <c r="AQ1421" s="58"/>
      <c r="AS1421" s="62"/>
      <c r="AT1421" s="58"/>
      <c r="AU1421" s="58"/>
      <c r="AW1421" s="62"/>
      <c r="AX1421" s="58"/>
      <c r="AY1421" s="59"/>
      <c r="BA1421" s="58"/>
      <c r="BC1421" s="62"/>
      <c r="BD1421" s="58"/>
      <c r="BE1421" s="59"/>
      <c r="BF1421" s="58"/>
      <c r="BG1421" s="58"/>
      <c r="BH1421" s="58"/>
      <c r="BI1421" s="58"/>
      <c r="BJ1421" s="58"/>
      <c r="BK1421" s="58"/>
      <c r="BL1421" s="58"/>
      <c r="BM1421" s="58"/>
      <c r="BN1421" s="58"/>
      <c r="BO1421" s="58"/>
      <c r="BP1421" s="58"/>
      <c r="BQ1421" s="58"/>
      <c r="BR1421" s="58"/>
      <c r="BS1421" s="58"/>
      <c r="BT1421" s="58"/>
      <c r="BU1421" s="58"/>
      <c r="BV1421" s="58"/>
      <c r="BW1421" s="58"/>
      <c r="BX1421" s="58"/>
      <c r="BY1421" s="58"/>
      <c r="BZ1421" s="58"/>
      <c r="CA1421" s="58"/>
      <c r="CB1421" s="58"/>
      <c r="CC1421" s="58"/>
      <c r="CD1421" s="58"/>
      <c r="CE1421" s="58"/>
      <c r="CF1421" s="58"/>
      <c r="CG1421" s="58"/>
      <c r="CH1421" s="58"/>
      <c r="CI1421" s="58"/>
      <c r="CJ1421" s="58"/>
      <c r="CK1421" s="58"/>
      <c r="CL1421" s="58"/>
      <c r="CM1421" s="58"/>
      <c r="CN1421" s="58"/>
      <c r="CO1421" s="58"/>
      <c r="CP1421" s="58"/>
      <c r="CQ1421" s="58"/>
      <c r="CR1421" s="58"/>
      <c r="CS1421" s="58"/>
      <c r="CT1421" s="58"/>
      <c r="CU1421" s="58"/>
      <c r="CV1421" s="58"/>
      <c r="CW1421" s="58"/>
      <c r="CX1421" s="58"/>
      <c r="CY1421" s="58"/>
      <c r="CZ1421" s="58"/>
      <c r="DA1421" s="58"/>
      <c r="DB1421" s="58"/>
      <c r="DC1421" s="58"/>
      <c r="DD1421" s="58"/>
      <c r="DE1421" s="58"/>
      <c r="DF1421" s="58"/>
      <c r="DG1421" s="58"/>
      <c r="DH1421" s="58"/>
      <c r="DI1421" s="60"/>
    </row>
    <row r="1422" spans="1:113" x14ac:dyDescent="0.2">
      <c r="A1422" s="36"/>
      <c r="AM1422" s="62"/>
      <c r="AN1422" s="62"/>
      <c r="AO1422" s="58"/>
      <c r="AP1422" s="58"/>
      <c r="AQ1422" s="58"/>
      <c r="AS1422" s="62"/>
      <c r="AT1422" s="58"/>
      <c r="AU1422" s="58"/>
      <c r="AW1422" s="62"/>
      <c r="AX1422" s="58"/>
      <c r="AY1422" s="59"/>
      <c r="BA1422" s="58"/>
      <c r="BC1422" s="62"/>
      <c r="BD1422" s="58"/>
      <c r="BE1422" s="59"/>
      <c r="BF1422" s="58"/>
      <c r="BG1422" s="58"/>
      <c r="BH1422" s="58"/>
      <c r="BI1422" s="58"/>
      <c r="BJ1422" s="58"/>
      <c r="BK1422" s="58"/>
      <c r="BL1422" s="58"/>
      <c r="BM1422" s="58"/>
      <c r="BN1422" s="58"/>
      <c r="BO1422" s="58"/>
      <c r="BP1422" s="58"/>
      <c r="BQ1422" s="58"/>
      <c r="BR1422" s="58"/>
      <c r="BS1422" s="58"/>
      <c r="BT1422" s="58"/>
      <c r="BU1422" s="58"/>
      <c r="BV1422" s="58"/>
      <c r="BW1422" s="58"/>
      <c r="BX1422" s="58"/>
      <c r="BY1422" s="58"/>
      <c r="BZ1422" s="58"/>
      <c r="CA1422" s="58"/>
      <c r="CB1422" s="58"/>
      <c r="CC1422" s="58"/>
      <c r="CD1422" s="58"/>
      <c r="CE1422" s="58"/>
      <c r="CF1422" s="58"/>
      <c r="CG1422" s="58"/>
      <c r="CH1422" s="58"/>
      <c r="CI1422" s="58"/>
      <c r="CJ1422" s="58"/>
      <c r="CK1422" s="58"/>
      <c r="CL1422" s="58"/>
      <c r="CM1422" s="58"/>
      <c r="CN1422" s="58"/>
      <c r="CO1422" s="58"/>
      <c r="CP1422" s="58"/>
      <c r="CQ1422" s="58"/>
      <c r="CR1422" s="58"/>
      <c r="CS1422" s="58"/>
      <c r="CT1422" s="58"/>
      <c r="CU1422" s="58"/>
      <c r="CV1422" s="58"/>
      <c r="CW1422" s="58"/>
      <c r="CX1422" s="58"/>
      <c r="CY1422" s="58"/>
      <c r="CZ1422" s="58"/>
      <c r="DA1422" s="58"/>
      <c r="DB1422" s="58"/>
      <c r="DC1422" s="58"/>
      <c r="DD1422" s="58"/>
      <c r="DE1422" s="58"/>
      <c r="DF1422" s="58"/>
      <c r="DG1422" s="58"/>
      <c r="DH1422" s="58"/>
      <c r="DI1422" s="60"/>
    </row>
    <row r="1423" spans="1:113" x14ac:dyDescent="0.2">
      <c r="A1423" s="36"/>
      <c r="AM1423" s="62"/>
      <c r="AN1423" s="62"/>
      <c r="AO1423" s="58"/>
      <c r="AP1423" s="58"/>
      <c r="AQ1423" s="58"/>
      <c r="AS1423" s="62"/>
      <c r="AT1423" s="58"/>
      <c r="AU1423" s="58"/>
      <c r="AW1423" s="62"/>
      <c r="AX1423" s="58"/>
      <c r="AY1423" s="59"/>
      <c r="BA1423" s="58"/>
      <c r="BC1423" s="62"/>
      <c r="BD1423" s="58"/>
      <c r="BE1423" s="59"/>
      <c r="BF1423" s="58"/>
      <c r="BG1423" s="58"/>
      <c r="BH1423" s="58"/>
      <c r="BI1423" s="58"/>
      <c r="BJ1423" s="58"/>
      <c r="BK1423" s="58"/>
      <c r="BL1423" s="58"/>
      <c r="BM1423" s="58"/>
      <c r="BN1423" s="58"/>
      <c r="BO1423" s="58"/>
      <c r="BP1423" s="58"/>
      <c r="BQ1423" s="58"/>
      <c r="BR1423" s="58"/>
      <c r="BS1423" s="58"/>
      <c r="BT1423" s="58"/>
      <c r="BU1423" s="58"/>
      <c r="BV1423" s="58"/>
      <c r="BW1423" s="58"/>
      <c r="BX1423" s="58"/>
      <c r="BY1423" s="58"/>
      <c r="BZ1423" s="58"/>
      <c r="CA1423" s="58"/>
      <c r="CB1423" s="58"/>
      <c r="CC1423" s="58"/>
      <c r="CD1423" s="58"/>
      <c r="CE1423" s="58"/>
      <c r="CF1423" s="58"/>
      <c r="CG1423" s="58"/>
      <c r="CH1423" s="58"/>
      <c r="CI1423" s="58"/>
      <c r="CJ1423" s="58"/>
      <c r="CK1423" s="58"/>
      <c r="CL1423" s="58"/>
      <c r="CM1423" s="58"/>
      <c r="CN1423" s="58"/>
      <c r="CO1423" s="58"/>
      <c r="CP1423" s="58"/>
      <c r="CQ1423" s="58"/>
      <c r="CR1423" s="58"/>
      <c r="CS1423" s="58"/>
      <c r="CT1423" s="58"/>
      <c r="CU1423" s="58"/>
      <c r="CV1423" s="58"/>
      <c r="CW1423" s="58"/>
      <c r="CX1423" s="58"/>
      <c r="CY1423" s="58"/>
      <c r="CZ1423" s="58"/>
      <c r="DA1423" s="58"/>
      <c r="DB1423" s="58"/>
      <c r="DC1423" s="58"/>
      <c r="DD1423" s="58"/>
      <c r="DE1423" s="58"/>
      <c r="DF1423" s="58"/>
      <c r="DG1423" s="58"/>
      <c r="DH1423" s="58"/>
      <c r="DI1423" s="60"/>
    </row>
    <row r="1424" spans="1:113" x14ac:dyDescent="0.2">
      <c r="A1424" s="36"/>
      <c r="AM1424" s="62"/>
      <c r="AN1424" s="62"/>
      <c r="AO1424" s="58"/>
      <c r="AP1424" s="58"/>
      <c r="AQ1424" s="58"/>
      <c r="AS1424" s="62"/>
      <c r="AT1424" s="58"/>
      <c r="AU1424" s="58"/>
      <c r="AW1424" s="62"/>
      <c r="AX1424" s="58"/>
      <c r="AY1424" s="59"/>
      <c r="BA1424" s="58"/>
      <c r="BC1424" s="62"/>
      <c r="BD1424" s="58"/>
      <c r="BE1424" s="59"/>
      <c r="BF1424" s="58"/>
      <c r="BG1424" s="58"/>
      <c r="BH1424" s="58"/>
      <c r="BI1424" s="58"/>
      <c r="BJ1424" s="58"/>
      <c r="BK1424" s="58"/>
      <c r="BL1424" s="58"/>
      <c r="BM1424" s="58"/>
      <c r="BN1424" s="58"/>
      <c r="BO1424" s="58"/>
      <c r="BP1424" s="58"/>
      <c r="BQ1424" s="58"/>
      <c r="BR1424" s="58"/>
      <c r="BS1424" s="58"/>
      <c r="BT1424" s="58"/>
      <c r="BU1424" s="58"/>
      <c r="BV1424" s="58"/>
      <c r="BW1424" s="58"/>
      <c r="BX1424" s="58"/>
      <c r="BY1424" s="58"/>
      <c r="BZ1424" s="58"/>
      <c r="CA1424" s="58"/>
      <c r="CB1424" s="58"/>
      <c r="CC1424" s="58"/>
      <c r="CD1424" s="58"/>
      <c r="CE1424" s="58"/>
      <c r="CF1424" s="58"/>
      <c r="CG1424" s="58"/>
      <c r="CH1424" s="58"/>
      <c r="CI1424" s="58"/>
      <c r="CJ1424" s="58"/>
      <c r="CK1424" s="58"/>
      <c r="CL1424" s="58"/>
      <c r="CM1424" s="58"/>
      <c r="CN1424" s="58"/>
      <c r="CO1424" s="58"/>
      <c r="CP1424" s="58"/>
      <c r="CQ1424" s="58"/>
      <c r="CR1424" s="58"/>
      <c r="CS1424" s="58"/>
      <c r="CT1424" s="58"/>
      <c r="CU1424" s="58"/>
      <c r="CV1424" s="58"/>
      <c r="CW1424" s="58"/>
      <c r="CX1424" s="58"/>
      <c r="CY1424" s="58"/>
      <c r="CZ1424" s="58"/>
      <c r="DA1424" s="58"/>
      <c r="DB1424" s="58"/>
      <c r="DC1424" s="58"/>
      <c r="DD1424" s="58"/>
      <c r="DE1424" s="58"/>
      <c r="DF1424" s="58"/>
      <c r="DG1424" s="58"/>
      <c r="DH1424" s="58"/>
      <c r="DI1424" s="60"/>
    </row>
    <row r="1425" spans="1:113" x14ac:dyDescent="0.2">
      <c r="A1425" s="36"/>
      <c r="AM1425" s="62"/>
      <c r="AN1425" s="62"/>
      <c r="AO1425" s="58"/>
      <c r="AP1425" s="58"/>
      <c r="AQ1425" s="58"/>
      <c r="AS1425" s="62"/>
      <c r="AT1425" s="58"/>
      <c r="AU1425" s="58"/>
      <c r="AW1425" s="62"/>
      <c r="AX1425" s="58"/>
      <c r="AY1425" s="59"/>
      <c r="BA1425" s="58"/>
      <c r="BC1425" s="62"/>
      <c r="BD1425" s="58"/>
      <c r="BE1425" s="59"/>
      <c r="BF1425" s="58"/>
      <c r="BG1425" s="58"/>
      <c r="BH1425" s="58"/>
      <c r="BI1425" s="58"/>
      <c r="BJ1425" s="58"/>
      <c r="BK1425" s="58"/>
      <c r="BL1425" s="58"/>
      <c r="BM1425" s="58"/>
      <c r="BN1425" s="58"/>
      <c r="BO1425" s="58"/>
      <c r="BP1425" s="58"/>
      <c r="BQ1425" s="58"/>
      <c r="BR1425" s="58"/>
      <c r="BS1425" s="58"/>
      <c r="BT1425" s="58"/>
      <c r="BU1425" s="58"/>
      <c r="BV1425" s="58"/>
      <c r="BW1425" s="58"/>
      <c r="BX1425" s="58"/>
      <c r="BY1425" s="58"/>
      <c r="BZ1425" s="58"/>
      <c r="CA1425" s="58"/>
      <c r="CB1425" s="58"/>
      <c r="CC1425" s="58"/>
      <c r="CD1425" s="58"/>
      <c r="CE1425" s="58"/>
      <c r="CF1425" s="58"/>
      <c r="CG1425" s="58"/>
      <c r="CH1425" s="58"/>
      <c r="CI1425" s="58"/>
      <c r="CJ1425" s="58"/>
      <c r="CK1425" s="58"/>
      <c r="CL1425" s="58"/>
      <c r="CM1425" s="58"/>
      <c r="CN1425" s="58"/>
      <c r="CO1425" s="58"/>
      <c r="CP1425" s="58"/>
      <c r="CQ1425" s="58"/>
      <c r="CR1425" s="58"/>
      <c r="CS1425" s="58"/>
      <c r="CT1425" s="58"/>
      <c r="CU1425" s="58"/>
      <c r="CV1425" s="58"/>
      <c r="CW1425" s="58"/>
      <c r="CX1425" s="58"/>
      <c r="CY1425" s="58"/>
      <c r="CZ1425" s="58"/>
      <c r="DA1425" s="58"/>
      <c r="DB1425" s="58"/>
      <c r="DC1425" s="58"/>
      <c r="DD1425" s="58"/>
      <c r="DE1425" s="58"/>
      <c r="DF1425" s="58"/>
      <c r="DG1425" s="58"/>
      <c r="DH1425" s="58"/>
      <c r="DI1425" s="60"/>
    </row>
    <row r="1426" spans="1:113" x14ac:dyDescent="0.2">
      <c r="A1426" s="36"/>
      <c r="AM1426" s="62"/>
      <c r="AN1426" s="62"/>
      <c r="AO1426" s="58"/>
      <c r="AP1426" s="58"/>
      <c r="AQ1426" s="58"/>
      <c r="AS1426" s="62"/>
      <c r="AT1426" s="58"/>
      <c r="AU1426" s="58"/>
      <c r="AW1426" s="62"/>
      <c r="AX1426" s="58"/>
      <c r="AY1426" s="59"/>
      <c r="BA1426" s="58"/>
      <c r="BC1426" s="62"/>
      <c r="BD1426" s="58"/>
      <c r="BE1426" s="59"/>
      <c r="BF1426" s="58"/>
      <c r="BG1426" s="58"/>
      <c r="BH1426" s="58"/>
      <c r="BI1426" s="58"/>
      <c r="BJ1426" s="58"/>
      <c r="BK1426" s="58"/>
      <c r="BL1426" s="58"/>
      <c r="BM1426" s="58"/>
      <c r="BN1426" s="58"/>
      <c r="BO1426" s="58"/>
      <c r="BP1426" s="58"/>
      <c r="BQ1426" s="58"/>
      <c r="BR1426" s="58"/>
      <c r="BS1426" s="58"/>
      <c r="BT1426" s="58"/>
      <c r="BU1426" s="58"/>
      <c r="BV1426" s="58"/>
      <c r="BW1426" s="58"/>
      <c r="BX1426" s="58"/>
      <c r="BY1426" s="58"/>
      <c r="BZ1426" s="58"/>
      <c r="CA1426" s="58"/>
      <c r="CB1426" s="58"/>
      <c r="CC1426" s="58"/>
      <c r="CD1426" s="58"/>
      <c r="CE1426" s="58"/>
      <c r="CF1426" s="58"/>
      <c r="CG1426" s="58"/>
      <c r="CH1426" s="58"/>
      <c r="CI1426" s="58"/>
      <c r="CJ1426" s="58"/>
      <c r="CK1426" s="58"/>
      <c r="CL1426" s="58"/>
      <c r="CM1426" s="58"/>
      <c r="CN1426" s="58"/>
      <c r="CO1426" s="58"/>
      <c r="CP1426" s="58"/>
      <c r="CQ1426" s="58"/>
      <c r="CR1426" s="58"/>
      <c r="CS1426" s="58"/>
      <c r="CT1426" s="58"/>
      <c r="CU1426" s="58"/>
      <c r="CV1426" s="58"/>
      <c r="CW1426" s="58"/>
      <c r="CX1426" s="58"/>
      <c r="CY1426" s="58"/>
      <c r="CZ1426" s="58"/>
      <c r="DA1426" s="58"/>
      <c r="DB1426" s="58"/>
      <c r="DC1426" s="58"/>
      <c r="DD1426" s="58"/>
      <c r="DE1426" s="58"/>
      <c r="DF1426" s="58"/>
      <c r="DG1426" s="58"/>
      <c r="DH1426" s="58"/>
      <c r="DI1426" s="60"/>
    </row>
    <row r="1427" spans="1:113" x14ac:dyDescent="0.2">
      <c r="A1427" s="36"/>
      <c r="AM1427" s="62"/>
      <c r="AN1427" s="62"/>
      <c r="AO1427" s="58"/>
      <c r="AP1427" s="58"/>
      <c r="AQ1427" s="58"/>
      <c r="AS1427" s="62"/>
      <c r="AT1427" s="58"/>
      <c r="AU1427" s="58"/>
      <c r="AW1427" s="62"/>
      <c r="AX1427" s="58"/>
      <c r="AY1427" s="59"/>
      <c r="BA1427" s="58"/>
      <c r="BC1427" s="62"/>
      <c r="BD1427" s="58"/>
      <c r="BE1427" s="59"/>
      <c r="BF1427" s="58"/>
      <c r="BG1427" s="58"/>
      <c r="BH1427" s="58"/>
      <c r="BI1427" s="58"/>
      <c r="BJ1427" s="58"/>
      <c r="BK1427" s="58"/>
      <c r="BL1427" s="58"/>
      <c r="BM1427" s="58"/>
      <c r="BN1427" s="58"/>
      <c r="BO1427" s="58"/>
      <c r="BP1427" s="58"/>
      <c r="BQ1427" s="58"/>
      <c r="BR1427" s="58"/>
      <c r="BS1427" s="58"/>
      <c r="BT1427" s="58"/>
      <c r="BU1427" s="58"/>
      <c r="BV1427" s="58"/>
      <c r="BW1427" s="58"/>
      <c r="BX1427" s="58"/>
      <c r="BY1427" s="58"/>
      <c r="BZ1427" s="58"/>
      <c r="CA1427" s="58"/>
      <c r="CB1427" s="58"/>
      <c r="CC1427" s="58"/>
      <c r="CD1427" s="58"/>
      <c r="CE1427" s="58"/>
      <c r="CF1427" s="58"/>
      <c r="CG1427" s="58"/>
      <c r="CH1427" s="58"/>
      <c r="CI1427" s="58"/>
      <c r="CJ1427" s="58"/>
      <c r="CK1427" s="58"/>
      <c r="CL1427" s="58"/>
      <c r="CM1427" s="58"/>
      <c r="CN1427" s="58"/>
      <c r="CO1427" s="58"/>
      <c r="CP1427" s="58"/>
      <c r="CQ1427" s="58"/>
      <c r="CR1427" s="58"/>
      <c r="CS1427" s="58"/>
      <c r="CT1427" s="58"/>
      <c r="CU1427" s="58"/>
      <c r="CV1427" s="58"/>
      <c r="CW1427" s="58"/>
      <c r="CX1427" s="58"/>
      <c r="CY1427" s="58"/>
      <c r="CZ1427" s="58"/>
      <c r="DA1427" s="58"/>
      <c r="DB1427" s="58"/>
      <c r="DC1427" s="58"/>
      <c r="DD1427" s="58"/>
      <c r="DE1427" s="58"/>
      <c r="DF1427" s="58"/>
      <c r="DG1427" s="58"/>
      <c r="DH1427" s="58"/>
      <c r="DI1427" s="60"/>
    </row>
    <row r="1428" spans="1:113" x14ac:dyDescent="0.2">
      <c r="A1428" s="36"/>
      <c r="AM1428" s="62"/>
      <c r="AN1428" s="62"/>
      <c r="AO1428" s="58"/>
      <c r="AP1428" s="58"/>
      <c r="AQ1428" s="58"/>
      <c r="AS1428" s="62"/>
      <c r="AT1428" s="58"/>
      <c r="AU1428" s="58"/>
      <c r="AW1428" s="62"/>
      <c r="AX1428" s="58"/>
      <c r="AY1428" s="59"/>
      <c r="BA1428" s="58"/>
      <c r="BC1428" s="62"/>
      <c r="BD1428" s="58"/>
      <c r="BE1428" s="59"/>
      <c r="BF1428" s="58"/>
      <c r="BG1428" s="58"/>
      <c r="BH1428" s="58"/>
      <c r="BI1428" s="58"/>
      <c r="BJ1428" s="58"/>
      <c r="BK1428" s="58"/>
      <c r="BL1428" s="58"/>
      <c r="BM1428" s="58"/>
      <c r="BN1428" s="58"/>
      <c r="BO1428" s="58"/>
      <c r="BP1428" s="58"/>
      <c r="BQ1428" s="58"/>
      <c r="BR1428" s="58"/>
      <c r="BS1428" s="58"/>
      <c r="BT1428" s="58"/>
      <c r="BU1428" s="58"/>
      <c r="BV1428" s="58"/>
      <c r="BW1428" s="58"/>
      <c r="BX1428" s="58"/>
      <c r="BY1428" s="58"/>
      <c r="BZ1428" s="58"/>
      <c r="CA1428" s="58"/>
      <c r="CB1428" s="58"/>
      <c r="CC1428" s="58"/>
      <c r="CD1428" s="58"/>
      <c r="CE1428" s="58"/>
      <c r="CF1428" s="58"/>
      <c r="CG1428" s="58"/>
      <c r="CH1428" s="58"/>
      <c r="CI1428" s="58"/>
      <c r="CJ1428" s="58"/>
      <c r="CK1428" s="58"/>
      <c r="CL1428" s="58"/>
      <c r="CM1428" s="58"/>
      <c r="CN1428" s="58"/>
      <c r="CO1428" s="58"/>
      <c r="CP1428" s="58"/>
      <c r="CQ1428" s="58"/>
      <c r="CR1428" s="58"/>
      <c r="CS1428" s="58"/>
      <c r="CT1428" s="58"/>
      <c r="CU1428" s="58"/>
      <c r="CV1428" s="58"/>
      <c r="CW1428" s="58"/>
      <c r="CX1428" s="58"/>
      <c r="CY1428" s="58"/>
      <c r="CZ1428" s="58"/>
      <c r="DA1428" s="58"/>
      <c r="DB1428" s="58"/>
      <c r="DC1428" s="58"/>
      <c r="DD1428" s="58"/>
      <c r="DE1428" s="58"/>
      <c r="DF1428" s="58"/>
      <c r="DG1428" s="58"/>
      <c r="DH1428" s="58"/>
      <c r="DI1428" s="60"/>
    </row>
    <row r="1429" spans="1:113" x14ac:dyDescent="0.2">
      <c r="A1429" s="36"/>
      <c r="AM1429" s="62"/>
      <c r="AN1429" s="62"/>
      <c r="AO1429" s="58"/>
      <c r="AP1429" s="58"/>
      <c r="AQ1429" s="58"/>
      <c r="AS1429" s="62"/>
      <c r="AT1429" s="58"/>
      <c r="AU1429" s="58"/>
      <c r="AW1429" s="62"/>
      <c r="AX1429" s="58"/>
      <c r="AY1429" s="59"/>
      <c r="BA1429" s="58"/>
      <c r="BC1429" s="62"/>
      <c r="BD1429" s="58"/>
      <c r="BE1429" s="59"/>
      <c r="BF1429" s="58"/>
      <c r="BG1429" s="58"/>
      <c r="BH1429" s="58"/>
      <c r="BI1429" s="58"/>
      <c r="BJ1429" s="58"/>
      <c r="BK1429" s="58"/>
      <c r="BL1429" s="58"/>
      <c r="BM1429" s="58"/>
      <c r="BN1429" s="58"/>
      <c r="BO1429" s="58"/>
      <c r="BP1429" s="58"/>
      <c r="BQ1429" s="58"/>
      <c r="BR1429" s="58"/>
      <c r="BS1429" s="58"/>
      <c r="BT1429" s="58"/>
      <c r="BU1429" s="58"/>
      <c r="BV1429" s="58"/>
      <c r="BW1429" s="58"/>
      <c r="BX1429" s="58"/>
      <c r="BY1429" s="58"/>
      <c r="BZ1429" s="58"/>
      <c r="CA1429" s="58"/>
      <c r="CB1429" s="58"/>
      <c r="CC1429" s="58"/>
      <c r="CD1429" s="58"/>
      <c r="CE1429" s="58"/>
      <c r="CF1429" s="58"/>
      <c r="CG1429" s="58"/>
      <c r="CH1429" s="58"/>
      <c r="CI1429" s="58"/>
      <c r="CJ1429" s="58"/>
      <c r="CK1429" s="58"/>
      <c r="CL1429" s="58"/>
      <c r="CM1429" s="58"/>
      <c r="CN1429" s="58"/>
      <c r="CO1429" s="58"/>
      <c r="CP1429" s="58"/>
      <c r="CQ1429" s="58"/>
      <c r="CR1429" s="58"/>
      <c r="CS1429" s="58"/>
      <c r="CT1429" s="58"/>
      <c r="CU1429" s="58"/>
      <c r="CV1429" s="58"/>
      <c r="CW1429" s="58"/>
      <c r="CX1429" s="58"/>
      <c r="CY1429" s="58"/>
      <c r="CZ1429" s="58"/>
      <c r="DA1429" s="58"/>
      <c r="DB1429" s="58"/>
      <c r="DC1429" s="58"/>
      <c r="DD1429" s="58"/>
      <c r="DE1429" s="58"/>
      <c r="DF1429" s="58"/>
      <c r="DG1429" s="58"/>
      <c r="DH1429" s="58"/>
      <c r="DI1429" s="60"/>
    </row>
    <row r="1430" spans="1:113" x14ac:dyDescent="0.2">
      <c r="A1430" s="36"/>
      <c r="AM1430" s="62"/>
      <c r="AN1430" s="62"/>
      <c r="AO1430" s="58"/>
      <c r="AP1430" s="58"/>
      <c r="AQ1430" s="58"/>
      <c r="AS1430" s="62"/>
      <c r="AT1430" s="58"/>
      <c r="AU1430" s="58"/>
      <c r="AW1430" s="62"/>
      <c r="AX1430" s="58"/>
      <c r="AY1430" s="59"/>
      <c r="BA1430" s="58"/>
      <c r="BC1430" s="62"/>
      <c r="BD1430" s="58"/>
      <c r="BE1430" s="59"/>
      <c r="BF1430" s="58"/>
      <c r="BG1430" s="58"/>
      <c r="BH1430" s="58"/>
      <c r="BI1430" s="58"/>
      <c r="BJ1430" s="58"/>
      <c r="BK1430" s="58"/>
      <c r="BL1430" s="58"/>
      <c r="BM1430" s="58"/>
      <c r="BN1430" s="58"/>
      <c r="BO1430" s="58"/>
      <c r="BP1430" s="58"/>
      <c r="BQ1430" s="58"/>
      <c r="BR1430" s="58"/>
      <c r="BS1430" s="58"/>
      <c r="BT1430" s="58"/>
      <c r="BU1430" s="58"/>
      <c r="BV1430" s="58"/>
      <c r="BW1430" s="58"/>
      <c r="BX1430" s="58"/>
      <c r="BY1430" s="58"/>
      <c r="BZ1430" s="58"/>
      <c r="CA1430" s="58"/>
      <c r="CB1430" s="58"/>
      <c r="CC1430" s="58"/>
      <c r="CD1430" s="58"/>
      <c r="CE1430" s="58"/>
      <c r="CF1430" s="58"/>
      <c r="CG1430" s="58"/>
      <c r="CH1430" s="58"/>
      <c r="CI1430" s="58"/>
      <c r="CJ1430" s="58"/>
      <c r="CK1430" s="58"/>
      <c r="CL1430" s="58"/>
      <c r="CM1430" s="58"/>
      <c r="CN1430" s="58"/>
      <c r="CO1430" s="58"/>
      <c r="CP1430" s="58"/>
      <c r="CQ1430" s="58"/>
      <c r="CR1430" s="58"/>
      <c r="CS1430" s="58"/>
      <c r="CT1430" s="58"/>
      <c r="CU1430" s="58"/>
      <c r="CV1430" s="58"/>
      <c r="CW1430" s="58"/>
      <c r="CX1430" s="58"/>
      <c r="CY1430" s="58"/>
      <c r="CZ1430" s="58"/>
      <c r="DA1430" s="58"/>
      <c r="DB1430" s="58"/>
      <c r="DC1430" s="58"/>
      <c r="DD1430" s="58"/>
      <c r="DE1430" s="58"/>
      <c r="DF1430" s="58"/>
      <c r="DG1430" s="58"/>
      <c r="DH1430" s="58"/>
      <c r="DI1430" s="60"/>
    </row>
    <row r="1431" spans="1:113" x14ac:dyDescent="0.2">
      <c r="A1431" s="36"/>
      <c r="AM1431" s="62"/>
      <c r="AN1431" s="62"/>
      <c r="AO1431" s="58"/>
      <c r="AP1431" s="58"/>
      <c r="AQ1431" s="58"/>
      <c r="AS1431" s="62"/>
      <c r="AT1431" s="58"/>
      <c r="AU1431" s="58"/>
      <c r="AW1431" s="62"/>
      <c r="AX1431" s="58"/>
      <c r="AY1431" s="59"/>
      <c r="BA1431" s="58"/>
      <c r="BC1431" s="62"/>
      <c r="BD1431" s="58"/>
      <c r="BE1431" s="59"/>
      <c r="BF1431" s="58"/>
      <c r="BG1431" s="58"/>
      <c r="BH1431" s="58"/>
      <c r="BI1431" s="58"/>
      <c r="BJ1431" s="58"/>
      <c r="BK1431" s="58"/>
      <c r="BL1431" s="58"/>
      <c r="BM1431" s="58"/>
      <c r="BN1431" s="58"/>
      <c r="BO1431" s="58"/>
      <c r="BP1431" s="58"/>
      <c r="BQ1431" s="58"/>
      <c r="BR1431" s="58"/>
      <c r="BS1431" s="58"/>
      <c r="BT1431" s="58"/>
      <c r="BU1431" s="58"/>
      <c r="BV1431" s="58"/>
      <c r="BW1431" s="58"/>
      <c r="BX1431" s="58"/>
      <c r="BY1431" s="58"/>
      <c r="BZ1431" s="58"/>
      <c r="CA1431" s="58"/>
      <c r="CB1431" s="58"/>
      <c r="CC1431" s="58"/>
      <c r="CD1431" s="58"/>
      <c r="CE1431" s="58"/>
      <c r="CF1431" s="58"/>
      <c r="CG1431" s="58"/>
      <c r="CH1431" s="58"/>
      <c r="CI1431" s="58"/>
      <c r="CJ1431" s="58"/>
      <c r="CK1431" s="58"/>
      <c r="CL1431" s="58"/>
      <c r="CM1431" s="58"/>
      <c r="CN1431" s="58"/>
      <c r="CO1431" s="58"/>
      <c r="CP1431" s="58"/>
      <c r="CQ1431" s="58"/>
      <c r="CR1431" s="58"/>
      <c r="CS1431" s="58"/>
      <c r="CT1431" s="58"/>
      <c r="CU1431" s="58"/>
      <c r="CV1431" s="58"/>
      <c r="CW1431" s="58"/>
      <c r="CX1431" s="58"/>
      <c r="CY1431" s="58"/>
      <c r="CZ1431" s="58"/>
      <c r="DA1431" s="58"/>
      <c r="DB1431" s="58"/>
      <c r="DC1431" s="58"/>
      <c r="DD1431" s="58"/>
      <c r="DE1431" s="58"/>
      <c r="DF1431" s="58"/>
      <c r="DG1431" s="58"/>
      <c r="DH1431" s="58"/>
      <c r="DI1431" s="60"/>
    </row>
    <row r="1432" spans="1:113" x14ac:dyDescent="0.2">
      <c r="A1432" s="36"/>
      <c r="AM1432" s="62"/>
      <c r="AN1432" s="62"/>
      <c r="AO1432" s="58"/>
      <c r="AP1432" s="58"/>
      <c r="AQ1432" s="58"/>
      <c r="AS1432" s="62"/>
      <c r="AT1432" s="58"/>
      <c r="AU1432" s="58"/>
      <c r="AW1432" s="62"/>
      <c r="AX1432" s="58"/>
      <c r="AY1432" s="59"/>
      <c r="BA1432" s="58"/>
      <c r="BC1432" s="62"/>
      <c r="BD1432" s="58"/>
      <c r="BE1432" s="59"/>
      <c r="BF1432" s="58"/>
      <c r="BG1432" s="58"/>
      <c r="BH1432" s="58"/>
      <c r="BI1432" s="58"/>
      <c r="BJ1432" s="58"/>
      <c r="BK1432" s="58"/>
      <c r="BL1432" s="58"/>
      <c r="BM1432" s="58"/>
      <c r="BN1432" s="58"/>
      <c r="BO1432" s="58"/>
      <c r="BP1432" s="58"/>
      <c r="BQ1432" s="58"/>
      <c r="BR1432" s="58"/>
      <c r="BS1432" s="58"/>
      <c r="BT1432" s="58"/>
      <c r="BU1432" s="58"/>
      <c r="BV1432" s="58"/>
      <c r="BW1432" s="58"/>
      <c r="BX1432" s="58"/>
      <c r="BY1432" s="58"/>
      <c r="BZ1432" s="58"/>
      <c r="CA1432" s="58"/>
      <c r="CB1432" s="58"/>
      <c r="CC1432" s="58"/>
      <c r="CD1432" s="58"/>
      <c r="CE1432" s="58"/>
      <c r="CF1432" s="58"/>
      <c r="CG1432" s="58"/>
      <c r="CH1432" s="58"/>
      <c r="CI1432" s="58"/>
      <c r="CJ1432" s="58"/>
      <c r="CK1432" s="58"/>
      <c r="CL1432" s="58"/>
      <c r="CM1432" s="58"/>
      <c r="CN1432" s="58"/>
      <c r="CO1432" s="58"/>
      <c r="CP1432" s="58"/>
      <c r="CQ1432" s="58"/>
      <c r="CR1432" s="58"/>
      <c r="CS1432" s="58"/>
      <c r="CT1432" s="58"/>
      <c r="CU1432" s="58"/>
      <c r="CV1432" s="58"/>
      <c r="CW1432" s="58"/>
      <c r="CX1432" s="58"/>
      <c r="CY1432" s="58"/>
      <c r="CZ1432" s="58"/>
      <c r="DA1432" s="58"/>
      <c r="DB1432" s="58"/>
      <c r="DC1432" s="58"/>
      <c r="DD1432" s="58"/>
      <c r="DE1432" s="58"/>
      <c r="DF1432" s="58"/>
      <c r="DG1432" s="58"/>
      <c r="DH1432" s="58"/>
      <c r="DI1432" s="60"/>
    </row>
    <row r="1433" spans="1:113" x14ac:dyDescent="0.2">
      <c r="A1433" s="36"/>
      <c r="AM1433" s="62"/>
      <c r="AN1433" s="62"/>
      <c r="AO1433" s="58"/>
      <c r="AP1433" s="58"/>
      <c r="AQ1433" s="58"/>
      <c r="AS1433" s="62"/>
      <c r="AT1433" s="58"/>
      <c r="AU1433" s="58"/>
      <c r="AW1433" s="62"/>
      <c r="AX1433" s="58"/>
      <c r="AY1433" s="59"/>
      <c r="BA1433" s="58"/>
      <c r="BC1433" s="62"/>
      <c r="BD1433" s="58"/>
      <c r="BE1433" s="59"/>
      <c r="BF1433" s="58"/>
      <c r="BG1433" s="58"/>
      <c r="BH1433" s="58"/>
      <c r="BI1433" s="58"/>
      <c r="BJ1433" s="58"/>
      <c r="BK1433" s="58"/>
      <c r="BL1433" s="58"/>
      <c r="BM1433" s="58"/>
      <c r="BN1433" s="58"/>
      <c r="BO1433" s="58"/>
      <c r="BP1433" s="58"/>
      <c r="BQ1433" s="58"/>
      <c r="BR1433" s="58"/>
      <c r="BS1433" s="58"/>
      <c r="BT1433" s="58"/>
      <c r="BU1433" s="58"/>
      <c r="BV1433" s="58"/>
      <c r="BW1433" s="58"/>
      <c r="BX1433" s="58"/>
      <c r="BY1433" s="58"/>
      <c r="BZ1433" s="58"/>
      <c r="CA1433" s="58"/>
      <c r="CB1433" s="58"/>
      <c r="CC1433" s="58"/>
      <c r="CD1433" s="58"/>
      <c r="CE1433" s="58"/>
      <c r="CF1433" s="58"/>
      <c r="CG1433" s="58"/>
      <c r="CH1433" s="58"/>
      <c r="CI1433" s="58"/>
      <c r="CJ1433" s="58"/>
      <c r="CK1433" s="58"/>
      <c r="CL1433" s="58"/>
      <c r="CM1433" s="58"/>
      <c r="CN1433" s="58"/>
      <c r="CO1433" s="58"/>
      <c r="CP1433" s="58"/>
      <c r="CQ1433" s="58"/>
      <c r="CR1433" s="58"/>
      <c r="CS1433" s="58"/>
      <c r="CT1433" s="58"/>
      <c r="CU1433" s="58"/>
      <c r="CV1433" s="58"/>
      <c r="CW1433" s="58"/>
      <c r="CX1433" s="58"/>
      <c r="CY1433" s="58"/>
      <c r="CZ1433" s="58"/>
      <c r="DA1433" s="58"/>
      <c r="DB1433" s="58"/>
      <c r="DC1433" s="58"/>
      <c r="DD1433" s="58"/>
      <c r="DE1433" s="58"/>
      <c r="DF1433" s="58"/>
      <c r="DG1433" s="58"/>
      <c r="DH1433" s="58"/>
      <c r="DI1433" s="60"/>
    </row>
    <row r="1434" spans="1:113" x14ac:dyDescent="0.2">
      <c r="A1434" s="36"/>
      <c r="AM1434" s="62"/>
      <c r="AN1434" s="62"/>
      <c r="AO1434" s="58"/>
      <c r="AP1434" s="58"/>
      <c r="AQ1434" s="58"/>
      <c r="AS1434" s="62"/>
      <c r="AT1434" s="58"/>
      <c r="AU1434" s="58"/>
      <c r="AW1434" s="62"/>
      <c r="AX1434" s="58"/>
      <c r="AY1434" s="59"/>
      <c r="BA1434" s="58"/>
      <c r="BC1434" s="62"/>
      <c r="BD1434" s="58"/>
      <c r="BE1434" s="59"/>
      <c r="BF1434" s="58"/>
      <c r="BG1434" s="58"/>
      <c r="BH1434" s="58"/>
      <c r="BI1434" s="58"/>
      <c r="BJ1434" s="58"/>
      <c r="BK1434" s="58"/>
      <c r="BL1434" s="58"/>
      <c r="BM1434" s="58"/>
      <c r="BN1434" s="58"/>
      <c r="BO1434" s="58"/>
      <c r="BP1434" s="58"/>
      <c r="BQ1434" s="58"/>
      <c r="BR1434" s="58"/>
      <c r="BS1434" s="58"/>
      <c r="BT1434" s="58"/>
      <c r="BU1434" s="58"/>
      <c r="BV1434" s="58"/>
      <c r="BW1434" s="58"/>
      <c r="BX1434" s="58"/>
      <c r="BY1434" s="58"/>
      <c r="BZ1434" s="58"/>
      <c r="CA1434" s="58"/>
      <c r="CB1434" s="58"/>
      <c r="CC1434" s="58"/>
      <c r="CD1434" s="58"/>
      <c r="CE1434" s="58"/>
      <c r="CF1434" s="58"/>
      <c r="CG1434" s="58"/>
      <c r="CH1434" s="58"/>
      <c r="CI1434" s="58"/>
      <c r="CJ1434" s="58"/>
      <c r="CK1434" s="58"/>
      <c r="CL1434" s="58"/>
      <c r="CM1434" s="58"/>
      <c r="CN1434" s="58"/>
      <c r="CO1434" s="58"/>
      <c r="CP1434" s="58"/>
      <c r="CQ1434" s="58"/>
      <c r="CR1434" s="58"/>
      <c r="CS1434" s="58"/>
      <c r="CT1434" s="58"/>
      <c r="CU1434" s="58"/>
      <c r="CV1434" s="58"/>
      <c r="CW1434" s="58"/>
      <c r="CX1434" s="58"/>
      <c r="CY1434" s="58"/>
      <c r="CZ1434" s="58"/>
      <c r="DA1434" s="58"/>
      <c r="DB1434" s="58"/>
      <c r="DC1434" s="58"/>
      <c r="DD1434" s="58"/>
      <c r="DE1434" s="58"/>
      <c r="DF1434" s="58"/>
      <c r="DG1434" s="58"/>
      <c r="DH1434" s="58"/>
      <c r="DI1434" s="60"/>
    </row>
    <row r="1435" spans="1:113" x14ac:dyDescent="0.2">
      <c r="A1435" s="36"/>
      <c r="AM1435" s="62"/>
      <c r="AN1435" s="62"/>
      <c r="AO1435" s="58"/>
      <c r="AP1435" s="58"/>
      <c r="AQ1435" s="58"/>
      <c r="AS1435" s="62"/>
      <c r="AT1435" s="58"/>
      <c r="AU1435" s="58"/>
      <c r="AW1435" s="62"/>
      <c r="AX1435" s="58"/>
      <c r="AY1435" s="59"/>
      <c r="BA1435" s="58"/>
      <c r="BC1435" s="62"/>
      <c r="BD1435" s="58"/>
      <c r="BE1435" s="59"/>
      <c r="BF1435" s="58"/>
      <c r="BG1435" s="58"/>
      <c r="BH1435" s="58"/>
      <c r="BI1435" s="58"/>
      <c r="BJ1435" s="58"/>
      <c r="BK1435" s="58"/>
      <c r="BL1435" s="58"/>
      <c r="BM1435" s="58"/>
      <c r="BN1435" s="58"/>
      <c r="BO1435" s="58"/>
      <c r="BP1435" s="58"/>
      <c r="BQ1435" s="58"/>
      <c r="BR1435" s="58"/>
      <c r="BS1435" s="58"/>
      <c r="BT1435" s="58"/>
      <c r="BU1435" s="58"/>
      <c r="BV1435" s="58"/>
      <c r="BW1435" s="58"/>
      <c r="BX1435" s="58"/>
      <c r="BY1435" s="58"/>
      <c r="BZ1435" s="58"/>
      <c r="CA1435" s="58"/>
      <c r="CB1435" s="58"/>
      <c r="CC1435" s="58"/>
      <c r="CD1435" s="58"/>
      <c r="CE1435" s="58"/>
      <c r="CF1435" s="58"/>
      <c r="CG1435" s="58"/>
      <c r="CH1435" s="58"/>
      <c r="CI1435" s="58"/>
      <c r="CJ1435" s="58"/>
      <c r="CK1435" s="58"/>
      <c r="CL1435" s="58"/>
      <c r="CM1435" s="58"/>
      <c r="CN1435" s="58"/>
      <c r="CO1435" s="58"/>
      <c r="CP1435" s="58"/>
      <c r="CQ1435" s="58"/>
      <c r="CR1435" s="58"/>
      <c r="CS1435" s="58"/>
      <c r="CT1435" s="58"/>
      <c r="CU1435" s="58"/>
      <c r="CV1435" s="58"/>
      <c r="CW1435" s="58"/>
      <c r="CX1435" s="58"/>
      <c r="CY1435" s="58"/>
      <c r="CZ1435" s="58"/>
      <c r="DA1435" s="58"/>
      <c r="DB1435" s="58"/>
      <c r="DC1435" s="58"/>
      <c r="DD1435" s="58"/>
      <c r="DE1435" s="58"/>
      <c r="DF1435" s="58"/>
      <c r="DG1435" s="58"/>
      <c r="DH1435" s="58"/>
      <c r="DI1435" s="60"/>
    </row>
    <row r="1436" spans="1:113" x14ac:dyDescent="0.2">
      <c r="A1436" s="36"/>
      <c r="AM1436" s="62"/>
      <c r="AN1436" s="62"/>
      <c r="AO1436" s="58"/>
      <c r="AP1436" s="58"/>
      <c r="AQ1436" s="58"/>
      <c r="AS1436" s="62"/>
      <c r="AT1436" s="58"/>
      <c r="AU1436" s="58"/>
      <c r="AW1436" s="62"/>
      <c r="AX1436" s="58"/>
      <c r="AY1436" s="59"/>
      <c r="BA1436" s="58"/>
      <c r="BC1436" s="62"/>
      <c r="BD1436" s="58"/>
      <c r="BE1436" s="59"/>
      <c r="BF1436" s="58"/>
      <c r="BG1436" s="58"/>
      <c r="BH1436" s="58"/>
      <c r="BI1436" s="58"/>
      <c r="BJ1436" s="58"/>
      <c r="BK1436" s="58"/>
      <c r="BL1436" s="58"/>
      <c r="BM1436" s="58"/>
      <c r="BN1436" s="58"/>
      <c r="BO1436" s="58"/>
      <c r="BP1436" s="58"/>
      <c r="BQ1436" s="58"/>
      <c r="BR1436" s="58"/>
      <c r="BS1436" s="58"/>
      <c r="BT1436" s="58"/>
      <c r="BU1436" s="58"/>
      <c r="BV1436" s="58"/>
      <c r="BW1436" s="58"/>
      <c r="BX1436" s="58"/>
      <c r="BY1436" s="58"/>
      <c r="BZ1436" s="58"/>
      <c r="CA1436" s="58"/>
      <c r="CB1436" s="58"/>
      <c r="CC1436" s="58"/>
      <c r="CD1436" s="58"/>
      <c r="CE1436" s="58"/>
      <c r="CF1436" s="58"/>
      <c r="CG1436" s="58"/>
      <c r="CH1436" s="58"/>
      <c r="CI1436" s="58"/>
      <c r="CJ1436" s="58"/>
      <c r="CK1436" s="58"/>
      <c r="CL1436" s="58"/>
      <c r="CM1436" s="58"/>
      <c r="CN1436" s="58"/>
      <c r="CO1436" s="58"/>
      <c r="CP1436" s="58"/>
      <c r="CQ1436" s="58"/>
      <c r="CR1436" s="58"/>
      <c r="CS1436" s="58"/>
      <c r="CT1436" s="58"/>
      <c r="CU1436" s="58"/>
      <c r="CV1436" s="58"/>
      <c r="CW1436" s="58"/>
      <c r="CX1436" s="58"/>
      <c r="CY1436" s="58"/>
      <c r="CZ1436" s="58"/>
      <c r="DA1436" s="58"/>
      <c r="DB1436" s="58"/>
      <c r="DC1436" s="58"/>
      <c r="DD1436" s="58"/>
      <c r="DE1436" s="58"/>
      <c r="DF1436" s="58"/>
      <c r="DG1436" s="58"/>
      <c r="DH1436" s="58"/>
      <c r="DI1436" s="60"/>
    </row>
    <row r="1437" spans="1:113" x14ac:dyDescent="0.2">
      <c r="A1437" s="36"/>
      <c r="AM1437" s="62"/>
      <c r="AN1437" s="62"/>
      <c r="AO1437" s="58"/>
      <c r="AP1437" s="58"/>
      <c r="AQ1437" s="58"/>
      <c r="AS1437" s="62"/>
      <c r="AT1437" s="58"/>
      <c r="AU1437" s="58"/>
      <c r="AW1437" s="62"/>
      <c r="AX1437" s="58"/>
      <c r="AY1437" s="59"/>
      <c r="BA1437" s="58"/>
      <c r="BC1437" s="62"/>
      <c r="BD1437" s="58"/>
      <c r="BE1437" s="59"/>
      <c r="BF1437" s="58"/>
      <c r="BG1437" s="58"/>
      <c r="BH1437" s="58"/>
      <c r="BI1437" s="58"/>
      <c r="BJ1437" s="58"/>
      <c r="BK1437" s="58"/>
      <c r="BL1437" s="58"/>
      <c r="BM1437" s="58"/>
      <c r="BN1437" s="58"/>
      <c r="BO1437" s="58"/>
      <c r="BP1437" s="58"/>
      <c r="BQ1437" s="58"/>
      <c r="BR1437" s="58"/>
      <c r="BS1437" s="58"/>
      <c r="BT1437" s="58"/>
      <c r="BU1437" s="58"/>
      <c r="BV1437" s="58"/>
      <c r="BW1437" s="58"/>
      <c r="BX1437" s="58"/>
      <c r="BY1437" s="58"/>
      <c r="BZ1437" s="58"/>
      <c r="CA1437" s="58"/>
      <c r="CB1437" s="58"/>
      <c r="CC1437" s="58"/>
      <c r="CD1437" s="58"/>
      <c r="CE1437" s="58"/>
      <c r="CF1437" s="58"/>
      <c r="CG1437" s="58"/>
      <c r="CH1437" s="58"/>
      <c r="CI1437" s="58"/>
      <c r="CJ1437" s="58"/>
      <c r="CK1437" s="58"/>
      <c r="CL1437" s="58"/>
      <c r="CM1437" s="58"/>
      <c r="CN1437" s="58"/>
      <c r="CO1437" s="58"/>
      <c r="CP1437" s="58"/>
      <c r="CQ1437" s="58"/>
      <c r="CR1437" s="58"/>
      <c r="CS1437" s="58"/>
      <c r="CT1437" s="58"/>
      <c r="CU1437" s="58"/>
      <c r="CV1437" s="58"/>
      <c r="CW1437" s="58"/>
      <c r="CX1437" s="58"/>
      <c r="CY1437" s="58"/>
      <c r="CZ1437" s="58"/>
      <c r="DA1437" s="58"/>
      <c r="DB1437" s="58"/>
      <c r="DC1437" s="58"/>
      <c r="DD1437" s="58"/>
      <c r="DE1437" s="58"/>
      <c r="DF1437" s="58"/>
      <c r="DG1437" s="58"/>
      <c r="DH1437" s="58"/>
      <c r="DI1437" s="60"/>
    </row>
    <row r="1438" spans="1:113" x14ac:dyDescent="0.2">
      <c r="A1438" s="36"/>
      <c r="AM1438" s="62"/>
      <c r="AN1438" s="62"/>
      <c r="AO1438" s="58"/>
      <c r="AP1438" s="58"/>
      <c r="AQ1438" s="58"/>
      <c r="AS1438" s="62"/>
      <c r="AT1438" s="58"/>
      <c r="AU1438" s="58"/>
      <c r="AW1438" s="62"/>
      <c r="AX1438" s="58"/>
      <c r="AY1438" s="59"/>
      <c r="BA1438" s="58"/>
      <c r="BC1438" s="62"/>
      <c r="BD1438" s="58"/>
      <c r="BE1438" s="59"/>
      <c r="BF1438" s="58"/>
      <c r="BG1438" s="58"/>
      <c r="BH1438" s="58"/>
      <c r="BI1438" s="58"/>
      <c r="BJ1438" s="58"/>
      <c r="BK1438" s="58"/>
      <c r="BL1438" s="58"/>
      <c r="BM1438" s="58"/>
      <c r="BN1438" s="58"/>
      <c r="BO1438" s="58"/>
      <c r="BP1438" s="58"/>
      <c r="BQ1438" s="58"/>
      <c r="BR1438" s="58"/>
      <c r="BS1438" s="58"/>
      <c r="BT1438" s="58"/>
      <c r="BU1438" s="58"/>
      <c r="BV1438" s="58"/>
      <c r="BW1438" s="58"/>
      <c r="BX1438" s="58"/>
      <c r="BY1438" s="58"/>
      <c r="BZ1438" s="58"/>
      <c r="CA1438" s="58"/>
      <c r="CB1438" s="58"/>
      <c r="CC1438" s="58"/>
      <c r="CD1438" s="58"/>
      <c r="CE1438" s="58"/>
      <c r="CF1438" s="58"/>
      <c r="CG1438" s="58"/>
      <c r="CH1438" s="58"/>
      <c r="CI1438" s="58"/>
      <c r="CJ1438" s="58"/>
      <c r="CK1438" s="58"/>
      <c r="CL1438" s="58"/>
      <c r="CM1438" s="58"/>
      <c r="CN1438" s="58"/>
      <c r="CO1438" s="58"/>
      <c r="CP1438" s="58"/>
      <c r="CQ1438" s="58"/>
      <c r="CR1438" s="58"/>
      <c r="CS1438" s="58"/>
      <c r="CT1438" s="58"/>
      <c r="CU1438" s="58"/>
      <c r="CV1438" s="58"/>
      <c r="CW1438" s="58"/>
      <c r="CX1438" s="58"/>
      <c r="CY1438" s="58"/>
      <c r="CZ1438" s="58"/>
      <c r="DA1438" s="58"/>
      <c r="DB1438" s="58"/>
      <c r="DC1438" s="58"/>
      <c r="DD1438" s="58"/>
      <c r="DE1438" s="58"/>
      <c r="DF1438" s="58"/>
      <c r="DG1438" s="58"/>
      <c r="DH1438" s="58"/>
      <c r="DI1438" s="60"/>
    </row>
    <row r="1439" spans="1:113" x14ac:dyDescent="0.2">
      <c r="A1439" s="36"/>
      <c r="AM1439" s="62"/>
      <c r="AN1439" s="62"/>
      <c r="AO1439" s="58"/>
      <c r="AP1439" s="58"/>
      <c r="AQ1439" s="58"/>
      <c r="AS1439" s="62"/>
      <c r="AT1439" s="58"/>
      <c r="AU1439" s="58"/>
      <c r="AW1439" s="62"/>
      <c r="AX1439" s="58"/>
      <c r="AY1439" s="59"/>
      <c r="BA1439" s="58"/>
      <c r="BC1439" s="62"/>
      <c r="BD1439" s="58"/>
      <c r="BE1439" s="59"/>
      <c r="BF1439" s="58"/>
      <c r="BG1439" s="58"/>
      <c r="BH1439" s="58"/>
      <c r="BI1439" s="58"/>
      <c r="BJ1439" s="58"/>
      <c r="BK1439" s="58"/>
      <c r="BL1439" s="58"/>
      <c r="BM1439" s="58"/>
      <c r="BN1439" s="58"/>
      <c r="BO1439" s="58"/>
      <c r="BP1439" s="58"/>
      <c r="BQ1439" s="58"/>
      <c r="BR1439" s="58"/>
      <c r="BS1439" s="58"/>
      <c r="BT1439" s="58"/>
      <c r="BU1439" s="58"/>
      <c r="BV1439" s="58"/>
      <c r="BW1439" s="58"/>
      <c r="BX1439" s="58"/>
      <c r="BY1439" s="58"/>
      <c r="BZ1439" s="58"/>
      <c r="CA1439" s="58"/>
      <c r="CB1439" s="58"/>
      <c r="CC1439" s="58"/>
      <c r="CD1439" s="58"/>
      <c r="CE1439" s="58"/>
      <c r="CF1439" s="58"/>
      <c r="CG1439" s="58"/>
      <c r="CH1439" s="58"/>
      <c r="CI1439" s="58"/>
      <c r="CJ1439" s="58"/>
      <c r="CK1439" s="58"/>
      <c r="CL1439" s="58"/>
      <c r="CM1439" s="58"/>
      <c r="CN1439" s="58"/>
      <c r="CO1439" s="58"/>
      <c r="CP1439" s="58"/>
      <c r="CQ1439" s="58"/>
      <c r="CR1439" s="58"/>
      <c r="CS1439" s="58"/>
      <c r="CT1439" s="58"/>
      <c r="CU1439" s="58"/>
      <c r="CV1439" s="58"/>
      <c r="CW1439" s="58"/>
      <c r="CX1439" s="58"/>
      <c r="CY1439" s="58"/>
      <c r="CZ1439" s="58"/>
      <c r="DA1439" s="58"/>
      <c r="DB1439" s="58"/>
      <c r="DC1439" s="58"/>
      <c r="DD1439" s="58"/>
      <c r="DE1439" s="58"/>
      <c r="DF1439" s="58"/>
      <c r="DG1439" s="58"/>
      <c r="DH1439" s="58"/>
      <c r="DI1439" s="60"/>
    </row>
    <row r="1440" spans="1:113" x14ac:dyDescent="0.2">
      <c r="A1440" s="36"/>
      <c r="AM1440" s="62"/>
      <c r="AN1440" s="62"/>
      <c r="AO1440" s="58"/>
      <c r="AP1440" s="58"/>
      <c r="AQ1440" s="58"/>
      <c r="AS1440" s="62"/>
      <c r="AT1440" s="58"/>
      <c r="AU1440" s="58"/>
      <c r="AW1440" s="62"/>
      <c r="AX1440" s="58"/>
      <c r="AY1440" s="59"/>
      <c r="BA1440" s="58"/>
      <c r="BC1440" s="62"/>
      <c r="BD1440" s="58"/>
      <c r="BE1440" s="59"/>
      <c r="BF1440" s="58"/>
      <c r="BG1440" s="58"/>
      <c r="BH1440" s="58"/>
      <c r="BI1440" s="58"/>
      <c r="BJ1440" s="58"/>
      <c r="BK1440" s="58"/>
      <c r="BL1440" s="58"/>
      <c r="BM1440" s="58"/>
      <c r="BN1440" s="58"/>
      <c r="BO1440" s="58"/>
      <c r="BP1440" s="58"/>
      <c r="BQ1440" s="58"/>
      <c r="BR1440" s="58"/>
      <c r="BS1440" s="58"/>
      <c r="BT1440" s="58"/>
      <c r="BU1440" s="58"/>
      <c r="BV1440" s="58"/>
      <c r="BW1440" s="58"/>
      <c r="BX1440" s="58"/>
      <c r="BY1440" s="58"/>
      <c r="BZ1440" s="58"/>
      <c r="CA1440" s="58"/>
      <c r="CB1440" s="58"/>
      <c r="CC1440" s="58"/>
      <c r="CD1440" s="58"/>
      <c r="CE1440" s="58"/>
      <c r="CF1440" s="58"/>
      <c r="CG1440" s="58"/>
      <c r="CH1440" s="58"/>
      <c r="CI1440" s="58"/>
      <c r="CJ1440" s="58"/>
      <c r="CK1440" s="58"/>
      <c r="CL1440" s="58"/>
      <c r="CM1440" s="58"/>
      <c r="CN1440" s="58"/>
      <c r="CO1440" s="58"/>
      <c r="CP1440" s="58"/>
      <c r="CQ1440" s="58"/>
      <c r="CR1440" s="58"/>
      <c r="CS1440" s="58"/>
      <c r="CT1440" s="58"/>
      <c r="CU1440" s="58"/>
      <c r="CV1440" s="58"/>
      <c r="CW1440" s="58"/>
      <c r="CX1440" s="58"/>
      <c r="CY1440" s="58"/>
      <c r="CZ1440" s="58"/>
      <c r="DA1440" s="58"/>
      <c r="DB1440" s="58"/>
      <c r="DC1440" s="58"/>
      <c r="DD1440" s="58"/>
      <c r="DE1440" s="58"/>
      <c r="DF1440" s="58"/>
      <c r="DG1440" s="58"/>
      <c r="DH1440" s="58"/>
      <c r="DI1440" s="60"/>
    </row>
    <row r="1441" spans="1:113" x14ac:dyDescent="0.2">
      <c r="A1441" s="36"/>
      <c r="AM1441" s="62"/>
      <c r="AN1441" s="62"/>
      <c r="AO1441" s="58"/>
      <c r="AP1441" s="58"/>
      <c r="AQ1441" s="58"/>
      <c r="AS1441" s="62"/>
      <c r="AT1441" s="58"/>
      <c r="AU1441" s="58"/>
      <c r="AW1441" s="62"/>
      <c r="AX1441" s="58"/>
      <c r="AY1441" s="59"/>
      <c r="BA1441" s="58"/>
      <c r="BC1441" s="62"/>
      <c r="BD1441" s="58"/>
      <c r="BE1441" s="59"/>
      <c r="BF1441" s="58"/>
      <c r="BG1441" s="58"/>
      <c r="BH1441" s="58"/>
      <c r="BI1441" s="58"/>
      <c r="BJ1441" s="58"/>
      <c r="BK1441" s="58"/>
      <c r="BL1441" s="58"/>
      <c r="BM1441" s="58"/>
      <c r="BN1441" s="58"/>
      <c r="BO1441" s="58"/>
      <c r="BP1441" s="58"/>
      <c r="BQ1441" s="58"/>
      <c r="BR1441" s="58"/>
      <c r="BS1441" s="58"/>
      <c r="BT1441" s="58"/>
      <c r="BU1441" s="58"/>
      <c r="BV1441" s="58"/>
      <c r="BW1441" s="58"/>
      <c r="BX1441" s="58"/>
      <c r="BY1441" s="58"/>
      <c r="BZ1441" s="58"/>
      <c r="CA1441" s="58"/>
      <c r="CB1441" s="58"/>
      <c r="CC1441" s="58"/>
      <c r="CD1441" s="58"/>
      <c r="CE1441" s="58"/>
      <c r="CF1441" s="58"/>
      <c r="CG1441" s="58"/>
      <c r="CH1441" s="58"/>
      <c r="CI1441" s="58"/>
      <c r="CJ1441" s="58"/>
      <c r="CK1441" s="58"/>
      <c r="CL1441" s="58"/>
      <c r="CM1441" s="58"/>
      <c r="CN1441" s="58"/>
      <c r="CO1441" s="58"/>
      <c r="CP1441" s="58"/>
      <c r="CQ1441" s="58"/>
      <c r="CR1441" s="58"/>
      <c r="CS1441" s="58"/>
      <c r="CT1441" s="58"/>
      <c r="CU1441" s="58"/>
      <c r="CV1441" s="58"/>
      <c r="CW1441" s="58"/>
      <c r="CX1441" s="58"/>
      <c r="CY1441" s="58"/>
      <c r="CZ1441" s="58"/>
      <c r="DA1441" s="58"/>
      <c r="DB1441" s="58"/>
      <c r="DC1441" s="58"/>
      <c r="DD1441" s="58"/>
      <c r="DE1441" s="58"/>
      <c r="DF1441" s="58"/>
      <c r="DG1441" s="58"/>
      <c r="DH1441" s="58"/>
      <c r="DI1441" s="60"/>
    </row>
    <row r="1442" spans="1:113" x14ac:dyDescent="0.2">
      <c r="A1442" s="36"/>
      <c r="AM1442" s="62"/>
      <c r="AN1442" s="62"/>
      <c r="AO1442" s="58"/>
      <c r="AP1442" s="58"/>
      <c r="AQ1442" s="58"/>
      <c r="AS1442" s="62"/>
      <c r="AT1442" s="58"/>
      <c r="AU1442" s="58"/>
      <c r="AW1442" s="62"/>
      <c r="AX1442" s="58"/>
      <c r="AY1442" s="59"/>
      <c r="BA1442" s="58"/>
      <c r="BC1442" s="62"/>
      <c r="BD1442" s="58"/>
      <c r="BE1442" s="59"/>
      <c r="BF1442" s="58"/>
      <c r="BG1442" s="58"/>
      <c r="BH1442" s="58"/>
      <c r="BI1442" s="58"/>
      <c r="BJ1442" s="58"/>
      <c r="BK1442" s="58"/>
      <c r="BL1442" s="58"/>
      <c r="BM1442" s="58"/>
      <c r="BN1442" s="58"/>
      <c r="BO1442" s="58"/>
      <c r="BP1442" s="58"/>
      <c r="BQ1442" s="58"/>
      <c r="BR1442" s="58"/>
      <c r="BS1442" s="58"/>
      <c r="BT1442" s="58"/>
      <c r="BU1442" s="58"/>
      <c r="BV1442" s="58"/>
      <c r="BW1442" s="58"/>
      <c r="BX1442" s="58"/>
      <c r="BY1442" s="58"/>
      <c r="BZ1442" s="58"/>
      <c r="CA1442" s="58"/>
      <c r="CB1442" s="58"/>
      <c r="CC1442" s="58"/>
      <c r="CD1442" s="58"/>
      <c r="CE1442" s="58"/>
      <c r="CF1442" s="58"/>
      <c r="CG1442" s="58"/>
      <c r="CH1442" s="58"/>
      <c r="CI1442" s="58"/>
      <c r="CJ1442" s="58"/>
      <c r="CK1442" s="58"/>
      <c r="CL1442" s="58"/>
      <c r="CM1442" s="58"/>
      <c r="CN1442" s="58"/>
      <c r="CO1442" s="58"/>
      <c r="CP1442" s="58"/>
      <c r="CQ1442" s="58"/>
      <c r="CR1442" s="58"/>
      <c r="CS1442" s="58"/>
      <c r="CT1442" s="58"/>
      <c r="CU1442" s="58"/>
      <c r="CV1442" s="58"/>
      <c r="CW1442" s="58"/>
      <c r="CX1442" s="58"/>
      <c r="CY1442" s="58"/>
      <c r="CZ1442" s="58"/>
      <c r="DA1442" s="58"/>
      <c r="DB1442" s="58"/>
      <c r="DC1442" s="58"/>
      <c r="DD1442" s="58"/>
      <c r="DE1442" s="58"/>
      <c r="DF1442" s="58"/>
      <c r="DG1442" s="58"/>
      <c r="DH1442" s="58"/>
      <c r="DI1442" s="60"/>
    </row>
    <row r="1443" spans="1:113" x14ac:dyDescent="0.2">
      <c r="A1443" s="36"/>
      <c r="AM1443" s="62"/>
      <c r="AN1443" s="62"/>
      <c r="AO1443" s="58"/>
      <c r="AP1443" s="58"/>
      <c r="AQ1443" s="58"/>
      <c r="AS1443" s="62"/>
      <c r="AT1443" s="58"/>
      <c r="AU1443" s="58"/>
      <c r="AW1443" s="62"/>
      <c r="AX1443" s="58"/>
      <c r="AY1443" s="59"/>
      <c r="BA1443" s="58"/>
      <c r="BC1443" s="62"/>
      <c r="BD1443" s="58"/>
      <c r="BE1443" s="59"/>
      <c r="BF1443" s="58"/>
      <c r="BG1443" s="58"/>
      <c r="BH1443" s="58"/>
      <c r="BI1443" s="58"/>
      <c r="BJ1443" s="58"/>
      <c r="BK1443" s="58"/>
      <c r="BL1443" s="58"/>
      <c r="BM1443" s="58"/>
      <c r="BN1443" s="58"/>
      <c r="BO1443" s="58"/>
      <c r="BP1443" s="58"/>
      <c r="BQ1443" s="58"/>
      <c r="BR1443" s="58"/>
      <c r="BS1443" s="58"/>
      <c r="BT1443" s="58"/>
      <c r="BU1443" s="58"/>
      <c r="BV1443" s="58"/>
      <c r="BW1443" s="58"/>
      <c r="BX1443" s="58"/>
      <c r="BY1443" s="58"/>
      <c r="BZ1443" s="58"/>
      <c r="CA1443" s="58"/>
      <c r="CB1443" s="58"/>
      <c r="CC1443" s="58"/>
      <c r="CD1443" s="58"/>
      <c r="CE1443" s="58"/>
      <c r="CF1443" s="58"/>
      <c r="CG1443" s="58"/>
      <c r="CH1443" s="58"/>
      <c r="CI1443" s="58"/>
      <c r="CJ1443" s="58"/>
      <c r="CK1443" s="58"/>
      <c r="CL1443" s="58"/>
      <c r="CM1443" s="58"/>
      <c r="CN1443" s="58"/>
      <c r="CO1443" s="58"/>
      <c r="CP1443" s="58"/>
      <c r="CQ1443" s="58"/>
      <c r="CR1443" s="58"/>
      <c r="CS1443" s="58"/>
      <c r="CT1443" s="58"/>
      <c r="CU1443" s="58"/>
      <c r="CV1443" s="58"/>
      <c r="CW1443" s="58"/>
      <c r="CX1443" s="58"/>
      <c r="CY1443" s="58"/>
      <c r="CZ1443" s="58"/>
      <c r="DA1443" s="58"/>
      <c r="DB1443" s="58"/>
      <c r="DC1443" s="58"/>
      <c r="DD1443" s="58"/>
      <c r="DE1443" s="58"/>
      <c r="DF1443" s="58"/>
      <c r="DG1443" s="58"/>
      <c r="DH1443" s="58"/>
      <c r="DI1443" s="60"/>
    </row>
    <row r="1444" spans="1:113" x14ac:dyDescent="0.2">
      <c r="A1444" s="36"/>
      <c r="AM1444" s="62"/>
      <c r="AN1444" s="62"/>
      <c r="AO1444" s="58"/>
      <c r="AP1444" s="58"/>
      <c r="AQ1444" s="58"/>
      <c r="AS1444" s="62"/>
      <c r="AT1444" s="58"/>
      <c r="AU1444" s="58"/>
      <c r="AW1444" s="62"/>
      <c r="AX1444" s="58"/>
      <c r="AY1444" s="59"/>
      <c r="BA1444" s="58"/>
      <c r="BC1444" s="62"/>
      <c r="BD1444" s="58"/>
      <c r="BE1444" s="59"/>
      <c r="BF1444" s="58"/>
      <c r="BG1444" s="58"/>
      <c r="BH1444" s="58"/>
      <c r="BI1444" s="58"/>
      <c r="BJ1444" s="58"/>
      <c r="BK1444" s="58"/>
      <c r="BL1444" s="58"/>
      <c r="BM1444" s="58"/>
      <c r="BN1444" s="58"/>
      <c r="BO1444" s="58"/>
      <c r="BP1444" s="58"/>
      <c r="BQ1444" s="58"/>
      <c r="BR1444" s="58"/>
      <c r="BS1444" s="58"/>
      <c r="BT1444" s="58"/>
      <c r="BU1444" s="58"/>
      <c r="BV1444" s="58"/>
      <c r="BW1444" s="58"/>
      <c r="BX1444" s="58"/>
      <c r="BY1444" s="58"/>
      <c r="BZ1444" s="58"/>
      <c r="CA1444" s="58"/>
      <c r="CB1444" s="58"/>
      <c r="CC1444" s="58"/>
      <c r="CD1444" s="58"/>
      <c r="CE1444" s="58"/>
      <c r="CF1444" s="58"/>
      <c r="CG1444" s="58"/>
      <c r="CH1444" s="58"/>
      <c r="CI1444" s="58"/>
      <c r="CJ1444" s="58"/>
      <c r="CK1444" s="58"/>
      <c r="CL1444" s="58"/>
      <c r="CM1444" s="58"/>
      <c r="CN1444" s="58"/>
      <c r="CO1444" s="58"/>
      <c r="CP1444" s="58"/>
      <c r="CQ1444" s="58"/>
      <c r="CR1444" s="58"/>
      <c r="CS1444" s="58"/>
      <c r="CT1444" s="58"/>
      <c r="CU1444" s="58"/>
      <c r="CV1444" s="58"/>
      <c r="CW1444" s="58"/>
      <c r="CX1444" s="58"/>
      <c r="CY1444" s="58"/>
      <c r="CZ1444" s="58"/>
      <c r="DA1444" s="58"/>
      <c r="DB1444" s="58"/>
      <c r="DC1444" s="58"/>
      <c r="DD1444" s="58"/>
      <c r="DE1444" s="58"/>
      <c r="DF1444" s="58"/>
      <c r="DG1444" s="58"/>
      <c r="DH1444" s="58"/>
      <c r="DI1444" s="60"/>
    </row>
    <row r="1445" spans="1:113" x14ac:dyDescent="0.2">
      <c r="A1445" s="36"/>
      <c r="AM1445" s="62"/>
      <c r="AN1445" s="62"/>
      <c r="AO1445" s="58"/>
      <c r="AP1445" s="58"/>
      <c r="AQ1445" s="58"/>
      <c r="AS1445" s="62"/>
      <c r="AT1445" s="58"/>
      <c r="AU1445" s="58"/>
      <c r="AW1445" s="62"/>
      <c r="AX1445" s="58"/>
      <c r="AY1445" s="59"/>
      <c r="BA1445" s="58"/>
      <c r="BC1445" s="62"/>
      <c r="BD1445" s="58"/>
      <c r="BE1445" s="59"/>
      <c r="BF1445" s="58"/>
      <c r="BG1445" s="58"/>
      <c r="BH1445" s="58"/>
      <c r="BI1445" s="58"/>
      <c r="BJ1445" s="58"/>
      <c r="BK1445" s="58"/>
      <c r="BL1445" s="58"/>
      <c r="BM1445" s="58"/>
      <c r="BN1445" s="58"/>
      <c r="BO1445" s="58"/>
      <c r="BP1445" s="58"/>
      <c r="BQ1445" s="58"/>
      <c r="BR1445" s="58"/>
      <c r="BS1445" s="58"/>
      <c r="BT1445" s="58"/>
      <c r="BU1445" s="58"/>
      <c r="BV1445" s="58"/>
      <c r="BW1445" s="58"/>
      <c r="BX1445" s="58"/>
      <c r="BY1445" s="58"/>
      <c r="BZ1445" s="58"/>
      <c r="CA1445" s="58"/>
      <c r="CB1445" s="58"/>
      <c r="CC1445" s="58"/>
      <c r="CD1445" s="58"/>
      <c r="CE1445" s="58"/>
      <c r="CF1445" s="58"/>
      <c r="CG1445" s="58"/>
      <c r="CH1445" s="58"/>
      <c r="CI1445" s="58"/>
      <c r="CJ1445" s="58"/>
      <c r="CK1445" s="58"/>
      <c r="CL1445" s="58"/>
      <c r="CM1445" s="58"/>
      <c r="CN1445" s="58"/>
      <c r="CO1445" s="58"/>
      <c r="CP1445" s="58"/>
      <c r="CQ1445" s="58"/>
      <c r="CR1445" s="58"/>
      <c r="CS1445" s="58"/>
      <c r="CT1445" s="58"/>
      <c r="CU1445" s="58"/>
      <c r="CV1445" s="58"/>
      <c r="CW1445" s="58"/>
      <c r="CX1445" s="58"/>
      <c r="CY1445" s="58"/>
      <c r="CZ1445" s="58"/>
      <c r="DA1445" s="58"/>
      <c r="DB1445" s="58"/>
      <c r="DC1445" s="58"/>
      <c r="DD1445" s="58"/>
      <c r="DE1445" s="58"/>
      <c r="DF1445" s="58"/>
      <c r="DG1445" s="58"/>
      <c r="DH1445" s="58"/>
      <c r="DI1445" s="60"/>
    </row>
    <row r="1446" spans="1:113" x14ac:dyDescent="0.2">
      <c r="A1446" s="36"/>
      <c r="AM1446" s="62"/>
      <c r="AN1446" s="62"/>
      <c r="AO1446" s="58"/>
      <c r="AP1446" s="58"/>
      <c r="AQ1446" s="58"/>
      <c r="AS1446" s="62"/>
      <c r="AT1446" s="58"/>
      <c r="AU1446" s="58"/>
      <c r="AW1446" s="62"/>
      <c r="AX1446" s="58"/>
      <c r="AY1446" s="59"/>
      <c r="BA1446" s="58"/>
      <c r="BC1446" s="62"/>
      <c r="BD1446" s="58"/>
      <c r="BE1446" s="59"/>
      <c r="BF1446" s="58"/>
      <c r="BG1446" s="58"/>
      <c r="BH1446" s="58"/>
      <c r="BI1446" s="58"/>
      <c r="BJ1446" s="58"/>
      <c r="BK1446" s="58"/>
      <c r="BL1446" s="58"/>
      <c r="BM1446" s="58"/>
      <c r="BN1446" s="58"/>
      <c r="BO1446" s="58"/>
      <c r="BP1446" s="58"/>
      <c r="BQ1446" s="58"/>
      <c r="BR1446" s="58"/>
      <c r="BS1446" s="58"/>
      <c r="BT1446" s="58"/>
      <c r="BU1446" s="58"/>
      <c r="BV1446" s="58"/>
      <c r="BW1446" s="58"/>
      <c r="BX1446" s="58"/>
      <c r="BY1446" s="58"/>
      <c r="BZ1446" s="58"/>
      <c r="CA1446" s="58"/>
      <c r="CB1446" s="58"/>
      <c r="CC1446" s="58"/>
      <c r="CD1446" s="58"/>
      <c r="CE1446" s="58"/>
      <c r="CF1446" s="58"/>
      <c r="CG1446" s="58"/>
      <c r="CH1446" s="58"/>
      <c r="CI1446" s="58"/>
      <c r="CJ1446" s="58"/>
      <c r="CK1446" s="58"/>
      <c r="CL1446" s="58"/>
      <c r="CM1446" s="58"/>
      <c r="CN1446" s="58"/>
      <c r="CO1446" s="58"/>
      <c r="CP1446" s="58"/>
      <c r="CQ1446" s="58"/>
      <c r="CR1446" s="58"/>
      <c r="CS1446" s="58"/>
      <c r="CT1446" s="58"/>
      <c r="CU1446" s="58"/>
      <c r="CV1446" s="58"/>
      <c r="CW1446" s="58"/>
      <c r="CX1446" s="58"/>
      <c r="CY1446" s="58"/>
      <c r="CZ1446" s="58"/>
      <c r="DA1446" s="58"/>
      <c r="DB1446" s="58"/>
      <c r="DC1446" s="58"/>
      <c r="DD1446" s="58"/>
      <c r="DE1446" s="58"/>
      <c r="DF1446" s="58"/>
      <c r="DG1446" s="58"/>
      <c r="DH1446" s="58"/>
      <c r="DI1446" s="60"/>
    </row>
    <row r="1447" spans="1:113" x14ac:dyDescent="0.2">
      <c r="A1447" s="36"/>
      <c r="AM1447" s="62"/>
      <c r="AN1447" s="62"/>
      <c r="AO1447" s="58"/>
      <c r="AP1447" s="58"/>
      <c r="AQ1447" s="58"/>
      <c r="AS1447" s="62"/>
      <c r="AT1447" s="58"/>
      <c r="AU1447" s="58"/>
      <c r="AW1447" s="62"/>
      <c r="AX1447" s="58"/>
      <c r="AY1447" s="59"/>
      <c r="BA1447" s="58"/>
      <c r="BC1447" s="62"/>
      <c r="BD1447" s="58"/>
      <c r="BE1447" s="59"/>
      <c r="BF1447" s="58"/>
      <c r="BG1447" s="58"/>
      <c r="BH1447" s="58"/>
      <c r="BI1447" s="58"/>
      <c r="BJ1447" s="58"/>
      <c r="BK1447" s="58"/>
      <c r="BL1447" s="58"/>
      <c r="BM1447" s="58"/>
      <c r="BN1447" s="58"/>
      <c r="BO1447" s="58"/>
      <c r="BP1447" s="58"/>
      <c r="BQ1447" s="58"/>
      <c r="BR1447" s="58"/>
      <c r="BS1447" s="58"/>
      <c r="BT1447" s="58"/>
      <c r="BU1447" s="58"/>
      <c r="BV1447" s="58"/>
      <c r="BW1447" s="58"/>
      <c r="BX1447" s="58"/>
      <c r="BY1447" s="58"/>
      <c r="BZ1447" s="58"/>
      <c r="CA1447" s="58"/>
      <c r="CB1447" s="58"/>
      <c r="CC1447" s="58"/>
      <c r="CD1447" s="58"/>
      <c r="CE1447" s="58"/>
      <c r="CF1447" s="58"/>
      <c r="CG1447" s="58"/>
      <c r="CH1447" s="58"/>
      <c r="CI1447" s="58"/>
      <c r="CJ1447" s="58"/>
      <c r="CK1447" s="58"/>
      <c r="CL1447" s="58"/>
      <c r="CM1447" s="58"/>
      <c r="CN1447" s="58"/>
      <c r="CO1447" s="58"/>
      <c r="CP1447" s="58"/>
      <c r="CQ1447" s="58"/>
      <c r="CR1447" s="58"/>
      <c r="CS1447" s="58"/>
      <c r="CT1447" s="58"/>
      <c r="CU1447" s="58"/>
      <c r="CV1447" s="58"/>
      <c r="CW1447" s="58"/>
      <c r="CX1447" s="58"/>
      <c r="CY1447" s="58"/>
      <c r="CZ1447" s="58"/>
      <c r="DA1447" s="58"/>
      <c r="DB1447" s="58"/>
      <c r="DC1447" s="58"/>
      <c r="DD1447" s="58"/>
      <c r="DE1447" s="58"/>
      <c r="DF1447" s="58"/>
      <c r="DG1447" s="58"/>
      <c r="DH1447" s="58"/>
      <c r="DI1447" s="60"/>
    </row>
    <row r="1448" spans="1:113" x14ac:dyDescent="0.2">
      <c r="A1448" s="36"/>
      <c r="AM1448" s="62"/>
      <c r="AN1448" s="62"/>
      <c r="AO1448" s="58"/>
      <c r="AP1448" s="58"/>
      <c r="AQ1448" s="58"/>
      <c r="AS1448" s="62"/>
      <c r="AT1448" s="58"/>
      <c r="AU1448" s="58"/>
      <c r="AW1448" s="62"/>
      <c r="AX1448" s="58"/>
      <c r="AY1448" s="59"/>
      <c r="BA1448" s="58"/>
      <c r="BC1448" s="62"/>
      <c r="BD1448" s="58"/>
      <c r="BE1448" s="59"/>
      <c r="BF1448" s="58"/>
      <c r="BG1448" s="58"/>
      <c r="BH1448" s="58"/>
      <c r="BI1448" s="58"/>
      <c r="BJ1448" s="58"/>
      <c r="BK1448" s="58"/>
      <c r="BL1448" s="58"/>
      <c r="BM1448" s="58"/>
      <c r="BN1448" s="58"/>
      <c r="BO1448" s="58"/>
      <c r="BP1448" s="58"/>
      <c r="BQ1448" s="58"/>
      <c r="BR1448" s="58"/>
      <c r="BS1448" s="58"/>
      <c r="BT1448" s="58"/>
      <c r="BU1448" s="58"/>
      <c r="BV1448" s="58"/>
      <c r="BW1448" s="58"/>
      <c r="BX1448" s="58"/>
      <c r="BY1448" s="58"/>
      <c r="BZ1448" s="58"/>
      <c r="CA1448" s="58"/>
      <c r="CB1448" s="58"/>
      <c r="CC1448" s="58"/>
      <c r="CD1448" s="58"/>
      <c r="CE1448" s="58"/>
      <c r="CF1448" s="58"/>
      <c r="CG1448" s="58"/>
      <c r="CH1448" s="58"/>
      <c r="CI1448" s="58"/>
      <c r="CJ1448" s="58"/>
      <c r="CK1448" s="58"/>
      <c r="CL1448" s="58"/>
      <c r="CM1448" s="58"/>
      <c r="CN1448" s="58"/>
      <c r="CO1448" s="58"/>
      <c r="CP1448" s="58"/>
      <c r="CQ1448" s="58"/>
      <c r="CR1448" s="58"/>
      <c r="CS1448" s="58"/>
      <c r="CT1448" s="58"/>
      <c r="CU1448" s="58"/>
      <c r="CV1448" s="58"/>
      <c r="CW1448" s="58"/>
      <c r="CX1448" s="58"/>
      <c r="CY1448" s="58"/>
      <c r="CZ1448" s="58"/>
      <c r="DA1448" s="58"/>
      <c r="DB1448" s="58"/>
      <c r="DC1448" s="58"/>
      <c r="DD1448" s="58"/>
      <c r="DE1448" s="58"/>
      <c r="DF1448" s="58"/>
      <c r="DG1448" s="58"/>
      <c r="DH1448" s="58"/>
      <c r="DI1448" s="60"/>
    </row>
    <row r="1449" spans="1:113" x14ac:dyDescent="0.2">
      <c r="A1449" s="36"/>
      <c r="AM1449" s="62"/>
      <c r="AN1449" s="62"/>
      <c r="AO1449" s="58"/>
      <c r="AP1449" s="58"/>
      <c r="AQ1449" s="58"/>
      <c r="AS1449" s="62"/>
      <c r="AT1449" s="58"/>
      <c r="AU1449" s="58"/>
      <c r="AW1449" s="62"/>
      <c r="AX1449" s="58"/>
      <c r="AY1449" s="59"/>
      <c r="BA1449" s="58"/>
      <c r="BC1449" s="62"/>
      <c r="BD1449" s="58"/>
      <c r="BE1449" s="59"/>
      <c r="BF1449" s="58"/>
      <c r="BG1449" s="58"/>
      <c r="BH1449" s="58"/>
      <c r="BI1449" s="58"/>
      <c r="BJ1449" s="58"/>
      <c r="BK1449" s="58"/>
      <c r="BL1449" s="58"/>
      <c r="BM1449" s="58"/>
      <c r="BN1449" s="58"/>
      <c r="BO1449" s="58"/>
      <c r="BP1449" s="58"/>
      <c r="BQ1449" s="58"/>
      <c r="BR1449" s="58"/>
      <c r="BS1449" s="58"/>
      <c r="BT1449" s="58"/>
      <c r="BU1449" s="58"/>
      <c r="BV1449" s="58"/>
      <c r="BW1449" s="58"/>
      <c r="BX1449" s="58"/>
      <c r="BY1449" s="58"/>
      <c r="BZ1449" s="58"/>
      <c r="CA1449" s="58"/>
      <c r="CB1449" s="58"/>
      <c r="CC1449" s="58"/>
      <c r="CD1449" s="58"/>
      <c r="CE1449" s="58"/>
      <c r="CF1449" s="58"/>
      <c r="CG1449" s="58"/>
      <c r="CH1449" s="58"/>
      <c r="CI1449" s="58"/>
      <c r="CJ1449" s="58"/>
      <c r="CK1449" s="58"/>
      <c r="CL1449" s="58"/>
      <c r="CM1449" s="58"/>
      <c r="CN1449" s="58"/>
      <c r="CO1449" s="58"/>
      <c r="CP1449" s="58"/>
      <c r="CQ1449" s="58"/>
      <c r="CR1449" s="58"/>
      <c r="CS1449" s="58"/>
      <c r="CT1449" s="58"/>
      <c r="CU1449" s="58"/>
      <c r="CV1449" s="58"/>
      <c r="CW1449" s="58"/>
      <c r="CX1449" s="58"/>
      <c r="CY1449" s="58"/>
      <c r="CZ1449" s="58"/>
      <c r="DA1449" s="58"/>
      <c r="DB1449" s="58"/>
      <c r="DC1449" s="58"/>
      <c r="DD1449" s="58"/>
      <c r="DE1449" s="58"/>
      <c r="DF1449" s="58"/>
      <c r="DG1449" s="58"/>
      <c r="DH1449" s="58"/>
      <c r="DI1449" s="60"/>
    </row>
    <row r="1450" spans="1:113" x14ac:dyDescent="0.2">
      <c r="A1450" s="36"/>
      <c r="AM1450" s="62"/>
      <c r="AN1450" s="62"/>
      <c r="AO1450" s="58"/>
      <c r="AP1450" s="58"/>
      <c r="AQ1450" s="58"/>
      <c r="AS1450" s="62"/>
      <c r="AT1450" s="58"/>
      <c r="AU1450" s="58"/>
      <c r="AW1450" s="62"/>
      <c r="AX1450" s="58"/>
      <c r="AY1450" s="59"/>
      <c r="BA1450" s="58"/>
      <c r="BC1450" s="62"/>
      <c r="BD1450" s="58"/>
      <c r="BE1450" s="59"/>
      <c r="BF1450" s="58"/>
      <c r="BG1450" s="58"/>
      <c r="BH1450" s="58"/>
      <c r="BI1450" s="58"/>
      <c r="BJ1450" s="58"/>
      <c r="BK1450" s="58"/>
      <c r="BL1450" s="58"/>
      <c r="BM1450" s="58"/>
      <c r="BN1450" s="58"/>
      <c r="BO1450" s="58"/>
      <c r="BP1450" s="58"/>
      <c r="BQ1450" s="58"/>
      <c r="BR1450" s="58"/>
      <c r="BS1450" s="58"/>
      <c r="BT1450" s="58"/>
      <c r="BU1450" s="58"/>
      <c r="BV1450" s="58"/>
      <c r="BW1450" s="58"/>
      <c r="BX1450" s="58"/>
      <c r="BY1450" s="58"/>
      <c r="BZ1450" s="58"/>
      <c r="CA1450" s="58"/>
      <c r="CB1450" s="58"/>
      <c r="CC1450" s="58"/>
      <c r="CD1450" s="58"/>
      <c r="CE1450" s="58"/>
      <c r="CF1450" s="58"/>
      <c r="CG1450" s="58"/>
      <c r="CH1450" s="58"/>
      <c r="CI1450" s="58"/>
      <c r="CJ1450" s="58"/>
      <c r="CK1450" s="58"/>
      <c r="CL1450" s="58"/>
      <c r="CM1450" s="58"/>
      <c r="CN1450" s="58"/>
      <c r="CO1450" s="58"/>
      <c r="CP1450" s="58"/>
      <c r="CQ1450" s="58"/>
      <c r="CR1450" s="58"/>
      <c r="CS1450" s="58"/>
      <c r="CT1450" s="58"/>
      <c r="CU1450" s="58"/>
      <c r="CV1450" s="58"/>
      <c r="CW1450" s="58"/>
      <c r="CX1450" s="58"/>
      <c r="CY1450" s="58"/>
      <c r="CZ1450" s="58"/>
      <c r="DA1450" s="58"/>
      <c r="DB1450" s="58"/>
      <c r="DC1450" s="58"/>
      <c r="DD1450" s="58"/>
      <c r="DE1450" s="58"/>
      <c r="DF1450" s="58"/>
      <c r="DG1450" s="58"/>
      <c r="DH1450" s="58"/>
      <c r="DI1450" s="60"/>
    </row>
    <row r="1451" spans="1:113" x14ac:dyDescent="0.2">
      <c r="A1451" s="36"/>
      <c r="AM1451" s="62"/>
      <c r="AN1451" s="62"/>
      <c r="AO1451" s="58"/>
      <c r="AP1451" s="58"/>
      <c r="AQ1451" s="58"/>
      <c r="AS1451" s="62"/>
      <c r="AT1451" s="58"/>
      <c r="AU1451" s="58"/>
      <c r="AW1451" s="62"/>
      <c r="AX1451" s="58"/>
      <c r="AY1451" s="59"/>
      <c r="BA1451" s="58"/>
      <c r="BC1451" s="62"/>
      <c r="BD1451" s="58"/>
      <c r="BE1451" s="59"/>
      <c r="BF1451" s="58"/>
      <c r="BG1451" s="58"/>
      <c r="BH1451" s="58"/>
      <c r="BI1451" s="58"/>
      <c r="BJ1451" s="58"/>
      <c r="BK1451" s="58"/>
      <c r="BL1451" s="58"/>
      <c r="BM1451" s="58"/>
      <c r="BN1451" s="58"/>
      <c r="BO1451" s="58"/>
      <c r="BP1451" s="58"/>
      <c r="BQ1451" s="58"/>
      <c r="BR1451" s="58"/>
      <c r="BS1451" s="58"/>
      <c r="BT1451" s="58"/>
      <c r="BU1451" s="58"/>
      <c r="BV1451" s="58"/>
      <c r="BW1451" s="58"/>
      <c r="BX1451" s="58"/>
      <c r="BY1451" s="58"/>
      <c r="BZ1451" s="58"/>
      <c r="CA1451" s="58"/>
      <c r="CB1451" s="58"/>
      <c r="CC1451" s="58"/>
      <c r="CD1451" s="58"/>
      <c r="CE1451" s="58"/>
      <c r="CF1451" s="58"/>
      <c r="CG1451" s="58"/>
      <c r="CH1451" s="58"/>
      <c r="CI1451" s="58"/>
      <c r="CJ1451" s="58"/>
      <c r="CK1451" s="58"/>
      <c r="CL1451" s="58"/>
      <c r="CM1451" s="58"/>
      <c r="CN1451" s="58"/>
      <c r="CO1451" s="58"/>
      <c r="CP1451" s="58"/>
      <c r="CQ1451" s="58"/>
      <c r="CR1451" s="58"/>
      <c r="CS1451" s="58"/>
      <c r="CT1451" s="58"/>
      <c r="CU1451" s="58"/>
      <c r="CV1451" s="58"/>
      <c r="CW1451" s="58"/>
      <c r="CX1451" s="58"/>
      <c r="CY1451" s="58"/>
      <c r="CZ1451" s="58"/>
      <c r="DA1451" s="58"/>
      <c r="DB1451" s="58"/>
      <c r="DC1451" s="58"/>
      <c r="DD1451" s="58"/>
      <c r="DE1451" s="58"/>
      <c r="DF1451" s="58"/>
      <c r="DG1451" s="58"/>
      <c r="DH1451" s="58"/>
      <c r="DI1451" s="60"/>
    </row>
    <row r="1452" spans="1:113" x14ac:dyDescent="0.2">
      <c r="A1452" s="36"/>
      <c r="AM1452" s="62"/>
      <c r="AN1452" s="62"/>
      <c r="AO1452" s="58"/>
      <c r="AP1452" s="58"/>
      <c r="AQ1452" s="58"/>
      <c r="AS1452" s="62"/>
      <c r="AT1452" s="58"/>
      <c r="AU1452" s="58"/>
      <c r="AW1452" s="62"/>
      <c r="AX1452" s="58"/>
      <c r="AY1452" s="59"/>
      <c r="BA1452" s="58"/>
      <c r="BC1452" s="62"/>
      <c r="BD1452" s="58"/>
      <c r="BE1452" s="59"/>
      <c r="BF1452" s="58"/>
      <c r="BG1452" s="58"/>
      <c r="BH1452" s="58"/>
      <c r="BI1452" s="58"/>
      <c r="BJ1452" s="58"/>
      <c r="BK1452" s="58"/>
      <c r="BL1452" s="58"/>
      <c r="BM1452" s="58"/>
      <c r="BN1452" s="58"/>
      <c r="BO1452" s="58"/>
      <c r="BP1452" s="58"/>
      <c r="BQ1452" s="58"/>
      <c r="BR1452" s="58"/>
      <c r="BS1452" s="58"/>
      <c r="BT1452" s="58"/>
      <c r="BU1452" s="58"/>
      <c r="BV1452" s="58"/>
      <c r="BW1452" s="58"/>
      <c r="BX1452" s="58"/>
      <c r="BY1452" s="58"/>
      <c r="BZ1452" s="58"/>
      <c r="CA1452" s="58"/>
      <c r="CB1452" s="58"/>
      <c r="CC1452" s="58"/>
      <c r="CD1452" s="58"/>
      <c r="CE1452" s="58"/>
      <c r="CF1452" s="58"/>
      <c r="CG1452" s="58"/>
      <c r="CH1452" s="58"/>
      <c r="CI1452" s="58"/>
      <c r="CJ1452" s="58"/>
      <c r="CK1452" s="58"/>
      <c r="CL1452" s="58"/>
      <c r="CM1452" s="58"/>
      <c r="CN1452" s="58"/>
      <c r="CO1452" s="58"/>
      <c r="CP1452" s="58"/>
      <c r="CQ1452" s="58"/>
      <c r="CR1452" s="58"/>
      <c r="CS1452" s="58"/>
      <c r="CT1452" s="58"/>
      <c r="CU1452" s="58"/>
      <c r="CV1452" s="58"/>
      <c r="CW1452" s="58"/>
      <c r="CX1452" s="58"/>
      <c r="CY1452" s="58"/>
      <c r="CZ1452" s="58"/>
      <c r="DA1452" s="58"/>
      <c r="DB1452" s="58"/>
      <c r="DC1452" s="58"/>
      <c r="DD1452" s="58"/>
      <c r="DE1452" s="58"/>
      <c r="DF1452" s="58"/>
      <c r="DG1452" s="58"/>
      <c r="DH1452" s="58"/>
      <c r="DI1452" s="60"/>
    </row>
    <row r="1453" spans="1:113" x14ac:dyDescent="0.2">
      <c r="A1453" s="36"/>
      <c r="AM1453" s="62"/>
      <c r="AN1453" s="62"/>
      <c r="AO1453" s="58"/>
      <c r="AP1453" s="58"/>
      <c r="AQ1453" s="58"/>
      <c r="AS1453" s="62"/>
      <c r="AT1453" s="58"/>
      <c r="AU1453" s="58"/>
      <c r="AW1453" s="62"/>
      <c r="AX1453" s="58"/>
      <c r="AY1453" s="59"/>
      <c r="BA1453" s="58"/>
      <c r="BC1453" s="62"/>
      <c r="BD1453" s="58"/>
      <c r="BE1453" s="59"/>
      <c r="BF1453" s="58"/>
      <c r="BG1453" s="58"/>
      <c r="BH1453" s="58"/>
      <c r="BI1453" s="58"/>
      <c r="BJ1453" s="58"/>
      <c r="BK1453" s="58"/>
      <c r="BL1453" s="58"/>
      <c r="BM1453" s="58"/>
      <c r="BN1453" s="58"/>
      <c r="BO1453" s="58"/>
      <c r="BP1453" s="58"/>
      <c r="BQ1453" s="58"/>
      <c r="BR1453" s="58"/>
      <c r="BS1453" s="58"/>
      <c r="BT1453" s="58"/>
      <c r="BU1453" s="58"/>
      <c r="BV1453" s="58"/>
      <c r="BW1453" s="58"/>
      <c r="BX1453" s="58"/>
      <c r="BY1453" s="58"/>
      <c r="BZ1453" s="58"/>
      <c r="CA1453" s="58"/>
      <c r="CB1453" s="58"/>
      <c r="CC1453" s="58"/>
      <c r="CD1453" s="58"/>
      <c r="CE1453" s="58"/>
      <c r="CF1453" s="58"/>
      <c r="CG1453" s="58"/>
      <c r="CH1453" s="58"/>
      <c r="CI1453" s="58"/>
      <c r="CJ1453" s="58"/>
      <c r="CK1453" s="58"/>
      <c r="CL1453" s="58"/>
      <c r="CM1453" s="58"/>
      <c r="CN1453" s="58"/>
      <c r="CO1453" s="58"/>
      <c r="CP1453" s="58"/>
      <c r="CQ1453" s="58"/>
      <c r="CR1453" s="58"/>
      <c r="CS1453" s="58"/>
      <c r="CT1453" s="58"/>
      <c r="CU1453" s="58"/>
      <c r="CV1453" s="58"/>
      <c r="CW1453" s="58"/>
      <c r="CX1453" s="58"/>
      <c r="CY1453" s="58"/>
      <c r="CZ1453" s="58"/>
      <c r="DA1453" s="58"/>
      <c r="DB1453" s="58"/>
      <c r="DC1453" s="58"/>
      <c r="DD1453" s="58"/>
      <c r="DE1453" s="58"/>
      <c r="DF1453" s="58"/>
      <c r="DG1453" s="58"/>
      <c r="DH1453" s="58"/>
      <c r="DI1453" s="60"/>
    </row>
    <row r="1454" spans="1:113" x14ac:dyDescent="0.2">
      <c r="A1454" s="36"/>
      <c r="AM1454" s="62"/>
      <c r="AN1454" s="62"/>
      <c r="AO1454" s="58"/>
      <c r="AP1454" s="58"/>
      <c r="AQ1454" s="58"/>
      <c r="AS1454" s="62"/>
      <c r="AT1454" s="58"/>
      <c r="AU1454" s="58"/>
      <c r="AW1454" s="62"/>
      <c r="AX1454" s="58"/>
      <c r="AY1454" s="59"/>
      <c r="BA1454" s="58"/>
      <c r="BC1454" s="62"/>
      <c r="BD1454" s="58"/>
      <c r="BE1454" s="59"/>
      <c r="BF1454" s="58"/>
      <c r="BG1454" s="58"/>
      <c r="BH1454" s="58"/>
      <c r="BI1454" s="58"/>
      <c r="BJ1454" s="58"/>
      <c r="BK1454" s="58"/>
      <c r="BL1454" s="58"/>
      <c r="BM1454" s="58"/>
      <c r="BN1454" s="58"/>
      <c r="BO1454" s="58"/>
      <c r="BP1454" s="58"/>
      <c r="BQ1454" s="58"/>
      <c r="BR1454" s="58"/>
      <c r="BS1454" s="58"/>
      <c r="BT1454" s="58"/>
      <c r="BU1454" s="58"/>
      <c r="BV1454" s="58"/>
      <c r="BW1454" s="58"/>
      <c r="BX1454" s="58"/>
      <c r="BY1454" s="58"/>
      <c r="BZ1454" s="58"/>
      <c r="CA1454" s="58"/>
      <c r="CB1454" s="58"/>
      <c r="CC1454" s="58"/>
      <c r="CD1454" s="58"/>
      <c r="CE1454" s="58"/>
      <c r="CF1454" s="58"/>
      <c r="CG1454" s="58"/>
      <c r="CH1454" s="58"/>
      <c r="CI1454" s="58"/>
      <c r="CJ1454" s="58"/>
      <c r="CK1454" s="58"/>
      <c r="CL1454" s="58"/>
      <c r="CM1454" s="58"/>
      <c r="CN1454" s="58"/>
      <c r="CO1454" s="58"/>
      <c r="CP1454" s="58"/>
      <c r="CQ1454" s="58"/>
      <c r="CR1454" s="58"/>
      <c r="CS1454" s="58"/>
      <c r="CT1454" s="58"/>
      <c r="CU1454" s="58"/>
      <c r="CV1454" s="58"/>
      <c r="CW1454" s="58"/>
      <c r="CX1454" s="58"/>
      <c r="CY1454" s="58"/>
      <c r="CZ1454" s="58"/>
      <c r="DA1454" s="58"/>
      <c r="DB1454" s="58"/>
      <c r="DC1454" s="58"/>
      <c r="DD1454" s="58"/>
      <c r="DE1454" s="58"/>
      <c r="DF1454" s="58"/>
      <c r="DG1454" s="58"/>
      <c r="DH1454" s="58"/>
      <c r="DI1454" s="60"/>
    </row>
    <row r="1455" spans="1:113" x14ac:dyDescent="0.2">
      <c r="A1455" s="36"/>
      <c r="AM1455" s="62"/>
      <c r="AN1455" s="62"/>
      <c r="AO1455" s="58"/>
      <c r="AP1455" s="58"/>
      <c r="AQ1455" s="58"/>
      <c r="AS1455" s="62"/>
      <c r="AT1455" s="58"/>
      <c r="AU1455" s="58"/>
      <c r="AW1455" s="62"/>
      <c r="AX1455" s="58"/>
      <c r="AY1455" s="59"/>
      <c r="BA1455" s="58"/>
      <c r="BC1455" s="62"/>
      <c r="BD1455" s="58"/>
      <c r="BE1455" s="59"/>
      <c r="BF1455" s="58"/>
      <c r="BG1455" s="58"/>
      <c r="BH1455" s="58"/>
      <c r="BI1455" s="58"/>
      <c r="BJ1455" s="58"/>
      <c r="BK1455" s="58"/>
      <c r="BL1455" s="58"/>
      <c r="BM1455" s="58"/>
      <c r="BN1455" s="58"/>
      <c r="BO1455" s="58"/>
      <c r="BP1455" s="58"/>
      <c r="BQ1455" s="58"/>
      <c r="BR1455" s="58"/>
      <c r="BS1455" s="58"/>
      <c r="BT1455" s="58"/>
      <c r="BU1455" s="58"/>
      <c r="BV1455" s="58"/>
      <c r="BW1455" s="58"/>
      <c r="BX1455" s="58"/>
      <c r="BY1455" s="58"/>
      <c r="BZ1455" s="58"/>
      <c r="CA1455" s="58"/>
      <c r="CB1455" s="58"/>
      <c r="CC1455" s="58"/>
      <c r="CD1455" s="58"/>
      <c r="CE1455" s="58"/>
      <c r="CF1455" s="58"/>
      <c r="CG1455" s="58"/>
      <c r="CH1455" s="58"/>
      <c r="CI1455" s="58"/>
      <c r="CJ1455" s="58"/>
      <c r="CK1455" s="58"/>
      <c r="CL1455" s="58"/>
      <c r="CM1455" s="58"/>
      <c r="CN1455" s="58"/>
      <c r="CO1455" s="58"/>
      <c r="CP1455" s="58"/>
      <c r="CQ1455" s="58"/>
      <c r="CR1455" s="58"/>
      <c r="CS1455" s="58"/>
      <c r="CT1455" s="58"/>
      <c r="CU1455" s="58"/>
      <c r="CV1455" s="58"/>
      <c r="CW1455" s="58"/>
      <c r="CX1455" s="58"/>
      <c r="CY1455" s="58"/>
      <c r="CZ1455" s="58"/>
      <c r="DA1455" s="58"/>
      <c r="DB1455" s="58"/>
      <c r="DC1455" s="58"/>
      <c r="DD1455" s="58"/>
      <c r="DE1455" s="58"/>
      <c r="DF1455" s="58"/>
      <c r="DG1455" s="58"/>
      <c r="DH1455" s="58"/>
      <c r="DI1455" s="60"/>
    </row>
    <row r="1456" spans="1:113" x14ac:dyDescent="0.2">
      <c r="A1456" s="36"/>
      <c r="AM1456" s="62"/>
      <c r="AN1456" s="62"/>
      <c r="AO1456" s="58"/>
      <c r="AP1456" s="58"/>
      <c r="AQ1456" s="58"/>
      <c r="AS1456" s="62"/>
      <c r="AT1456" s="58"/>
      <c r="AU1456" s="58"/>
      <c r="AW1456" s="62"/>
      <c r="AX1456" s="58"/>
      <c r="AY1456" s="59"/>
      <c r="BA1456" s="58"/>
      <c r="BC1456" s="62"/>
      <c r="BD1456" s="58"/>
      <c r="BE1456" s="59"/>
      <c r="BF1456" s="58"/>
      <c r="BG1456" s="58"/>
      <c r="BH1456" s="58"/>
      <c r="BI1456" s="58"/>
      <c r="BJ1456" s="58"/>
      <c r="BK1456" s="58"/>
      <c r="BL1456" s="58"/>
      <c r="BM1456" s="58"/>
      <c r="BN1456" s="58"/>
      <c r="BO1456" s="58"/>
      <c r="BP1456" s="58"/>
      <c r="BQ1456" s="58"/>
      <c r="BR1456" s="58"/>
      <c r="BS1456" s="58"/>
      <c r="BT1456" s="58"/>
      <c r="BU1456" s="58"/>
      <c r="BV1456" s="58"/>
      <c r="BW1456" s="58"/>
      <c r="BX1456" s="58"/>
      <c r="BY1456" s="58"/>
      <c r="BZ1456" s="58"/>
      <c r="CA1456" s="58"/>
      <c r="CB1456" s="58"/>
      <c r="CC1456" s="58"/>
      <c r="CD1456" s="58"/>
      <c r="CE1456" s="58"/>
      <c r="CF1456" s="58"/>
      <c r="CG1456" s="58"/>
      <c r="CH1456" s="58"/>
      <c r="CI1456" s="58"/>
      <c r="CJ1456" s="58"/>
      <c r="CK1456" s="58"/>
      <c r="CL1456" s="58"/>
      <c r="CM1456" s="58"/>
      <c r="CN1456" s="58"/>
      <c r="CO1456" s="58"/>
      <c r="CP1456" s="58"/>
      <c r="CQ1456" s="58"/>
      <c r="CR1456" s="58"/>
      <c r="CS1456" s="58"/>
      <c r="CT1456" s="58"/>
      <c r="CU1456" s="58"/>
      <c r="CV1456" s="58"/>
      <c r="CW1456" s="58"/>
      <c r="CX1456" s="58"/>
      <c r="CY1456" s="58"/>
      <c r="CZ1456" s="58"/>
      <c r="DA1456" s="58"/>
      <c r="DB1456" s="58"/>
      <c r="DC1456" s="58"/>
      <c r="DD1456" s="58"/>
      <c r="DE1456" s="58"/>
      <c r="DF1456" s="58"/>
      <c r="DG1456" s="58"/>
      <c r="DH1456" s="58"/>
      <c r="DI1456" s="60"/>
    </row>
    <row r="1457" spans="1:113" x14ac:dyDescent="0.2">
      <c r="A1457" s="36"/>
      <c r="AM1457" s="62"/>
      <c r="AN1457" s="62"/>
      <c r="AO1457" s="58"/>
      <c r="AP1457" s="58"/>
      <c r="AQ1457" s="58"/>
      <c r="AS1457" s="62"/>
      <c r="AT1457" s="58"/>
      <c r="AU1457" s="58"/>
      <c r="AW1457" s="62"/>
      <c r="AX1457" s="58"/>
      <c r="AY1457" s="59"/>
      <c r="BA1457" s="58"/>
      <c r="BC1457" s="62"/>
      <c r="BD1457" s="58"/>
      <c r="BE1457" s="59"/>
      <c r="BF1457" s="58"/>
      <c r="BG1457" s="58"/>
      <c r="BH1457" s="58"/>
      <c r="BI1457" s="58"/>
      <c r="BJ1457" s="58"/>
      <c r="BK1457" s="58"/>
      <c r="BL1457" s="58"/>
      <c r="BM1457" s="58"/>
      <c r="BN1457" s="58"/>
      <c r="BO1457" s="58"/>
      <c r="BP1457" s="58"/>
      <c r="BQ1457" s="58"/>
      <c r="BR1457" s="58"/>
      <c r="BS1457" s="58"/>
      <c r="BT1457" s="58"/>
      <c r="BU1457" s="58"/>
      <c r="BV1457" s="58"/>
      <c r="BW1457" s="58"/>
      <c r="BX1457" s="58"/>
      <c r="BY1457" s="58"/>
      <c r="BZ1457" s="58"/>
      <c r="CA1457" s="58"/>
      <c r="CB1457" s="58"/>
      <c r="CC1457" s="58"/>
      <c r="CD1457" s="58"/>
      <c r="CE1457" s="58"/>
      <c r="CF1457" s="58"/>
      <c r="CG1457" s="58"/>
      <c r="CH1457" s="58"/>
      <c r="CI1457" s="58"/>
      <c r="CJ1457" s="58"/>
      <c r="CK1457" s="58"/>
      <c r="CL1457" s="58"/>
      <c r="CM1457" s="58"/>
      <c r="CN1457" s="58"/>
      <c r="CO1457" s="58"/>
      <c r="CP1457" s="58"/>
      <c r="CQ1457" s="58"/>
      <c r="CR1457" s="58"/>
      <c r="CS1457" s="58"/>
      <c r="CT1457" s="58"/>
      <c r="CU1457" s="58"/>
      <c r="CV1457" s="58"/>
      <c r="CW1457" s="58"/>
      <c r="CX1457" s="58"/>
      <c r="CY1457" s="58"/>
      <c r="CZ1457" s="58"/>
      <c r="DA1457" s="58"/>
      <c r="DB1457" s="58"/>
      <c r="DC1457" s="58"/>
      <c r="DD1457" s="58"/>
      <c r="DE1457" s="58"/>
      <c r="DF1457" s="58"/>
      <c r="DG1457" s="58"/>
      <c r="DH1457" s="58"/>
      <c r="DI1457" s="60"/>
    </row>
    <row r="1458" spans="1:113" x14ac:dyDescent="0.2">
      <c r="A1458" s="36"/>
      <c r="AM1458" s="62"/>
      <c r="AN1458" s="62"/>
      <c r="AO1458" s="58"/>
      <c r="AP1458" s="58"/>
      <c r="AQ1458" s="58"/>
      <c r="AS1458" s="62"/>
      <c r="AT1458" s="58"/>
      <c r="AU1458" s="58"/>
      <c r="AW1458" s="62"/>
      <c r="AX1458" s="58"/>
      <c r="AY1458" s="59"/>
      <c r="BA1458" s="58"/>
      <c r="BC1458" s="62"/>
      <c r="BD1458" s="58"/>
      <c r="BE1458" s="59"/>
      <c r="BF1458" s="58"/>
      <c r="BG1458" s="58"/>
      <c r="BH1458" s="58"/>
      <c r="BI1458" s="58"/>
      <c r="BJ1458" s="58"/>
      <c r="BK1458" s="58"/>
      <c r="BL1458" s="58"/>
      <c r="BM1458" s="58"/>
      <c r="BN1458" s="58"/>
      <c r="BO1458" s="58"/>
      <c r="BP1458" s="58"/>
      <c r="BQ1458" s="58"/>
      <c r="BR1458" s="58"/>
      <c r="BS1458" s="58"/>
      <c r="BT1458" s="58"/>
      <c r="BU1458" s="58"/>
      <c r="BV1458" s="58"/>
      <c r="BW1458" s="58"/>
      <c r="BX1458" s="58"/>
      <c r="BY1458" s="58"/>
      <c r="BZ1458" s="58"/>
      <c r="CA1458" s="58"/>
      <c r="CB1458" s="58"/>
      <c r="CC1458" s="58"/>
      <c r="CD1458" s="58"/>
      <c r="CE1458" s="58"/>
      <c r="CF1458" s="58"/>
      <c r="CG1458" s="58"/>
      <c r="CH1458" s="58"/>
      <c r="CI1458" s="58"/>
      <c r="CJ1458" s="58"/>
      <c r="CK1458" s="58"/>
      <c r="CL1458" s="58"/>
      <c r="CM1458" s="58"/>
      <c r="CN1458" s="58"/>
      <c r="CO1458" s="58"/>
      <c r="CP1458" s="58"/>
      <c r="CQ1458" s="58"/>
      <c r="CR1458" s="58"/>
      <c r="CS1458" s="58"/>
      <c r="CT1458" s="58"/>
      <c r="CU1458" s="58"/>
      <c r="CV1458" s="58"/>
      <c r="CW1458" s="58"/>
      <c r="CX1458" s="58"/>
      <c r="CY1458" s="58"/>
      <c r="CZ1458" s="58"/>
      <c r="DA1458" s="58"/>
      <c r="DB1458" s="58"/>
      <c r="DC1458" s="58"/>
      <c r="DD1458" s="58"/>
      <c r="DE1458" s="58"/>
      <c r="DF1458" s="58"/>
      <c r="DG1458" s="58"/>
      <c r="DH1458" s="58"/>
      <c r="DI1458" s="60"/>
    </row>
    <row r="1459" spans="1:113" x14ac:dyDescent="0.2">
      <c r="A1459" s="36"/>
      <c r="AM1459" s="62"/>
      <c r="AN1459" s="62"/>
      <c r="AO1459" s="58"/>
      <c r="AP1459" s="58"/>
      <c r="AQ1459" s="58"/>
      <c r="AS1459" s="62"/>
      <c r="AT1459" s="58"/>
      <c r="AU1459" s="58"/>
      <c r="AW1459" s="62"/>
      <c r="AX1459" s="58"/>
      <c r="AY1459" s="59"/>
      <c r="BA1459" s="58"/>
      <c r="BC1459" s="62"/>
      <c r="BD1459" s="58"/>
      <c r="BE1459" s="59"/>
      <c r="BF1459" s="58"/>
      <c r="BG1459" s="58"/>
      <c r="BH1459" s="58"/>
      <c r="BI1459" s="58"/>
      <c r="BJ1459" s="58"/>
      <c r="BK1459" s="58"/>
      <c r="BL1459" s="58"/>
      <c r="BM1459" s="58"/>
      <c r="BN1459" s="58"/>
      <c r="BO1459" s="58"/>
      <c r="BP1459" s="58"/>
      <c r="BQ1459" s="58"/>
      <c r="BR1459" s="58"/>
      <c r="BS1459" s="58"/>
      <c r="BT1459" s="58"/>
      <c r="BU1459" s="58"/>
      <c r="BV1459" s="58"/>
      <c r="BW1459" s="58"/>
      <c r="BX1459" s="58"/>
      <c r="BY1459" s="58"/>
      <c r="BZ1459" s="58"/>
      <c r="CA1459" s="58"/>
      <c r="CB1459" s="58"/>
      <c r="CC1459" s="58"/>
      <c r="CD1459" s="58"/>
      <c r="CE1459" s="58"/>
      <c r="CF1459" s="58"/>
      <c r="CG1459" s="58"/>
      <c r="CH1459" s="58"/>
      <c r="CI1459" s="58"/>
      <c r="CJ1459" s="58"/>
      <c r="CK1459" s="58"/>
      <c r="CL1459" s="58"/>
      <c r="CM1459" s="58"/>
      <c r="CN1459" s="58"/>
      <c r="CO1459" s="58"/>
      <c r="CP1459" s="58"/>
      <c r="CQ1459" s="58"/>
      <c r="CR1459" s="58"/>
      <c r="CS1459" s="58"/>
      <c r="CT1459" s="58"/>
      <c r="CU1459" s="58"/>
      <c r="CV1459" s="58"/>
      <c r="CW1459" s="58"/>
      <c r="CX1459" s="58"/>
      <c r="CY1459" s="58"/>
      <c r="CZ1459" s="58"/>
      <c r="DA1459" s="58"/>
      <c r="DB1459" s="58"/>
      <c r="DC1459" s="58"/>
      <c r="DD1459" s="58"/>
      <c r="DE1459" s="58"/>
      <c r="DF1459" s="58"/>
      <c r="DG1459" s="58"/>
      <c r="DH1459" s="58"/>
      <c r="DI1459" s="60"/>
    </row>
    <row r="1460" spans="1:113" x14ac:dyDescent="0.2">
      <c r="A1460" s="36"/>
      <c r="AM1460" s="62"/>
      <c r="AN1460" s="62"/>
      <c r="AO1460" s="58"/>
      <c r="AP1460" s="58"/>
      <c r="AQ1460" s="58"/>
      <c r="AS1460" s="62"/>
      <c r="AT1460" s="58"/>
      <c r="AU1460" s="58"/>
      <c r="AW1460" s="62"/>
      <c r="AX1460" s="58"/>
      <c r="AY1460" s="59"/>
      <c r="BA1460" s="58"/>
      <c r="BC1460" s="62"/>
      <c r="BD1460" s="58"/>
      <c r="BE1460" s="59"/>
      <c r="BF1460" s="58"/>
      <c r="BG1460" s="58"/>
      <c r="BH1460" s="58"/>
      <c r="BI1460" s="58"/>
      <c r="BJ1460" s="58"/>
      <c r="BK1460" s="58"/>
      <c r="BL1460" s="58"/>
      <c r="BM1460" s="58"/>
      <c r="BN1460" s="58"/>
      <c r="BO1460" s="58"/>
      <c r="BP1460" s="58"/>
      <c r="BQ1460" s="58"/>
      <c r="BR1460" s="58"/>
      <c r="BS1460" s="58"/>
      <c r="BT1460" s="58"/>
      <c r="BU1460" s="58"/>
      <c r="BV1460" s="58"/>
      <c r="BW1460" s="58"/>
      <c r="BX1460" s="58"/>
      <c r="BY1460" s="58"/>
      <c r="BZ1460" s="58"/>
      <c r="CA1460" s="58"/>
      <c r="CB1460" s="58"/>
      <c r="CC1460" s="58"/>
      <c r="CD1460" s="58"/>
      <c r="CE1460" s="58"/>
      <c r="CF1460" s="58"/>
      <c r="CG1460" s="58"/>
      <c r="CH1460" s="58"/>
      <c r="CI1460" s="58"/>
      <c r="CJ1460" s="58"/>
      <c r="CK1460" s="58"/>
      <c r="CL1460" s="58"/>
      <c r="CM1460" s="58"/>
      <c r="CN1460" s="58"/>
      <c r="CO1460" s="58"/>
      <c r="CP1460" s="58"/>
      <c r="CQ1460" s="58"/>
      <c r="CR1460" s="58"/>
      <c r="CS1460" s="58"/>
      <c r="CT1460" s="58"/>
      <c r="CU1460" s="58"/>
      <c r="CV1460" s="58"/>
      <c r="CW1460" s="58"/>
      <c r="CX1460" s="58"/>
      <c r="CY1460" s="58"/>
      <c r="CZ1460" s="58"/>
      <c r="DA1460" s="58"/>
      <c r="DB1460" s="58"/>
      <c r="DC1460" s="58"/>
      <c r="DD1460" s="58"/>
      <c r="DE1460" s="58"/>
      <c r="DF1460" s="58"/>
      <c r="DG1460" s="58"/>
      <c r="DH1460" s="58"/>
      <c r="DI1460" s="60"/>
    </row>
    <row r="1461" spans="1:113" x14ac:dyDescent="0.2">
      <c r="A1461" s="36"/>
      <c r="AM1461" s="62"/>
      <c r="AN1461" s="62"/>
      <c r="AO1461" s="58"/>
      <c r="AP1461" s="58"/>
      <c r="AQ1461" s="58"/>
      <c r="AS1461" s="62"/>
      <c r="AT1461" s="58"/>
      <c r="AU1461" s="58"/>
      <c r="AW1461" s="62"/>
      <c r="AX1461" s="58"/>
      <c r="AY1461" s="59"/>
      <c r="BA1461" s="58"/>
      <c r="BC1461" s="62"/>
      <c r="BD1461" s="58"/>
      <c r="BE1461" s="59"/>
      <c r="BF1461" s="58"/>
      <c r="BG1461" s="58"/>
      <c r="BH1461" s="58"/>
      <c r="BI1461" s="58"/>
      <c r="BJ1461" s="58"/>
      <c r="BK1461" s="58"/>
      <c r="BL1461" s="58"/>
      <c r="BM1461" s="58"/>
      <c r="BN1461" s="58"/>
      <c r="BO1461" s="58"/>
      <c r="BP1461" s="58"/>
      <c r="BQ1461" s="58"/>
      <c r="BR1461" s="58"/>
      <c r="BS1461" s="58"/>
      <c r="BT1461" s="58"/>
      <c r="BU1461" s="58"/>
      <c r="BV1461" s="58"/>
      <c r="BW1461" s="58"/>
      <c r="BX1461" s="58"/>
      <c r="BY1461" s="58"/>
      <c r="BZ1461" s="58"/>
      <c r="CA1461" s="58"/>
      <c r="CB1461" s="58"/>
      <c r="CC1461" s="58"/>
      <c r="CD1461" s="58"/>
      <c r="CE1461" s="58"/>
      <c r="CF1461" s="58"/>
      <c r="CG1461" s="58"/>
      <c r="CH1461" s="58"/>
      <c r="CI1461" s="58"/>
      <c r="CJ1461" s="58"/>
      <c r="CK1461" s="58"/>
      <c r="CL1461" s="58"/>
      <c r="CM1461" s="58"/>
      <c r="CN1461" s="58"/>
      <c r="CO1461" s="58"/>
      <c r="CP1461" s="58"/>
      <c r="CQ1461" s="58"/>
      <c r="CR1461" s="58"/>
      <c r="CS1461" s="58"/>
      <c r="CT1461" s="58"/>
      <c r="CU1461" s="58"/>
      <c r="CV1461" s="58"/>
      <c r="CW1461" s="58"/>
      <c r="CX1461" s="58"/>
      <c r="CY1461" s="58"/>
      <c r="CZ1461" s="58"/>
      <c r="DA1461" s="58"/>
      <c r="DB1461" s="58"/>
      <c r="DC1461" s="58"/>
      <c r="DD1461" s="58"/>
      <c r="DE1461" s="58"/>
      <c r="DF1461" s="58"/>
      <c r="DG1461" s="58"/>
      <c r="DH1461" s="58"/>
      <c r="DI1461" s="60"/>
    </row>
    <row r="1462" spans="1:113" x14ac:dyDescent="0.2">
      <c r="A1462" s="36"/>
      <c r="AM1462" s="62"/>
      <c r="AN1462" s="62"/>
      <c r="AO1462" s="58"/>
      <c r="AP1462" s="58"/>
      <c r="AQ1462" s="58"/>
      <c r="AS1462" s="62"/>
      <c r="AT1462" s="58"/>
      <c r="AU1462" s="58"/>
      <c r="AW1462" s="62"/>
      <c r="AX1462" s="58"/>
      <c r="AY1462" s="59"/>
      <c r="BA1462" s="58"/>
      <c r="BC1462" s="62"/>
      <c r="BD1462" s="58"/>
      <c r="BE1462" s="59"/>
      <c r="BF1462" s="58"/>
      <c r="BG1462" s="58"/>
      <c r="BH1462" s="58"/>
      <c r="BI1462" s="58"/>
      <c r="BJ1462" s="58"/>
      <c r="BK1462" s="58"/>
      <c r="BL1462" s="58"/>
      <c r="BM1462" s="58"/>
      <c r="BN1462" s="58"/>
      <c r="BO1462" s="58"/>
      <c r="BP1462" s="58"/>
      <c r="BQ1462" s="58"/>
      <c r="BR1462" s="58"/>
      <c r="BS1462" s="58"/>
      <c r="BT1462" s="58"/>
      <c r="BU1462" s="58"/>
      <c r="BV1462" s="58"/>
      <c r="BW1462" s="58"/>
      <c r="BX1462" s="58"/>
      <c r="BY1462" s="58"/>
      <c r="BZ1462" s="58"/>
      <c r="CA1462" s="58"/>
      <c r="CB1462" s="58"/>
      <c r="CC1462" s="58"/>
      <c r="CD1462" s="58"/>
      <c r="CE1462" s="58"/>
      <c r="CF1462" s="58"/>
      <c r="CG1462" s="58"/>
      <c r="CH1462" s="58"/>
      <c r="CI1462" s="58"/>
      <c r="CJ1462" s="58"/>
      <c r="CK1462" s="58"/>
      <c r="CL1462" s="58"/>
      <c r="CM1462" s="58"/>
      <c r="CN1462" s="58"/>
      <c r="CO1462" s="58"/>
      <c r="CP1462" s="58"/>
      <c r="CQ1462" s="58"/>
      <c r="CR1462" s="58"/>
      <c r="CS1462" s="58"/>
      <c r="CT1462" s="58"/>
      <c r="CU1462" s="58"/>
      <c r="CV1462" s="58"/>
      <c r="CW1462" s="58"/>
      <c r="CX1462" s="58"/>
      <c r="CY1462" s="58"/>
      <c r="CZ1462" s="58"/>
      <c r="DA1462" s="58"/>
      <c r="DB1462" s="58"/>
      <c r="DC1462" s="58"/>
      <c r="DD1462" s="58"/>
      <c r="DE1462" s="58"/>
      <c r="DF1462" s="58"/>
      <c r="DG1462" s="58"/>
      <c r="DH1462" s="58"/>
      <c r="DI1462" s="60"/>
    </row>
    <row r="1463" spans="1:113" x14ac:dyDescent="0.2">
      <c r="A1463" s="36"/>
      <c r="AM1463" s="62"/>
      <c r="AN1463" s="62"/>
      <c r="AO1463" s="58"/>
      <c r="AP1463" s="58"/>
      <c r="AQ1463" s="58"/>
      <c r="AS1463" s="62"/>
      <c r="AT1463" s="58"/>
      <c r="AU1463" s="58"/>
      <c r="AW1463" s="62"/>
      <c r="AX1463" s="58"/>
      <c r="AY1463" s="59"/>
      <c r="BA1463" s="58"/>
      <c r="BC1463" s="62"/>
      <c r="BD1463" s="58"/>
      <c r="BE1463" s="59"/>
      <c r="BF1463" s="58"/>
      <c r="BG1463" s="58"/>
      <c r="BH1463" s="58"/>
      <c r="BI1463" s="58"/>
      <c r="BJ1463" s="58"/>
      <c r="BK1463" s="58"/>
      <c r="BL1463" s="58"/>
      <c r="BM1463" s="58"/>
      <c r="BN1463" s="58"/>
      <c r="BO1463" s="58"/>
      <c r="BP1463" s="58"/>
      <c r="BQ1463" s="58"/>
      <c r="BR1463" s="58"/>
      <c r="BS1463" s="58"/>
      <c r="BT1463" s="58"/>
      <c r="BU1463" s="58"/>
      <c r="BV1463" s="58"/>
      <c r="BW1463" s="58"/>
      <c r="BX1463" s="58"/>
      <c r="BY1463" s="58"/>
      <c r="BZ1463" s="58"/>
      <c r="CA1463" s="58"/>
      <c r="CB1463" s="58"/>
      <c r="CC1463" s="58"/>
      <c r="CD1463" s="58"/>
      <c r="CE1463" s="58"/>
      <c r="CF1463" s="58"/>
      <c r="CG1463" s="58"/>
      <c r="CH1463" s="58"/>
      <c r="CI1463" s="58"/>
      <c r="CJ1463" s="58"/>
      <c r="CK1463" s="58"/>
      <c r="CL1463" s="58"/>
      <c r="CM1463" s="58"/>
      <c r="CN1463" s="58"/>
      <c r="CO1463" s="58"/>
      <c r="CP1463" s="58"/>
      <c r="CQ1463" s="58"/>
      <c r="CR1463" s="58"/>
      <c r="CS1463" s="58"/>
      <c r="CT1463" s="58"/>
      <c r="CU1463" s="58"/>
      <c r="CV1463" s="58"/>
      <c r="CW1463" s="58"/>
      <c r="CX1463" s="58"/>
      <c r="CY1463" s="58"/>
      <c r="CZ1463" s="58"/>
      <c r="DA1463" s="58"/>
      <c r="DB1463" s="58"/>
      <c r="DC1463" s="58"/>
      <c r="DD1463" s="58"/>
      <c r="DE1463" s="58"/>
      <c r="DF1463" s="58"/>
      <c r="DG1463" s="58"/>
      <c r="DH1463" s="58"/>
      <c r="DI1463" s="60"/>
    </row>
    <row r="1464" spans="1:113" x14ac:dyDescent="0.2">
      <c r="A1464" s="36"/>
      <c r="AM1464" s="62"/>
      <c r="AN1464" s="62"/>
      <c r="AO1464" s="58"/>
      <c r="AP1464" s="58"/>
      <c r="AQ1464" s="58"/>
      <c r="AS1464" s="62"/>
      <c r="AT1464" s="58"/>
      <c r="AU1464" s="58"/>
      <c r="AW1464" s="62"/>
      <c r="AX1464" s="58"/>
      <c r="AY1464" s="59"/>
      <c r="BA1464" s="58"/>
      <c r="BC1464" s="62"/>
      <c r="BD1464" s="58"/>
      <c r="BE1464" s="59"/>
      <c r="BF1464" s="58"/>
      <c r="BG1464" s="58"/>
      <c r="BH1464" s="58"/>
      <c r="BI1464" s="58"/>
      <c r="BJ1464" s="58"/>
      <c r="BK1464" s="58"/>
      <c r="BL1464" s="58"/>
      <c r="BM1464" s="58"/>
      <c r="BN1464" s="58"/>
      <c r="BO1464" s="58"/>
      <c r="BP1464" s="58"/>
      <c r="BQ1464" s="58"/>
      <c r="BR1464" s="58"/>
      <c r="BS1464" s="58"/>
      <c r="BT1464" s="58"/>
      <c r="BU1464" s="58"/>
      <c r="BV1464" s="58"/>
      <c r="BW1464" s="58"/>
      <c r="BX1464" s="58"/>
      <c r="BY1464" s="58"/>
      <c r="BZ1464" s="58"/>
      <c r="CA1464" s="58"/>
      <c r="CB1464" s="58"/>
      <c r="CC1464" s="58"/>
      <c r="CD1464" s="58"/>
      <c r="CE1464" s="58"/>
      <c r="CF1464" s="58"/>
      <c r="CG1464" s="58"/>
      <c r="CH1464" s="58"/>
      <c r="CI1464" s="58"/>
      <c r="CJ1464" s="58"/>
      <c r="CK1464" s="58"/>
      <c r="CL1464" s="58"/>
      <c r="CM1464" s="58"/>
      <c r="CN1464" s="58"/>
      <c r="CO1464" s="58"/>
      <c r="CP1464" s="58"/>
      <c r="CQ1464" s="58"/>
      <c r="CR1464" s="58"/>
      <c r="CS1464" s="58"/>
      <c r="CT1464" s="58"/>
      <c r="CU1464" s="58"/>
      <c r="CV1464" s="58"/>
      <c r="CW1464" s="58"/>
      <c r="CX1464" s="58"/>
      <c r="CY1464" s="58"/>
      <c r="CZ1464" s="58"/>
      <c r="DA1464" s="58"/>
      <c r="DB1464" s="58"/>
      <c r="DC1464" s="58"/>
      <c r="DD1464" s="58"/>
      <c r="DE1464" s="58"/>
      <c r="DF1464" s="58"/>
      <c r="DG1464" s="58"/>
      <c r="DH1464" s="58"/>
      <c r="DI1464" s="60"/>
    </row>
    <row r="1465" spans="1:113" x14ac:dyDescent="0.2">
      <c r="A1465" s="36"/>
      <c r="AM1465" s="62"/>
      <c r="AN1465" s="62"/>
      <c r="AO1465" s="58"/>
      <c r="AP1465" s="58"/>
      <c r="AQ1465" s="58"/>
      <c r="AS1465" s="62"/>
      <c r="AT1465" s="58"/>
      <c r="AU1465" s="58"/>
      <c r="AW1465" s="62"/>
      <c r="AX1465" s="58"/>
      <c r="AY1465" s="59"/>
      <c r="BA1465" s="58"/>
      <c r="BC1465" s="62"/>
      <c r="BD1465" s="58"/>
      <c r="BE1465" s="59"/>
      <c r="BF1465" s="58"/>
      <c r="BG1465" s="58"/>
      <c r="BH1465" s="58"/>
      <c r="BI1465" s="58"/>
      <c r="BJ1465" s="58"/>
      <c r="BK1465" s="58"/>
      <c r="BL1465" s="58"/>
      <c r="BM1465" s="58"/>
      <c r="BN1465" s="58"/>
      <c r="BO1465" s="58"/>
      <c r="BP1465" s="58"/>
      <c r="BQ1465" s="58"/>
      <c r="BR1465" s="58"/>
      <c r="BS1465" s="58"/>
      <c r="BT1465" s="58"/>
      <c r="BU1465" s="58"/>
      <c r="BV1465" s="58"/>
      <c r="BW1465" s="58"/>
      <c r="BX1465" s="58"/>
      <c r="BY1465" s="58"/>
      <c r="BZ1465" s="58"/>
      <c r="CA1465" s="58"/>
      <c r="CB1465" s="58"/>
      <c r="CC1465" s="58"/>
      <c r="CD1465" s="58"/>
      <c r="CE1465" s="58"/>
      <c r="CF1465" s="58"/>
      <c r="CG1465" s="58"/>
      <c r="CH1465" s="58"/>
      <c r="CI1465" s="58"/>
      <c r="CJ1465" s="58"/>
      <c r="CK1465" s="58"/>
      <c r="CL1465" s="58"/>
      <c r="CM1465" s="58"/>
      <c r="CN1465" s="58"/>
      <c r="CO1465" s="58"/>
      <c r="CP1465" s="58"/>
      <c r="CQ1465" s="58"/>
      <c r="CR1465" s="58"/>
      <c r="CS1465" s="58"/>
      <c r="CT1465" s="58"/>
      <c r="CU1465" s="58"/>
      <c r="CV1465" s="58"/>
      <c r="CW1465" s="58"/>
      <c r="CX1465" s="58"/>
      <c r="CY1465" s="58"/>
      <c r="CZ1465" s="58"/>
      <c r="DA1465" s="58"/>
      <c r="DB1465" s="58"/>
      <c r="DC1465" s="58"/>
      <c r="DD1465" s="58"/>
      <c r="DE1465" s="58"/>
      <c r="DF1465" s="58"/>
      <c r="DG1465" s="58"/>
      <c r="DH1465" s="58"/>
      <c r="DI1465" s="60"/>
    </row>
    <row r="1466" spans="1:113" x14ac:dyDescent="0.2">
      <c r="A1466" s="36"/>
      <c r="AM1466" s="62"/>
      <c r="AN1466" s="62"/>
      <c r="AO1466" s="58"/>
      <c r="AP1466" s="58"/>
      <c r="AQ1466" s="58"/>
      <c r="AS1466" s="62"/>
      <c r="AT1466" s="58"/>
      <c r="AU1466" s="58"/>
      <c r="AW1466" s="62"/>
      <c r="AX1466" s="58"/>
      <c r="AY1466" s="59"/>
      <c r="BA1466" s="58"/>
      <c r="BC1466" s="62"/>
      <c r="BD1466" s="58"/>
      <c r="BE1466" s="59"/>
      <c r="BF1466" s="58"/>
      <c r="BG1466" s="58"/>
      <c r="BH1466" s="58"/>
      <c r="BI1466" s="58"/>
      <c r="BJ1466" s="58"/>
      <c r="BK1466" s="58"/>
      <c r="BL1466" s="58"/>
      <c r="BM1466" s="58"/>
      <c r="BN1466" s="58"/>
      <c r="BO1466" s="58"/>
      <c r="BP1466" s="58"/>
      <c r="BQ1466" s="58"/>
      <c r="BR1466" s="58"/>
      <c r="BS1466" s="58"/>
      <c r="BT1466" s="58"/>
      <c r="BU1466" s="58"/>
      <c r="BV1466" s="58"/>
      <c r="BW1466" s="58"/>
      <c r="BX1466" s="58"/>
      <c r="BY1466" s="58"/>
      <c r="BZ1466" s="58"/>
      <c r="CA1466" s="58"/>
      <c r="CB1466" s="58"/>
      <c r="CC1466" s="58"/>
      <c r="CD1466" s="58"/>
      <c r="CE1466" s="58"/>
      <c r="CF1466" s="58"/>
      <c r="CG1466" s="58"/>
      <c r="CH1466" s="58"/>
      <c r="CI1466" s="58"/>
      <c r="CJ1466" s="58"/>
      <c r="CK1466" s="58"/>
      <c r="CL1466" s="58"/>
      <c r="CM1466" s="58"/>
      <c r="CN1466" s="58"/>
      <c r="CO1466" s="58"/>
      <c r="CP1466" s="58"/>
      <c r="CQ1466" s="58"/>
      <c r="CR1466" s="58"/>
      <c r="CS1466" s="58"/>
      <c r="CT1466" s="58"/>
      <c r="CU1466" s="58"/>
      <c r="CV1466" s="58"/>
      <c r="CW1466" s="58"/>
      <c r="CX1466" s="58"/>
      <c r="CY1466" s="58"/>
      <c r="CZ1466" s="58"/>
      <c r="DA1466" s="58"/>
      <c r="DB1466" s="58"/>
      <c r="DC1466" s="58"/>
      <c r="DD1466" s="58"/>
      <c r="DE1466" s="58"/>
      <c r="DF1466" s="58"/>
      <c r="DG1466" s="58"/>
      <c r="DH1466" s="58"/>
      <c r="DI1466" s="60"/>
    </row>
    <row r="1467" spans="1:113" x14ac:dyDescent="0.2">
      <c r="A1467" s="36"/>
      <c r="AM1467" s="62"/>
      <c r="AN1467" s="62"/>
      <c r="AO1467" s="58"/>
      <c r="AP1467" s="58"/>
      <c r="AQ1467" s="58"/>
      <c r="AS1467" s="62"/>
      <c r="AT1467" s="58"/>
      <c r="AU1467" s="58"/>
      <c r="AW1467" s="62"/>
      <c r="AX1467" s="58"/>
      <c r="AY1467" s="59"/>
      <c r="BA1467" s="58"/>
      <c r="BC1467" s="62"/>
      <c r="BD1467" s="58"/>
      <c r="BE1467" s="59"/>
      <c r="BF1467" s="58"/>
      <c r="BG1467" s="58"/>
      <c r="BH1467" s="58"/>
      <c r="BI1467" s="58"/>
      <c r="BJ1467" s="58"/>
      <c r="BK1467" s="58"/>
      <c r="BL1467" s="58"/>
      <c r="BM1467" s="58"/>
      <c r="BN1467" s="58"/>
      <c r="BO1467" s="58"/>
      <c r="BP1467" s="58"/>
      <c r="BQ1467" s="58"/>
      <c r="BR1467" s="58"/>
      <c r="BS1467" s="58"/>
      <c r="BT1467" s="58"/>
      <c r="BU1467" s="58"/>
      <c r="BV1467" s="58"/>
      <c r="BW1467" s="58"/>
      <c r="BX1467" s="58"/>
      <c r="BY1467" s="58"/>
      <c r="BZ1467" s="58"/>
      <c r="CA1467" s="58"/>
      <c r="CB1467" s="58"/>
      <c r="CC1467" s="58"/>
      <c r="CD1467" s="58"/>
      <c r="CE1467" s="58"/>
      <c r="CF1467" s="58"/>
      <c r="CG1467" s="58"/>
      <c r="CH1467" s="58"/>
      <c r="CI1467" s="58"/>
      <c r="CJ1467" s="58"/>
      <c r="CK1467" s="58"/>
      <c r="CL1467" s="58"/>
      <c r="CM1467" s="58"/>
      <c r="CN1467" s="58"/>
      <c r="CO1467" s="58"/>
      <c r="CP1467" s="58"/>
      <c r="CQ1467" s="58"/>
      <c r="CR1467" s="58"/>
      <c r="CS1467" s="58"/>
      <c r="CT1467" s="58"/>
      <c r="CU1467" s="58"/>
      <c r="CV1467" s="58"/>
      <c r="CW1467" s="58"/>
      <c r="CX1467" s="58"/>
      <c r="CY1467" s="58"/>
      <c r="CZ1467" s="58"/>
      <c r="DA1467" s="58"/>
      <c r="DB1467" s="58"/>
      <c r="DC1467" s="58"/>
      <c r="DD1467" s="58"/>
      <c r="DE1467" s="58"/>
      <c r="DF1467" s="58"/>
      <c r="DG1467" s="58"/>
      <c r="DH1467" s="58"/>
      <c r="DI1467" s="60"/>
    </row>
    <row r="1468" spans="1:113" x14ac:dyDescent="0.2">
      <c r="A1468" s="36"/>
      <c r="AM1468" s="62"/>
      <c r="AN1468" s="62"/>
      <c r="AO1468" s="58"/>
      <c r="AP1468" s="58"/>
      <c r="AQ1468" s="58"/>
      <c r="AS1468" s="62"/>
      <c r="AT1468" s="58"/>
      <c r="AU1468" s="58"/>
      <c r="AW1468" s="62"/>
      <c r="AX1468" s="58"/>
      <c r="AY1468" s="59"/>
      <c r="BA1468" s="58"/>
      <c r="BC1468" s="62"/>
      <c r="BD1468" s="58"/>
      <c r="BE1468" s="59"/>
      <c r="BF1468" s="58"/>
      <c r="BG1468" s="58"/>
      <c r="BH1468" s="58"/>
      <c r="BI1468" s="58"/>
      <c r="BJ1468" s="58"/>
      <c r="BK1468" s="58"/>
      <c r="BL1468" s="58"/>
      <c r="BM1468" s="58"/>
      <c r="BN1468" s="58"/>
      <c r="BO1468" s="58"/>
      <c r="BP1468" s="58"/>
      <c r="BQ1468" s="58"/>
      <c r="BR1468" s="58"/>
      <c r="BS1468" s="58"/>
      <c r="BT1468" s="58"/>
      <c r="BU1468" s="58"/>
      <c r="BV1468" s="58"/>
      <c r="BW1468" s="58"/>
      <c r="BX1468" s="58"/>
      <c r="BY1468" s="58"/>
      <c r="BZ1468" s="58"/>
      <c r="CA1468" s="58"/>
      <c r="CB1468" s="58"/>
      <c r="CC1468" s="58"/>
      <c r="CD1468" s="58"/>
      <c r="CE1468" s="58"/>
      <c r="CF1468" s="58"/>
      <c r="CG1468" s="58"/>
      <c r="CH1468" s="58"/>
      <c r="CI1468" s="58"/>
      <c r="CJ1468" s="58"/>
      <c r="CK1468" s="58"/>
      <c r="CL1468" s="58"/>
      <c r="CM1468" s="58"/>
      <c r="CN1468" s="58"/>
      <c r="CO1468" s="58"/>
      <c r="CP1468" s="58"/>
      <c r="CQ1468" s="58"/>
      <c r="CR1468" s="58"/>
      <c r="CS1468" s="58"/>
      <c r="CT1468" s="58"/>
      <c r="CU1468" s="58"/>
      <c r="CV1468" s="58"/>
      <c r="CW1468" s="58"/>
      <c r="CX1468" s="58"/>
      <c r="CY1468" s="58"/>
      <c r="CZ1468" s="58"/>
      <c r="DA1468" s="58"/>
      <c r="DB1468" s="58"/>
      <c r="DC1468" s="58"/>
      <c r="DD1468" s="58"/>
      <c r="DE1468" s="58"/>
      <c r="DF1468" s="58"/>
      <c r="DG1468" s="58"/>
      <c r="DH1468" s="58"/>
      <c r="DI1468" s="60"/>
    </row>
    <row r="1469" spans="1:113" x14ac:dyDescent="0.2">
      <c r="A1469" s="36"/>
      <c r="AM1469" s="62"/>
      <c r="AN1469" s="62"/>
      <c r="AO1469" s="58"/>
      <c r="AP1469" s="58"/>
      <c r="AQ1469" s="58"/>
      <c r="AS1469" s="62"/>
      <c r="AT1469" s="58"/>
      <c r="AU1469" s="58"/>
      <c r="AW1469" s="62"/>
      <c r="AX1469" s="58"/>
      <c r="AY1469" s="59"/>
      <c r="BA1469" s="58"/>
      <c r="BC1469" s="62"/>
      <c r="BD1469" s="58"/>
      <c r="BE1469" s="59"/>
      <c r="BF1469" s="58"/>
      <c r="BG1469" s="58"/>
      <c r="BH1469" s="58"/>
      <c r="BI1469" s="58"/>
      <c r="BJ1469" s="58"/>
      <c r="BK1469" s="58"/>
      <c r="BL1469" s="58"/>
      <c r="BM1469" s="58"/>
      <c r="BN1469" s="58"/>
      <c r="BO1469" s="58"/>
      <c r="BP1469" s="58"/>
      <c r="BQ1469" s="58"/>
      <c r="BR1469" s="58"/>
      <c r="BS1469" s="58"/>
      <c r="BT1469" s="58"/>
      <c r="BU1469" s="58"/>
      <c r="BV1469" s="58"/>
      <c r="BW1469" s="58"/>
      <c r="BX1469" s="58"/>
      <c r="BY1469" s="58"/>
      <c r="BZ1469" s="58"/>
      <c r="CA1469" s="58"/>
      <c r="CB1469" s="58"/>
      <c r="CC1469" s="58"/>
      <c r="CD1469" s="58"/>
      <c r="CE1469" s="58"/>
      <c r="CF1469" s="58"/>
      <c r="CG1469" s="58"/>
      <c r="CH1469" s="58"/>
      <c r="CI1469" s="58"/>
      <c r="CJ1469" s="58"/>
      <c r="CK1469" s="58"/>
      <c r="CL1469" s="58"/>
      <c r="CM1469" s="58"/>
      <c r="CN1469" s="58"/>
      <c r="CO1469" s="58"/>
      <c r="CP1469" s="58"/>
      <c r="CQ1469" s="58"/>
      <c r="CR1469" s="58"/>
      <c r="CS1469" s="58"/>
      <c r="CT1469" s="58"/>
      <c r="CU1469" s="58"/>
      <c r="CV1469" s="58"/>
      <c r="CW1469" s="58"/>
      <c r="CX1469" s="58"/>
      <c r="CY1469" s="58"/>
      <c r="CZ1469" s="58"/>
      <c r="DA1469" s="58"/>
      <c r="DB1469" s="58"/>
      <c r="DC1469" s="58"/>
      <c r="DD1469" s="58"/>
      <c r="DE1469" s="58"/>
      <c r="DF1469" s="58"/>
      <c r="DG1469" s="58"/>
      <c r="DH1469" s="58"/>
      <c r="DI1469" s="60"/>
    </row>
    <row r="1470" spans="1:113" x14ac:dyDescent="0.2">
      <c r="A1470" s="36"/>
      <c r="AM1470" s="62"/>
      <c r="AN1470" s="62"/>
      <c r="AO1470" s="58"/>
      <c r="AP1470" s="58"/>
      <c r="AQ1470" s="58"/>
      <c r="AS1470" s="62"/>
      <c r="AT1470" s="58"/>
      <c r="AU1470" s="58"/>
      <c r="AW1470" s="62"/>
      <c r="AX1470" s="58"/>
      <c r="AY1470" s="59"/>
      <c r="BA1470" s="58"/>
      <c r="BC1470" s="62"/>
      <c r="BD1470" s="58"/>
      <c r="BE1470" s="59"/>
      <c r="BF1470" s="58"/>
      <c r="BG1470" s="58"/>
      <c r="BH1470" s="58"/>
      <c r="BI1470" s="58"/>
      <c r="BJ1470" s="58"/>
      <c r="BK1470" s="58"/>
      <c r="BL1470" s="58"/>
      <c r="BM1470" s="58"/>
      <c r="BN1470" s="58"/>
      <c r="BO1470" s="58"/>
      <c r="BP1470" s="58"/>
      <c r="BQ1470" s="58"/>
      <c r="BR1470" s="58"/>
      <c r="BS1470" s="58"/>
      <c r="BT1470" s="58"/>
      <c r="BU1470" s="58"/>
      <c r="BV1470" s="58"/>
      <c r="BW1470" s="58"/>
      <c r="BX1470" s="58"/>
      <c r="BY1470" s="58"/>
      <c r="BZ1470" s="58"/>
      <c r="CA1470" s="58"/>
      <c r="CB1470" s="58"/>
      <c r="CC1470" s="58"/>
      <c r="CD1470" s="58"/>
      <c r="CE1470" s="58"/>
      <c r="CF1470" s="58"/>
      <c r="CG1470" s="58"/>
      <c r="CH1470" s="58"/>
      <c r="CI1470" s="58"/>
      <c r="CJ1470" s="58"/>
      <c r="CK1470" s="58"/>
      <c r="CL1470" s="58"/>
      <c r="CM1470" s="58"/>
      <c r="CN1470" s="58"/>
      <c r="CO1470" s="58"/>
      <c r="CP1470" s="58"/>
      <c r="CQ1470" s="58"/>
      <c r="CR1470" s="58"/>
      <c r="CS1470" s="58"/>
      <c r="CT1470" s="58"/>
      <c r="CU1470" s="58"/>
      <c r="CV1470" s="58"/>
      <c r="CW1470" s="58"/>
      <c r="CX1470" s="58"/>
      <c r="CY1470" s="58"/>
      <c r="CZ1470" s="58"/>
      <c r="DA1470" s="58"/>
      <c r="DB1470" s="58"/>
      <c r="DC1470" s="58"/>
      <c r="DD1470" s="58"/>
      <c r="DE1470" s="58"/>
      <c r="DF1470" s="58"/>
      <c r="DG1470" s="58"/>
      <c r="DH1470" s="58"/>
      <c r="DI1470" s="60"/>
    </row>
    <row r="1471" spans="1:113" x14ac:dyDescent="0.2">
      <c r="A1471" s="36"/>
      <c r="AM1471" s="62"/>
      <c r="AN1471" s="62"/>
      <c r="AO1471" s="58"/>
      <c r="AP1471" s="58"/>
      <c r="AQ1471" s="58"/>
      <c r="AS1471" s="62"/>
      <c r="AT1471" s="58"/>
      <c r="AU1471" s="58"/>
      <c r="AW1471" s="62"/>
      <c r="AX1471" s="58"/>
      <c r="AY1471" s="59"/>
      <c r="BA1471" s="58"/>
      <c r="BC1471" s="62"/>
      <c r="BD1471" s="58"/>
      <c r="BE1471" s="59"/>
      <c r="BF1471" s="58"/>
      <c r="BG1471" s="58"/>
      <c r="BH1471" s="58"/>
      <c r="BI1471" s="58"/>
      <c r="BJ1471" s="58"/>
      <c r="BK1471" s="58"/>
      <c r="BL1471" s="58"/>
      <c r="BM1471" s="58"/>
      <c r="BN1471" s="58"/>
      <c r="BO1471" s="58"/>
      <c r="BP1471" s="58"/>
      <c r="BQ1471" s="58"/>
      <c r="BR1471" s="58"/>
      <c r="BS1471" s="58"/>
      <c r="BT1471" s="58"/>
      <c r="BU1471" s="58"/>
      <c r="BV1471" s="58"/>
      <c r="BW1471" s="58"/>
      <c r="BX1471" s="58"/>
      <c r="BY1471" s="58"/>
      <c r="BZ1471" s="58"/>
      <c r="CA1471" s="58"/>
      <c r="CB1471" s="58"/>
      <c r="CC1471" s="58"/>
      <c r="CD1471" s="58"/>
      <c r="CE1471" s="58"/>
      <c r="CF1471" s="58"/>
      <c r="CG1471" s="58"/>
      <c r="CH1471" s="58"/>
      <c r="CI1471" s="58"/>
      <c r="CJ1471" s="58"/>
      <c r="CK1471" s="58"/>
      <c r="CL1471" s="58"/>
      <c r="CM1471" s="58"/>
      <c r="CN1471" s="58"/>
      <c r="CO1471" s="58"/>
      <c r="CP1471" s="58"/>
      <c r="CQ1471" s="58"/>
      <c r="CR1471" s="58"/>
      <c r="CS1471" s="58"/>
      <c r="CT1471" s="58"/>
      <c r="CU1471" s="58"/>
      <c r="CV1471" s="58"/>
      <c r="CW1471" s="58"/>
      <c r="CX1471" s="58"/>
      <c r="CY1471" s="58"/>
      <c r="CZ1471" s="58"/>
      <c r="DA1471" s="58"/>
      <c r="DB1471" s="58"/>
      <c r="DC1471" s="58"/>
      <c r="DD1471" s="58"/>
      <c r="DE1471" s="58"/>
      <c r="DF1471" s="58"/>
      <c r="DG1471" s="58"/>
      <c r="DH1471" s="58"/>
      <c r="DI1471" s="60"/>
    </row>
    <row r="1472" spans="1:113" x14ac:dyDescent="0.2">
      <c r="A1472" s="36"/>
      <c r="AM1472" s="62"/>
      <c r="AN1472" s="62"/>
      <c r="AO1472" s="58"/>
      <c r="AP1472" s="58"/>
      <c r="AQ1472" s="58"/>
      <c r="AS1472" s="62"/>
      <c r="AT1472" s="58"/>
      <c r="AU1472" s="58"/>
      <c r="AW1472" s="62"/>
      <c r="AX1472" s="58"/>
      <c r="AY1472" s="59"/>
      <c r="BA1472" s="58"/>
      <c r="BC1472" s="62"/>
      <c r="BD1472" s="58"/>
      <c r="BE1472" s="59"/>
      <c r="BF1472" s="58"/>
      <c r="BG1472" s="58"/>
      <c r="BH1472" s="58"/>
      <c r="BI1472" s="58"/>
      <c r="BJ1472" s="58"/>
      <c r="BK1472" s="58"/>
      <c r="BL1472" s="58"/>
      <c r="BM1472" s="58"/>
      <c r="BN1472" s="58"/>
      <c r="BO1472" s="58"/>
      <c r="BP1472" s="58"/>
      <c r="BQ1472" s="58"/>
      <c r="BR1472" s="58"/>
      <c r="BS1472" s="58"/>
      <c r="BT1472" s="58"/>
      <c r="BU1472" s="58"/>
      <c r="BV1472" s="58"/>
      <c r="BW1472" s="58"/>
      <c r="BX1472" s="58"/>
      <c r="BY1472" s="58"/>
      <c r="BZ1472" s="58"/>
      <c r="CA1472" s="58"/>
      <c r="CB1472" s="58"/>
      <c r="CC1472" s="58"/>
      <c r="CD1472" s="58"/>
      <c r="CE1472" s="58"/>
      <c r="CF1472" s="58"/>
      <c r="CG1472" s="58"/>
      <c r="CH1472" s="58"/>
      <c r="CI1472" s="58"/>
      <c r="CJ1472" s="58"/>
      <c r="CK1472" s="58"/>
      <c r="CL1472" s="58"/>
      <c r="CM1472" s="58"/>
      <c r="CN1472" s="58"/>
      <c r="CO1472" s="58"/>
      <c r="CP1472" s="58"/>
      <c r="CQ1472" s="58"/>
      <c r="CR1472" s="58"/>
      <c r="CS1472" s="58"/>
      <c r="CT1472" s="58"/>
      <c r="CU1472" s="58"/>
      <c r="CV1472" s="58"/>
      <c r="CW1472" s="58"/>
      <c r="CX1472" s="58"/>
      <c r="CY1472" s="58"/>
      <c r="CZ1472" s="58"/>
      <c r="DA1472" s="58"/>
      <c r="DB1472" s="58"/>
      <c r="DC1472" s="58"/>
      <c r="DD1472" s="58"/>
      <c r="DE1472" s="58"/>
      <c r="DF1472" s="58"/>
      <c r="DG1472" s="58"/>
      <c r="DH1472" s="58"/>
      <c r="DI1472" s="60"/>
    </row>
    <row r="1473" spans="1:113" x14ac:dyDescent="0.2">
      <c r="A1473" s="36"/>
      <c r="AM1473" s="62"/>
      <c r="AN1473" s="62"/>
      <c r="AO1473" s="58"/>
      <c r="AP1473" s="58"/>
      <c r="AQ1473" s="58"/>
      <c r="AS1473" s="62"/>
      <c r="AT1473" s="58"/>
      <c r="AU1473" s="58"/>
      <c r="AW1473" s="62"/>
      <c r="AX1473" s="58"/>
      <c r="AY1473" s="59"/>
      <c r="BA1473" s="58"/>
      <c r="BC1473" s="62"/>
      <c r="BD1473" s="58"/>
      <c r="BE1473" s="59"/>
      <c r="BF1473" s="58"/>
      <c r="BG1473" s="58"/>
      <c r="BH1473" s="58"/>
      <c r="BI1473" s="58"/>
      <c r="BJ1473" s="58"/>
      <c r="BK1473" s="58"/>
      <c r="BL1473" s="58"/>
      <c r="BM1473" s="58"/>
      <c r="BN1473" s="58"/>
      <c r="BO1473" s="58"/>
      <c r="BP1473" s="58"/>
      <c r="BQ1473" s="58"/>
      <c r="BR1473" s="58"/>
      <c r="BS1473" s="58"/>
      <c r="BT1473" s="58"/>
      <c r="BU1473" s="58"/>
      <c r="BV1473" s="58"/>
      <c r="BW1473" s="58"/>
      <c r="BX1473" s="58"/>
      <c r="BY1473" s="58"/>
      <c r="BZ1473" s="58"/>
      <c r="CA1473" s="58"/>
      <c r="CB1473" s="58"/>
      <c r="CC1473" s="58"/>
      <c r="CD1473" s="58"/>
      <c r="CE1473" s="58"/>
      <c r="CF1473" s="58"/>
      <c r="CG1473" s="58"/>
      <c r="CH1473" s="58"/>
      <c r="CI1473" s="58"/>
      <c r="CJ1473" s="58"/>
      <c r="CK1473" s="58"/>
      <c r="CL1473" s="58"/>
      <c r="CM1473" s="58"/>
      <c r="CN1473" s="58"/>
      <c r="CO1473" s="58"/>
      <c r="CP1473" s="58"/>
      <c r="CQ1473" s="58"/>
      <c r="CR1473" s="58"/>
      <c r="CS1473" s="58"/>
      <c r="CT1473" s="58"/>
      <c r="CU1473" s="58"/>
      <c r="CV1473" s="58"/>
      <c r="CW1473" s="58"/>
      <c r="CX1473" s="58"/>
      <c r="CY1473" s="58"/>
      <c r="CZ1473" s="58"/>
      <c r="DA1473" s="58"/>
      <c r="DB1473" s="58"/>
      <c r="DC1473" s="58"/>
      <c r="DD1473" s="58"/>
      <c r="DE1473" s="58"/>
      <c r="DF1473" s="58"/>
      <c r="DG1473" s="58"/>
      <c r="DH1473" s="58"/>
      <c r="DI1473" s="60"/>
    </row>
    <row r="1474" spans="1:113" x14ac:dyDescent="0.2">
      <c r="A1474" s="36"/>
      <c r="AM1474" s="62"/>
      <c r="AN1474" s="62"/>
      <c r="AO1474" s="58"/>
      <c r="AP1474" s="58"/>
      <c r="AQ1474" s="58"/>
      <c r="AS1474" s="62"/>
      <c r="AT1474" s="58"/>
      <c r="AU1474" s="58"/>
      <c r="AW1474" s="62"/>
      <c r="AX1474" s="58"/>
      <c r="AY1474" s="59"/>
      <c r="BA1474" s="58"/>
      <c r="BC1474" s="62"/>
      <c r="BD1474" s="58"/>
      <c r="BE1474" s="59"/>
      <c r="BF1474" s="58"/>
      <c r="BG1474" s="58"/>
      <c r="BH1474" s="58"/>
      <c r="BI1474" s="58"/>
      <c r="BJ1474" s="58"/>
      <c r="BK1474" s="58"/>
      <c r="BL1474" s="58"/>
      <c r="BM1474" s="58"/>
      <c r="BN1474" s="58"/>
      <c r="BO1474" s="58"/>
      <c r="BP1474" s="58"/>
      <c r="BQ1474" s="58"/>
      <c r="BR1474" s="58"/>
      <c r="BS1474" s="58"/>
      <c r="BT1474" s="58"/>
      <c r="BU1474" s="58"/>
      <c r="BV1474" s="58"/>
      <c r="BW1474" s="58"/>
      <c r="BX1474" s="58"/>
      <c r="BY1474" s="58"/>
      <c r="BZ1474" s="58"/>
      <c r="CA1474" s="58"/>
      <c r="CB1474" s="58"/>
      <c r="CC1474" s="58"/>
      <c r="CD1474" s="58"/>
      <c r="CE1474" s="58"/>
      <c r="CF1474" s="58"/>
      <c r="CG1474" s="58"/>
      <c r="CH1474" s="58"/>
      <c r="CI1474" s="58"/>
      <c r="CJ1474" s="58"/>
      <c r="CK1474" s="58"/>
      <c r="CL1474" s="58"/>
      <c r="CM1474" s="58"/>
      <c r="CN1474" s="58"/>
      <c r="CO1474" s="58"/>
      <c r="CP1474" s="58"/>
      <c r="CQ1474" s="58"/>
      <c r="CR1474" s="58"/>
      <c r="CS1474" s="58"/>
      <c r="CT1474" s="58"/>
      <c r="CU1474" s="58"/>
      <c r="CV1474" s="58"/>
      <c r="CW1474" s="58"/>
      <c r="CX1474" s="58"/>
      <c r="CY1474" s="58"/>
      <c r="CZ1474" s="58"/>
      <c r="DA1474" s="58"/>
      <c r="DB1474" s="58"/>
      <c r="DC1474" s="58"/>
      <c r="DD1474" s="58"/>
      <c r="DE1474" s="58"/>
      <c r="DF1474" s="58"/>
      <c r="DG1474" s="58"/>
      <c r="DH1474" s="58"/>
      <c r="DI1474" s="60"/>
    </row>
    <row r="1475" spans="1:113" x14ac:dyDescent="0.2">
      <c r="A1475" s="36"/>
      <c r="AM1475" s="62"/>
      <c r="AN1475" s="62"/>
      <c r="AO1475" s="58"/>
      <c r="AP1475" s="58"/>
      <c r="AQ1475" s="58"/>
      <c r="AS1475" s="62"/>
      <c r="AT1475" s="58"/>
      <c r="AU1475" s="58"/>
      <c r="AW1475" s="62"/>
      <c r="AX1475" s="58"/>
      <c r="AY1475" s="59"/>
      <c r="BA1475" s="58"/>
      <c r="BC1475" s="62"/>
      <c r="BD1475" s="58"/>
      <c r="BE1475" s="59"/>
      <c r="BF1475" s="58"/>
      <c r="BG1475" s="58"/>
      <c r="BH1475" s="58"/>
      <c r="BI1475" s="58"/>
      <c r="BJ1475" s="58"/>
      <c r="BK1475" s="58"/>
      <c r="BL1475" s="58"/>
      <c r="BM1475" s="58"/>
      <c r="BN1475" s="58"/>
      <c r="BO1475" s="58"/>
      <c r="BP1475" s="58"/>
      <c r="BQ1475" s="58"/>
      <c r="BR1475" s="58"/>
      <c r="BS1475" s="58"/>
      <c r="BT1475" s="58"/>
      <c r="BU1475" s="58"/>
      <c r="BV1475" s="58"/>
      <c r="BW1475" s="58"/>
      <c r="BX1475" s="58"/>
      <c r="BY1475" s="58"/>
      <c r="BZ1475" s="58"/>
      <c r="CA1475" s="58"/>
      <c r="CB1475" s="58"/>
      <c r="CC1475" s="58"/>
      <c r="CD1475" s="58"/>
      <c r="CE1475" s="58"/>
      <c r="CF1475" s="58"/>
      <c r="CG1475" s="58"/>
      <c r="CH1475" s="58"/>
      <c r="CI1475" s="58"/>
      <c r="CJ1475" s="58"/>
      <c r="CK1475" s="58"/>
      <c r="CL1475" s="58"/>
      <c r="CM1475" s="58"/>
      <c r="CN1475" s="58"/>
      <c r="CO1475" s="58"/>
      <c r="CP1475" s="58"/>
      <c r="CQ1475" s="58"/>
      <c r="CR1475" s="58"/>
      <c r="CS1475" s="58"/>
      <c r="CT1475" s="58"/>
      <c r="CU1475" s="58"/>
      <c r="CV1475" s="58"/>
      <c r="CW1475" s="58"/>
      <c r="CX1475" s="58"/>
      <c r="CY1475" s="58"/>
      <c r="CZ1475" s="58"/>
      <c r="DA1475" s="58"/>
      <c r="DB1475" s="58"/>
      <c r="DC1475" s="58"/>
      <c r="DD1475" s="58"/>
      <c r="DE1475" s="58"/>
      <c r="DF1475" s="58"/>
      <c r="DG1475" s="58"/>
      <c r="DH1475" s="58"/>
      <c r="DI1475" s="60"/>
    </row>
    <row r="1476" spans="1:113" x14ac:dyDescent="0.2">
      <c r="A1476" s="36"/>
      <c r="AM1476" s="62"/>
      <c r="AN1476" s="62"/>
      <c r="AO1476" s="58"/>
      <c r="AP1476" s="58"/>
      <c r="AQ1476" s="58"/>
      <c r="AS1476" s="62"/>
      <c r="AT1476" s="58"/>
      <c r="AU1476" s="58"/>
      <c r="AW1476" s="62"/>
      <c r="AX1476" s="58"/>
      <c r="AY1476" s="59"/>
      <c r="BA1476" s="58"/>
      <c r="BC1476" s="62"/>
      <c r="BD1476" s="58"/>
      <c r="BE1476" s="59"/>
      <c r="BF1476" s="58"/>
      <c r="BG1476" s="58"/>
      <c r="BH1476" s="58"/>
      <c r="BI1476" s="58"/>
      <c r="BJ1476" s="58"/>
      <c r="BK1476" s="58"/>
      <c r="BL1476" s="58"/>
      <c r="BM1476" s="58"/>
      <c r="BN1476" s="58"/>
      <c r="BO1476" s="58"/>
      <c r="BP1476" s="58"/>
      <c r="BQ1476" s="58"/>
      <c r="BR1476" s="58"/>
      <c r="BS1476" s="58"/>
      <c r="BT1476" s="58"/>
      <c r="BU1476" s="58"/>
      <c r="BV1476" s="58"/>
      <c r="BW1476" s="58"/>
      <c r="BX1476" s="58"/>
      <c r="BY1476" s="58"/>
      <c r="BZ1476" s="58"/>
      <c r="CA1476" s="58"/>
      <c r="CB1476" s="58"/>
      <c r="CC1476" s="58"/>
      <c r="CD1476" s="58"/>
      <c r="CE1476" s="58"/>
      <c r="CF1476" s="58"/>
      <c r="CG1476" s="58"/>
      <c r="CH1476" s="58"/>
      <c r="CI1476" s="58"/>
      <c r="CJ1476" s="58"/>
      <c r="CK1476" s="58"/>
      <c r="CL1476" s="58"/>
      <c r="CM1476" s="58"/>
      <c r="CN1476" s="58"/>
      <c r="CO1476" s="58"/>
      <c r="CP1476" s="58"/>
      <c r="CQ1476" s="58"/>
      <c r="CR1476" s="58"/>
      <c r="CS1476" s="58"/>
      <c r="CT1476" s="58"/>
      <c r="CU1476" s="58"/>
      <c r="CV1476" s="58"/>
      <c r="CW1476" s="58"/>
      <c r="CX1476" s="58"/>
      <c r="CY1476" s="58"/>
      <c r="CZ1476" s="58"/>
      <c r="DA1476" s="58"/>
      <c r="DB1476" s="58"/>
      <c r="DC1476" s="58"/>
      <c r="DD1476" s="58"/>
      <c r="DE1476" s="58"/>
      <c r="DF1476" s="58"/>
      <c r="DG1476" s="58"/>
      <c r="DH1476" s="58"/>
      <c r="DI1476" s="60"/>
    </row>
    <row r="1477" spans="1:113" x14ac:dyDescent="0.2">
      <c r="A1477" s="36"/>
      <c r="AM1477" s="62"/>
      <c r="AN1477" s="62"/>
      <c r="AO1477" s="58"/>
      <c r="AP1477" s="58"/>
      <c r="AQ1477" s="58"/>
      <c r="AS1477" s="62"/>
      <c r="AT1477" s="58"/>
      <c r="AU1477" s="58"/>
      <c r="AW1477" s="62"/>
      <c r="AX1477" s="58"/>
      <c r="AY1477" s="59"/>
      <c r="BA1477" s="58"/>
      <c r="BC1477" s="62"/>
      <c r="BD1477" s="58"/>
      <c r="BE1477" s="59"/>
      <c r="BF1477" s="58"/>
      <c r="BG1477" s="58"/>
      <c r="BH1477" s="58"/>
      <c r="BI1477" s="58"/>
      <c r="BJ1477" s="58"/>
      <c r="BK1477" s="58"/>
      <c r="BL1477" s="58"/>
      <c r="BM1477" s="58"/>
      <c r="BN1477" s="58"/>
      <c r="BO1477" s="58"/>
      <c r="BP1477" s="58"/>
      <c r="BQ1477" s="58"/>
      <c r="BR1477" s="58"/>
      <c r="BS1477" s="58"/>
      <c r="BT1477" s="58"/>
      <c r="BU1477" s="58"/>
      <c r="BV1477" s="58"/>
      <c r="BW1477" s="58"/>
      <c r="BX1477" s="58"/>
      <c r="BY1477" s="58"/>
      <c r="BZ1477" s="58"/>
      <c r="CA1477" s="58"/>
      <c r="CB1477" s="58"/>
      <c r="CC1477" s="58"/>
      <c r="CD1477" s="58"/>
      <c r="CE1477" s="58"/>
      <c r="CF1477" s="58"/>
      <c r="CG1477" s="58"/>
      <c r="CH1477" s="58"/>
      <c r="CI1477" s="58"/>
      <c r="CJ1477" s="58"/>
      <c r="CK1477" s="58"/>
      <c r="CL1477" s="58"/>
      <c r="CM1477" s="58"/>
      <c r="CN1477" s="58"/>
      <c r="CO1477" s="58"/>
      <c r="CP1477" s="58"/>
      <c r="CQ1477" s="58"/>
      <c r="CR1477" s="58"/>
      <c r="CS1477" s="58"/>
      <c r="CT1477" s="58"/>
      <c r="CU1477" s="58"/>
      <c r="CV1477" s="58"/>
      <c r="CW1477" s="58"/>
      <c r="CX1477" s="58"/>
      <c r="CY1477" s="58"/>
      <c r="CZ1477" s="58"/>
      <c r="DA1477" s="58"/>
      <c r="DB1477" s="58"/>
      <c r="DC1477" s="58"/>
      <c r="DD1477" s="58"/>
      <c r="DE1477" s="58"/>
      <c r="DF1477" s="58"/>
      <c r="DG1477" s="58"/>
      <c r="DH1477" s="58"/>
      <c r="DI1477" s="60"/>
    </row>
    <row r="1478" spans="1:113" x14ac:dyDescent="0.2">
      <c r="A1478" s="36"/>
      <c r="AM1478" s="62"/>
      <c r="AN1478" s="62"/>
      <c r="AO1478" s="58"/>
      <c r="AP1478" s="58"/>
      <c r="AQ1478" s="58"/>
      <c r="AS1478" s="62"/>
      <c r="AT1478" s="58"/>
      <c r="AU1478" s="58"/>
      <c r="AW1478" s="62"/>
      <c r="AX1478" s="58"/>
      <c r="AY1478" s="59"/>
      <c r="BA1478" s="58"/>
      <c r="BC1478" s="62"/>
      <c r="BD1478" s="58"/>
      <c r="BE1478" s="59"/>
      <c r="BF1478" s="58"/>
      <c r="BG1478" s="58"/>
      <c r="BH1478" s="58"/>
      <c r="BI1478" s="58"/>
      <c r="BJ1478" s="58"/>
      <c r="BK1478" s="58"/>
      <c r="BL1478" s="58"/>
      <c r="BM1478" s="58"/>
      <c r="BN1478" s="58"/>
      <c r="BO1478" s="58"/>
      <c r="BP1478" s="58"/>
      <c r="BQ1478" s="58"/>
      <c r="BR1478" s="58"/>
      <c r="BS1478" s="58"/>
      <c r="BT1478" s="58"/>
      <c r="BU1478" s="58"/>
      <c r="BV1478" s="58"/>
      <c r="BW1478" s="58"/>
      <c r="BX1478" s="58"/>
      <c r="BY1478" s="58"/>
      <c r="BZ1478" s="58"/>
      <c r="CA1478" s="58"/>
      <c r="CB1478" s="58"/>
      <c r="CC1478" s="58"/>
      <c r="CD1478" s="58"/>
      <c r="CE1478" s="58"/>
      <c r="CF1478" s="58"/>
      <c r="CG1478" s="58"/>
      <c r="CH1478" s="58"/>
      <c r="CI1478" s="58"/>
      <c r="CJ1478" s="58"/>
      <c r="CK1478" s="58"/>
      <c r="CL1478" s="58"/>
      <c r="CM1478" s="58"/>
      <c r="CN1478" s="58"/>
      <c r="CO1478" s="58"/>
      <c r="CP1478" s="58"/>
      <c r="CQ1478" s="58"/>
      <c r="CR1478" s="58"/>
      <c r="CS1478" s="58"/>
      <c r="CT1478" s="58"/>
      <c r="CU1478" s="58"/>
      <c r="CV1478" s="58"/>
      <c r="CW1478" s="58"/>
      <c r="CX1478" s="58"/>
      <c r="CY1478" s="58"/>
      <c r="CZ1478" s="58"/>
      <c r="DA1478" s="58"/>
      <c r="DB1478" s="58"/>
      <c r="DC1478" s="58"/>
      <c r="DD1478" s="58"/>
      <c r="DE1478" s="58"/>
      <c r="DF1478" s="58"/>
      <c r="DG1478" s="58"/>
      <c r="DH1478" s="58"/>
      <c r="DI1478" s="60"/>
    </row>
    <row r="1479" spans="1:113" x14ac:dyDescent="0.2">
      <c r="A1479" s="36"/>
      <c r="AM1479" s="62"/>
      <c r="AN1479" s="62"/>
      <c r="AO1479" s="58"/>
      <c r="AP1479" s="58"/>
      <c r="AQ1479" s="58"/>
      <c r="AS1479" s="62"/>
      <c r="AT1479" s="58"/>
      <c r="AU1479" s="58"/>
      <c r="AW1479" s="62"/>
      <c r="AX1479" s="58"/>
      <c r="AY1479" s="59"/>
      <c r="BA1479" s="58"/>
      <c r="BC1479" s="62"/>
      <c r="BD1479" s="58"/>
      <c r="BE1479" s="59"/>
      <c r="BF1479" s="58"/>
      <c r="BG1479" s="58"/>
      <c r="BH1479" s="58"/>
      <c r="BI1479" s="58"/>
      <c r="BJ1479" s="58"/>
      <c r="BK1479" s="58"/>
      <c r="BL1479" s="58"/>
      <c r="BM1479" s="58"/>
      <c r="BN1479" s="58"/>
      <c r="BO1479" s="58"/>
      <c r="BP1479" s="58"/>
      <c r="BQ1479" s="58"/>
      <c r="BR1479" s="58"/>
      <c r="BS1479" s="58"/>
      <c r="BT1479" s="58"/>
      <c r="BU1479" s="58"/>
      <c r="BV1479" s="58"/>
      <c r="BW1479" s="58"/>
      <c r="BX1479" s="58"/>
      <c r="BY1479" s="58"/>
      <c r="BZ1479" s="58"/>
      <c r="CA1479" s="58"/>
      <c r="CB1479" s="58"/>
      <c r="CC1479" s="58"/>
      <c r="CD1479" s="58"/>
      <c r="CE1479" s="58"/>
      <c r="CF1479" s="58"/>
      <c r="CG1479" s="58"/>
      <c r="CH1479" s="58"/>
      <c r="CI1479" s="58"/>
      <c r="CJ1479" s="58"/>
      <c r="CK1479" s="58"/>
      <c r="CL1479" s="58"/>
      <c r="CM1479" s="58"/>
      <c r="CN1479" s="58"/>
      <c r="CO1479" s="58"/>
      <c r="CP1479" s="58"/>
      <c r="CQ1479" s="58"/>
      <c r="CR1479" s="58"/>
      <c r="CS1479" s="58"/>
      <c r="CT1479" s="58"/>
      <c r="CU1479" s="58"/>
      <c r="CV1479" s="58"/>
      <c r="CW1479" s="58"/>
      <c r="CX1479" s="58"/>
      <c r="CY1479" s="58"/>
      <c r="CZ1479" s="58"/>
      <c r="DA1479" s="58"/>
      <c r="DB1479" s="58"/>
      <c r="DC1479" s="58"/>
      <c r="DD1479" s="58"/>
      <c r="DE1479" s="58"/>
      <c r="DF1479" s="58"/>
      <c r="DG1479" s="58"/>
      <c r="DH1479" s="58"/>
      <c r="DI1479" s="60"/>
    </row>
    <row r="1480" spans="1:113" x14ac:dyDescent="0.2">
      <c r="A1480" s="36"/>
      <c r="AM1480" s="62"/>
      <c r="AN1480" s="62"/>
      <c r="AO1480" s="58"/>
      <c r="AP1480" s="58"/>
      <c r="AQ1480" s="58"/>
      <c r="AS1480" s="62"/>
      <c r="AT1480" s="58"/>
      <c r="AU1480" s="58"/>
      <c r="AW1480" s="62"/>
      <c r="AX1480" s="58"/>
      <c r="AY1480" s="59"/>
      <c r="BA1480" s="58"/>
      <c r="BC1480" s="62"/>
      <c r="BD1480" s="58"/>
      <c r="BE1480" s="59"/>
      <c r="BF1480" s="58"/>
      <c r="BG1480" s="58"/>
      <c r="BH1480" s="58"/>
      <c r="BI1480" s="58"/>
      <c r="BJ1480" s="58"/>
      <c r="BK1480" s="58"/>
      <c r="BL1480" s="58"/>
      <c r="BM1480" s="58"/>
      <c r="BN1480" s="58"/>
      <c r="BO1480" s="58"/>
      <c r="BP1480" s="58"/>
      <c r="BQ1480" s="58"/>
      <c r="BR1480" s="58"/>
      <c r="BS1480" s="58"/>
      <c r="BT1480" s="58"/>
      <c r="BU1480" s="58"/>
      <c r="BV1480" s="58"/>
      <c r="BW1480" s="58"/>
      <c r="BX1480" s="58"/>
      <c r="BY1480" s="58"/>
      <c r="BZ1480" s="58"/>
      <c r="CA1480" s="58"/>
      <c r="CB1480" s="58"/>
      <c r="CC1480" s="58"/>
      <c r="CD1480" s="58"/>
      <c r="CE1480" s="58"/>
      <c r="CF1480" s="58"/>
      <c r="CG1480" s="58"/>
      <c r="CH1480" s="58"/>
      <c r="CI1480" s="58"/>
      <c r="CJ1480" s="58"/>
      <c r="CK1480" s="58"/>
      <c r="CL1480" s="58"/>
      <c r="CM1480" s="58"/>
      <c r="CN1480" s="58"/>
      <c r="CO1480" s="58"/>
      <c r="CP1480" s="58"/>
      <c r="CQ1480" s="58"/>
      <c r="CR1480" s="58"/>
      <c r="CS1480" s="58"/>
      <c r="CT1480" s="58"/>
      <c r="CU1480" s="58"/>
      <c r="CV1480" s="58"/>
      <c r="CW1480" s="58"/>
      <c r="CX1480" s="58"/>
      <c r="CY1480" s="58"/>
      <c r="CZ1480" s="58"/>
      <c r="DA1480" s="58"/>
      <c r="DB1480" s="58"/>
      <c r="DC1480" s="58"/>
      <c r="DD1480" s="58"/>
      <c r="DE1480" s="58"/>
      <c r="DF1480" s="58"/>
      <c r="DG1480" s="58"/>
      <c r="DH1480" s="58"/>
      <c r="DI1480" s="60"/>
    </row>
    <row r="1481" spans="1:113" x14ac:dyDescent="0.2">
      <c r="A1481" s="36"/>
      <c r="AM1481" s="62"/>
      <c r="AN1481" s="62"/>
      <c r="AO1481" s="58"/>
      <c r="AP1481" s="58"/>
      <c r="AQ1481" s="58"/>
      <c r="AS1481" s="62"/>
      <c r="AT1481" s="58"/>
      <c r="AU1481" s="58"/>
      <c r="AW1481" s="62"/>
      <c r="AX1481" s="58"/>
      <c r="AY1481" s="59"/>
      <c r="BA1481" s="58"/>
      <c r="BC1481" s="62"/>
      <c r="BD1481" s="58"/>
      <c r="BE1481" s="59"/>
      <c r="BF1481" s="58"/>
      <c r="BG1481" s="58"/>
      <c r="BH1481" s="58"/>
      <c r="BI1481" s="58"/>
      <c r="BJ1481" s="58"/>
      <c r="BK1481" s="58"/>
      <c r="BL1481" s="58"/>
      <c r="BM1481" s="58"/>
      <c r="BN1481" s="58"/>
      <c r="BO1481" s="58"/>
      <c r="BP1481" s="58"/>
      <c r="BQ1481" s="58"/>
      <c r="BR1481" s="58"/>
      <c r="BS1481" s="58"/>
      <c r="BT1481" s="58"/>
      <c r="BU1481" s="58"/>
      <c r="BV1481" s="58"/>
      <c r="BW1481" s="58"/>
      <c r="BX1481" s="58"/>
      <c r="BY1481" s="58"/>
      <c r="BZ1481" s="58"/>
      <c r="CA1481" s="58"/>
      <c r="CB1481" s="58"/>
      <c r="CC1481" s="58"/>
      <c r="CD1481" s="58"/>
      <c r="CE1481" s="58"/>
      <c r="CF1481" s="58"/>
      <c r="CG1481" s="58"/>
      <c r="CH1481" s="58"/>
      <c r="CI1481" s="58"/>
      <c r="CJ1481" s="58"/>
      <c r="CK1481" s="58"/>
      <c r="CL1481" s="58"/>
      <c r="CM1481" s="58"/>
      <c r="CN1481" s="58"/>
      <c r="CO1481" s="58"/>
      <c r="CP1481" s="58"/>
      <c r="CQ1481" s="58"/>
      <c r="CR1481" s="58"/>
      <c r="CS1481" s="58"/>
      <c r="CT1481" s="58"/>
      <c r="CU1481" s="58"/>
      <c r="CV1481" s="58"/>
      <c r="CW1481" s="58"/>
      <c r="CX1481" s="58"/>
      <c r="CY1481" s="58"/>
      <c r="CZ1481" s="58"/>
      <c r="DA1481" s="58"/>
      <c r="DB1481" s="58"/>
      <c r="DC1481" s="58"/>
      <c r="DD1481" s="58"/>
      <c r="DE1481" s="58"/>
      <c r="DF1481" s="58"/>
      <c r="DG1481" s="58"/>
      <c r="DH1481" s="58"/>
      <c r="DI1481" s="60"/>
    </row>
    <row r="1482" spans="1:113" x14ac:dyDescent="0.2">
      <c r="A1482" s="36"/>
      <c r="AM1482" s="62"/>
      <c r="AN1482" s="62"/>
      <c r="AO1482" s="58"/>
      <c r="AP1482" s="58"/>
      <c r="AQ1482" s="58"/>
      <c r="AS1482" s="62"/>
      <c r="AT1482" s="58"/>
      <c r="AU1482" s="58"/>
      <c r="AW1482" s="62"/>
      <c r="AX1482" s="58"/>
      <c r="AY1482" s="59"/>
      <c r="BA1482" s="58"/>
      <c r="BC1482" s="62"/>
      <c r="BD1482" s="58"/>
      <c r="BE1482" s="59"/>
      <c r="BF1482" s="58"/>
      <c r="BG1482" s="58"/>
      <c r="BH1482" s="58"/>
      <c r="BI1482" s="58"/>
      <c r="BJ1482" s="58"/>
      <c r="BK1482" s="58"/>
      <c r="BL1482" s="58"/>
      <c r="BM1482" s="58"/>
      <c r="BN1482" s="58"/>
      <c r="BO1482" s="58"/>
      <c r="BP1482" s="58"/>
      <c r="BQ1482" s="58"/>
      <c r="BR1482" s="58"/>
      <c r="BS1482" s="58"/>
      <c r="BT1482" s="58"/>
      <c r="BU1482" s="58"/>
      <c r="BV1482" s="58"/>
      <c r="BW1482" s="58"/>
      <c r="BX1482" s="58"/>
      <c r="BY1482" s="58"/>
      <c r="BZ1482" s="58"/>
      <c r="CA1482" s="58"/>
      <c r="CB1482" s="58"/>
      <c r="CC1482" s="58"/>
      <c r="CD1482" s="58"/>
      <c r="CE1482" s="58"/>
      <c r="CF1482" s="58"/>
      <c r="CG1482" s="58"/>
      <c r="CH1482" s="58"/>
      <c r="CI1482" s="58"/>
      <c r="CJ1482" s="58"/>
      <c r="CK1482" s="58"/>
      <c r="CL1482" s="58"/>
      <c r="CM1482" s="58"/>
      <c r="CN1482" s="58"/>
      <c r="CO1482" s="58"/>
      <c r="CP1482" s="58"/>
      <c r="CQ1482" s="58"/>
      <c r="CR1482" s="58"/>
      <c r="CS1482" s="58"/>
      <c r="CT1482" s="58"/>
      <c r="CU1482" s="58"/>
      <c r="CV1482" s="58"/>
      <c r="CW1482" s="58"/>
      <c r="CX1482" s="58"/>
      <c r="CY1482" s="58"/>
      <c r="CZ1482" s="58"/>
      <c r="DA1482" s="58"/>
      <c r="DB1482" s="58"/>
      <c r="DC1482" s="58"/>
      <c r="DD1482" s="58"/>
      <c r="DE1482" s="58"/>
      <c r="DF1482" s="58"/>
      <c r="DG1482" s="58"/>
      <c r="DH1482" s="58"/>
      <c r="DI1482" s="60"/>
    </row>
    <row r="1483" spans="1:113" x14ac:dyDescent="0.2">
      <c r="A1483" s="36"/>
      <c r="AM1483" s="62"/>
      <c r="AN1483" s="62"/>
      <c r="AO1483" s="58"/>
      <c r="AP1483" s="58"/>
      <c r="AQ1483" s="58"/>
      <c r="AS1483" s="62"/>
      <c r="AT1483" s="58"/>
      <c r="AU1483" s="58"/>
      <c r="AW1483" s="62"/>
      <c r="AX1483" s="58"/>
      <c r="AY1483" s="59"/>
      <c r="BA1483" s="58"/>
      <c r="BC1483" s="62"/>
      <c r="BD1483" s="58"/>
      <c r="BE1483" s="59"/>
      <c r="BF1483" s="58"/>
      <c r="BG1483" s="58"/>
      <c r="BH1483" s="58"/>
      <c r="BI1483" s="58"/>
      <c r="BJ1483" s="58"/>
      <c r="BK1483" s="58"/>
      <c r="BL1483" s="58"/>
      <c r="BM1483" s="58"/>
      <c r="BN1483" s="58"/>
      <c r="BO1483" s="58"/>
      <c r="BP1483" s="58"/>
      <c r="BQ1483" s="58"/>
      <c r="BR1483" s="58"/>
      <c r="BS1483" s="58"/>
      <c r="BT1483" s="58"/>
      <c r="BU1483" s="58"/>
      <c r="BV1483" s="58"/>
      <c r="BW1483" s="58"/>
      <c r="BX1483" s="58"/>
      <c r="BY1483" s="58"/>
      <c r="BZ1483" s="58"/>
      <c r="CA1483" s="58"/>
      <c r="CB1483" s="58"/>
      <c r="CC1483" s="58"/>
      <c r="CD1483" s="58"/>
      <c r="CE1483" s="58"/>
      <c r="CF1483" s="58"/>
      <c r="CG1483" s="58"/>
      <c r="CH1483" s="58"/>
      <c r="CI1483" s="58"/>
      <c r="CJ1483" s="58"/>
      <c r="CK1483" s="58"/>
      <c r="CL1483" s="58"/>
      <c r="CM1483" s="58"/>
      <c r="CN1483" s="58"/>
      <c r="CO1483" s="58"/>
      <c r="CP1483" s="58"/>
      <c r="CQ1483" s="58"/>
      <c r="CR1483" s="58"/>
      <c r="CS1483" s="58"/>
      <c r="CT1483" s="58"/>
      <c r="CU1483" s="58"/>
      <c r="CV1483" s="58"/>
      <c r="CW1483" s="58"/>
      <c r="CX1483" s="58"/>
      <c r="CY1483" s="58"/>
      <c r="CZ1483" s="58"/>
      <c r="DA1483" s="58"/>
      <c r="DB1483" s="58"/>
      <c r="DC1483" s="58"/>
      <c r="DD1483" s="58"/>
      <c r="DE1483" s="58"/>
      <c r="DF1483" s="58"/>
      <c r="DG1483" s="58"/>
      <c r="DH1483" s="58"/>
      <c r="DI1483" s="60"/>
    </row>
    <row r="1484" spans="1:113" x14ac:dyDescent="0.2">
      <c r="A1484" s="36"/>
      <c r="AM1484" s="62"/>
      <c r="AN1484" s="62"/>
      <c r="AO1484" s="58"/>
      <c r="AP1484" s="58"/>
      <c r="AQ1484" s="58"/>
      <c r="AS1484" s="62"/>
      <c r="AT1484" s="58"/>
      <c r="AU1484" s="58"/>
      <c r="AW1484" s="62"/>
      <c r="AX1484" s="58"/>
      <c r="AY1484" s="59"/>
      <c r="BA1484" s="58"/>
      <c r="BC1484" s="62"/>
      <c r="BD1484" s="58"/>
      <c r="BE1484" s="59"/>
      <c r="BF1484" s="58"/>
      <c r="BG1484" s="58"/>
      <c r="BH1484" s="58"/>
      <c r="BI1484" s="58"/>
      <c r="BJ1484" s="58"/>
      <c r="BK1484" s="58"/>
      <c r="BL1484" s="58"/>
      <c r="BM1484" s="58"/>
      <c r="BN1484" s="58"/>
      <c r="BO1484" s="58"/>
      <c r="BP1484" s="58"/>
      <c r="BQ1484" s="58"/>
      <c r="BR1484" s="58"/>
      <c r="BS1484" s="58"/>
      <c r="BT1484" s="58"/>
      <c r="BU1484" s="58"/>
      <c r="BV1484" s="58"/>
      <c r="BW1484" s="58"/>
      <c r="BX1484" s="58"/>
      <c r="BY1484" s="58"/>
      <c r="BZ1484" s="58"/>
      <c r="CA1484" s="58"/>
      <c r="CB1484" s="58"/>
      <c r="CC1484" s="58"/>
      <c r="CD1484" s="58"/>
      <c r="CE1484" s="58"/>
      <c r="CF1484" s="58"/>
      <c r="CG1484" s="58"/>
      <c r="CH1484" s="58"/>
      <c r="CI1484" s="58"/>
      <c r="CJ1484" s="58"/>
      <c r="CK1484" s="58"/>
      <c r="CL1484" s="58"/>
      <c r="CM1484" s="58"/>
      <c r="CN1484" s="58"/>
      <c r="CO1484" s="58"/>
      <c r="CP1484" s="58"/>
      <c r="CQ1484" s="58"/>
      <c r="CR1484" s="58"/>
      <c r="CS1484" s="58"/>
      <c r="CT1484" s="58"/>
      <c r="CU1484" s="58"/>
      <c r="CV1484" s="58"/>
      <c r="CW1484" s="58"/>
      <c r="CX1484" s="58"/>
      <c r="CY1484" s="58"/>
      <c r="CZ1484" s="58"/>
      <c r="DA1484" s="58"/>
      <c r="DB1484" s="58"/>
      <c r="DC1484" s="58"/>
      <c r="DD1484" s="58"/>
      <c r="DE1484" s="58"/>
      <c r="DF1484" s="58"/>
      <c r="DG1484" s="58"/>
      <c r="DH1484" s="58"/>
      <c r="DI1484" s="60"/>
    </row>
    <row r="1485" spans="1:113" x14ac:dyDescent="0.2">
      <c r="A1485" s="36"/>
      <c r="AM1485" s="62"/>
      <c r="AN1485" s="62"/>
      <c r="AO1485" s="58"/>
      <c r="AP1485" s="58"/>
      <c r="AQ1485" s="58"/>
      <c r="AS1485" s="62"/>
      <c r="AT1485" s="58"/>
      <c r="AU1485" s="58"/>
      <c r="AW1485" s="62"/>
      <c r="AX1485" s="58"/>
      <c r="AY1485" s="59"/>
      <c r="BA1485" s="58"/>
      <c r="BC1485" s="62"/>
      <c r="BD1485" s="58"/>
      <c r="BE1485" s="59"/>
      <c r="BF1485" s="58"/>
      <c r="BG1485" s="58"/>
      <c r="BH1485" s="58"/>
      <c r="BI1485" s="58"/>
      <c r="BJ1485" s="58"/>
      <c r="BK1485" s="58"/>
      <c r="BL1485" s="58"/>
      <c r="BM1485" s="58"/>
      <c r="BN1485" s="58"/>
      <c r="BO1485" s="58"/>
      <c r="BP1485" s="58"/>
      <c r="BQ1485" s="58"/>
      <c r="BR1485" s="58"/>
      <c r="BS1485" s="58"/>
      <c r="BT1485" s="58"/>
      <c r="BU1485" s="58"/>
      <c r="BV1485" s="58"/>
      <c r="BW1485" s="58"/>
      <c r="BX1485" s="58"/>
      <c r="BY1485" s="58"/>
      <c r="BZ1485" s="58"/>
      <c r="CA1485" s="58"/>
      <c r="CB1485" s="58"/>
      <c r="CC1485" s="58"/>
      <c r="CD1485" s="58"/>
      <c r="CE1485" s="58"/>
      <c r="CF1485" s="58"/>
      <c r="CG1485" s="58"/>
      <c r="CH1485" s="58"/>
      <c r="CI1485" s="58"/>
      <c r="CJ1485" s="58"/>
      <c r="CK1485" s="58"/>
      <c r="CL1485" s="58"/>
      <c r="CM1485" s="58"/>
      <c r="CN1485" s="58"/>
      <c r="CO1485" s="58"/>
      <c r="CP1485" s="58"/>
      <c r="CQ1485" s="58"/>
      <c r="CR1485" s="58"/>
      <c r="CS1485" s="58"/>
      <c r="CT1485" s="58"/>
      <c r="CU1485" s="58"/>
      <c r="CV1485" s="58"/>
      <c r="CW1485" s="58"/>
      <c r="CX1485" s="58"/>
      <c r="CY1485" s="58"/>
      <c r="CZ1485" s="58"/>
      <c r="DA1485" s="58"/>
      <c r="DB1485" s="58"/>
      <c r="DC1485" s="58"/>
      <c r="DD1485" s="58"/>
      <c r="DE1485" s="58"/>
      <c r="DF1485" s="58"/>
      <c r="DG1485" s="58"/>
      <c r="DH1485" s="58"/>
      <c r="DI1485" s="60"/>
    </row>
    <row r="1486" spans="1:113" x14ac:dyDescent="0.2">
      <c r="A1486" s="36"/>
      <c r="AM1486" s="62"/>
      <c r="AN1486" s="62"/>
      <c r="AO1486" s="58"/>
      <c r="AP1486" s="58"/>
      <c r="AQ1486" s="58"/>
      <c r="AS1486" s="62"/>
      <c r="AT1486" s="58"/>
      <c r="AU1486" s="58"/>
      <c r="AW1486" s="62"/>
      <c r="AX1486" s="58"/>
      <c r="AY1486" s="59"/>
      <c r="BA1486" s="58"/>
      <c r="BC1486" s="62"/>
      <c r="BD1486" s="58"/>
      <c r="BE1486" s="59"/>
      <c r="BF1486" s="58"/>
      <c r="BG1486" s="58"/>
      <c r="BH1486" s="58"/>
      <c r="BI1486" s="58"/>
      <c r="BJ1486" s="58"/>
      <c r="BK1486" s="58"/>
      <c r="BL1486" s="58"/>
      <c r="BM1486" s="58"/>
      <c r="BN1486" s="58"/>
      <c r="BO1486" s="58"/>
      <c r="BP1486" s="58"/>
      <c r="BQ1486" s="58"/>
      <c r="BR1486" s="58"/>
      <c r="BS1486" s="58"/>
      <c r="BT1486" s="58"/>
      <c r="BU1486" s="58"/>
      <c r="BV1486" s="58"/>
      <c r="BW1486" s="58"/>
      <c r="BX1486" s="58"/>
      <c r="BY1486" s="58"/>
      <c r="BZ1486" s="58"/>
      <c r="CA1486" s="58"/>
      <c r="CB1486" s="58"/>
      <c r="CC1486" s="58"/>
      <c r="CD1486" s="58"/>
      <c r="CE1486" s="58"/>
      <c r="CF1486" s="58"/>
      <c r="CG1486" s="58"/>
      <c r="CH1486" s="58"/>
      <c r="CI1486" s="58"/>
      <c r="CJ1486" s="58"/>
      <c r="CK1486" s="58"/>
      <c r="CL1486" s="58"/>
      <c r="CM1486" s="58"/>
      <c r="CN1486" s="58"/>
      <c r="CO1486" s="58"/>
      <c r="CP1486" s="58"/>
      <c r="CQ1486" s="58"/>
      <c r="CR1486" s="58"/>
      <c r="CS1486" s="58"/>
      <c r="CT1486" s="58"/>
      <c r="CU1486" s="58"/>
      <c r="CV1486" s="58"/>
      <c r="CW1486" s="58"/>
      <c r="CX1486" s="58"/>
      <c r="CY1486" s="58"/>
      <c r="CZ1486" s="58"/>
      <c r="DA1486" s="58"/>
      <c r="DB1486" s="58"/>
      <c r="DC1486" s="58"/>
      <c r="DD1486" s="58"/>
      <c r="DE1486" s="58"/>
      <c r="DF1486" s="58"/>
      <c r="DG1486" s="58"/>
      <c r="DH1486" s="58"/>
      <c r="DI1486" s="60"/>
    </row>
    <row r="1487" spans="1:113" x14ac:dyDescent="0.2">
      <c r="A1487" s="36"/>
      <c r="AM1487" s="62"/>
      <c r="AN1487" s="62"/>
      <c r="AO1487" s="58"/>
      <c r="AP1487" s="58"/>
      <c r="AQ1487" s="58"/>
      <c r="AS1487" s="62"/>
      <c r="AT1487" s="58"/>
      <c r="AU1487" s="58"/>
      <c r="AW1487" s="62"/>
      <c r="AX1487" s="58"/>
      <c r="AY1487" s="59"/>
      <c r="BA1487" s="58"/>
      <c r="BC1487" s="62"/>
      <c r="BD1487" s="58"/>
      <c r="BE1487" s="59"/>
      <c r="BF1487" s="58"/>
      <c r="BG1487" s="58"/>
      <c r="BH1487" s="58"/>
      <c r="BI1487" s="58"/>
      <c r="BJ1487" s="58"/>
      <c r="BK1487" s="58"/>
      <c r="BL1487" s="58"/>
      <c r="BM1487" s="58"/>
      <c r="BN1487" s="58"/>
      <c r="BO1487" s="58"/>
      <c r="BP1487" s="58"/>
      <c r="BQ1487" s="58"/>
      <c r="BR1487" s="58"/>
      <c r="BS1487" s="58"/>
      <c r="BT1487" s="58"/>
      <c r="BU1487" s="58"/>
      <c r="BV1487" s="58"/>
      <c r="BW1487" s="58"/>
      <c r="BX1487" s="58"/>
      <c r="BY1487" s="58"/>
      <c r="BZ1487" s="58"/>
      <c r="CA1487" s="58"/>
      <c r="CB1487" s="58"/>
      <c r="CC1487" s="58"/>
      <c r="CD1487" s="58"/>
      <c r="CE1487" s="58"/>
      <c r="CF1487" s="58"/>
      <c r="CG1487" s="58"/>
      <c r="CH1487" s="58"/>
      <c r="CI1487" s="58"/>
      <c r="CJ1487" s="58"/>
      <c r="CK1487" s="58"/>
      <c r="CL1487" s="58"/>
      <c r="CM1487" s="58"/>
      <c r="CN1487" s="58"/>
      <c r="CO1487" s="58"/>
      <c r="CP1487" s="58"/>
      <c r="CQ1487" s="58"/>
      <c r="CR1487" s="58"/>
      <c r="CS1487" s="58"/>
      <c r="CT1487" s="58"/>
      <c r="CU1487" s="58"/>
      <c r="CV1487" s="58"/>
      <c r="CW1487" s="58"/>
      <c r="CX1487" s="58"/>
      <c r="CY1487" s="58"/>
      <c r="CZ1487" s="58"/>
      <c r="DA1487" s="58"/>
      <c r="DB1487" s="58"/>
      <c r="DC1487" s="58"/>
      <c r="DD1487" s="58"/>
      <c r="DE1487" s="58"/>
      <c r="DF1487" s="58"/>
      <c r="DG1487" s="58"/>
      <c r="DH1487" s="58"/>
      <c r="DI1487" s="60"/>
    </row>
    <row r="1488" spans="1:113" x14ac:dyDescent="0.2">
      <c r="A1488" s="36"/>
      <c r="AM1488" s="62"/>
      <c r="AN1488" s="62"/>
      <c r="AO1488" s="58"/>
      <c r="AP1488" s="58"/>
      <c r="AQ1488" s="58"/>
      <c r="AS1488" s="62"/>
      <c r="AT1488" s="58"/>
      <c r="AU1488" s="58"/>
      <c r="AW1488" s="62"/>
      <c r="AX1488" s="58"/>
      <c r="AY1488" s="59"/>
      <c r="BA1488" s="58"/>
      <c r="BC1488" s="62"/>
      <c r="BD1488" s="58"/>
      <c r="BE1488" s="59"/>
      <c r="BF1488" s="58"/>
      <c r="BG1488" s="58"/>
      <c r="BH1488" s="58"/>
      <c r="BI1488" s="58"/>
      <c r="BJ1488" s="58"/>
      <c r="BK1488" s="58"/>
      <c r="BL1488" s="58"/>
      <c r="BM1488" s="58"/>
      <c r="BN1488" s="58"/>
      <c r="BO1488" s="58"/>
      <c r="BP1488" s="58"/>
      <c r="BQ1488" s="58"/>
      <c r="BR1488" s="58"/>
      <c r="BS1488" s="58"/>
      <c r="BT1488" s="58"/>
      <c r="BU1488" s="58"/>
      <c r="BV1488" s="58"/>
      <c r="BW1488" s="58"/>
      <c r="BX1488" s="58"/>
      <c r="BY1488" s="58"/>
      <c r="BZ1488" s="58"/>
      <c r="CA1488" s="58"/>
      <c r="CB1488" s="58"/>
      <c r="CC1488" s="58"/>
      <c r="CD1488" s="58"/>
      <c r="CE1488" s="58"/>
      <c r="CF1488" s="58"/>
      <c r="CG1488" s="58"/>
      <c r="CH1488" s="58"/>
      <c r="CI1488" s="58"/>
      <c r="CJ1488" s="58"/>
      <c r="CK1488" s="58"/>
      <c r="CL1488" s="58"/>
      <c r="CM1488" s="58"/>
      <c r="CN1488" s="58"/>
      <c r="CO1488" s="58"/>
      <c r="CP1488" s="58"/>
      <c r="CQ1488" s="58"/>
      <c r="CR1488" s="58"/>
      <c r="CS1488" s="58"/>
      <c r="CT1488" s="58"/>
      <c r="CU1488" s="58"/>
      <c r="CV1488" s="58"/>
      <c r="CW1488" s="58"/>
      <c r="CX1488" s="58"/>
      <c r="CY1488" s="58"/>
      <c r="CZ1488" s="58"/>
      <c r="DA1488" s="58"/>
      <c r="DB1488" s="58"/>
      <c r="DC1488" s="58"/>
      <c r="DD1488" s="58"/>
      <c r="DE1488" s="58"/>
      <c r="DF1488" s="58"/>
      <c r="DG1488" s="58"/>
      <c r="DH1488" s="58"/>
      <c r="DI1488" s="60"/>
    </row>
    <row r="1489" spans="1:113" x14ac:dyDescent="0.2">
      <c r="A1489" s="36"/>
      <c r="AM1489" s="62"/>
      <c r="AN1489" s="62"/>
      <c r="AO1489" s="58"/>
      <c r="AP1489" s="58"/>
      <c r="AQ1489" s="58"/>
      <c r="AS1489" s="62"/>
      <c r="AT1489" s="58"/>
      <c r="AU1489" s="58"/>
      <c r="AW1489" s="62"/>
      <c r="AX1489" s="58"/>
      <c r="AY1489" s="59"/>
      <c r="BA1489" s="58"/>
      <c r="BC1489" s="62"/>
      <c r="BD1489" s="58"/>
      <c r="BE1489" s="59"/>
      <c r="BF1489" s="58"/>
      <c r="BG1489" s="58"/>
      <c r="BH1489" s="58"/>
      <c r="BI1489" s="58"/>
      <c r="BJ1489" s="58"/>
      <c r="BK1489" s="58"/>
      <c r="BL1489" s="58"/>
      <c r="BM1489" s="58"/>
      <c r="BN1489" s="58"/>
      <c r="BO1489" s="58"/>
      <c r="BP1489" s="58"/>
      <c r="BQ1489" s="58"/>
      <c r="BR1489" s="58"/>
      <c r="BS1489" s="58"/>
      <c r="BT1489" s="58"/>
      <c r="BU1489" s="58"/>
      <c r="BV1489" s="58"/>
      <c r="BW1489" s="58"/>
      <c r="BX1489" s="58"/>
      <c r="BY1489" s="58"/>
      <c r="BZ1489" s="58"/>
      <c r="CA1489" s="58"/>
      <c r="CB1489" s="58"/>
      <c r="CC1489" s="58"/>
      <c r="CD1489" s="58"/>
      <c r="CE1489" s="58"/>
      <c r="CF1489" s="58"/>
      <c r="CG1489" s="58"/>
      <c r="CH1489" s="58"/>
      <c r="CI1489" s="58"/>
      <c r="CJ1489" s="58"/>
      <c r="CK1489" s="58"/>
      <c r="CL1489" s="58"/>
      <c r="CM1489" s="58"/>
      <c r="CN1489" s="58"/>
      <c r="CO1489" s="58"/>
      <c r="CP1489" s="58"/>
      <c r="CQ1489" s="58"/>
      <c r="CR1489" s="58"/>
      <c r="CS1489" s="58"/>
      <c r="CT1489" s="58"/>
      <c r="CU1489" s="58"/>
      <c r="CV1489" s="58"/>
      <c r="CW1489" s="58"/>
      <c r="CX1489" s="58"/>
      <c r="CY1489" s="58"/>
      <c r="CZ1489" s="58"/>
      <c r="DA1489" s="58"/>
      <c r="DB1489" s="58"/>
      <c r="DC1489" s="58"/>
      <c r="DD1489" s="58"/>
      <c r="DE1489" s="58"/>
      <c r="DF1489" s="58"/>
      <c r="DG1489" s="58"/>
      <c r="DH1489" s="58"/>
      <c r="DI1489" s="60"/>
    </row>
    <row r="1490" spans="1:113" x14ac:dyDescent="0.2">
      <c r="A1490" s="36"/>
      <c r="AM1490" s="62"/>
      <c r="AN1490" s="62"/>
      <c r="AO1490" s="58"/>
      <c r="AP1490" s="58"/>
      <c r="AQ1490" s="58"/>
      <c r="AS1490" s="62"/>
      <c r="AT1490" s="58"/>
      <c r="AU1490" s="58"/>
      <c r="AW1490" s="62"/>
      <c r="AX1490" s="58"/>
      <c r="AY1490" s="59"/>
      <c r="BA1490" s="58"/>
      <c r="BC1490" s="62"/>
      <c r="BD1490" s="58"/>
      <c r="BE1490" s="59"/>
      <c r="BF1490" s="58"/>
      <c r="BG1490" s="58"/>
      <c r="BH1490" s="58"/>
      <c r="BI1490" s="58"/>
      <c r="BJ1490" s="58"/>
      <c r="BK1490" s="58"/>
      <c r="BL1490" s="58"/>
      <c r="BM1490" s="58"/>
      <c r="BN1490" s="58"/>
      <c r="BO1490" s="58"/>
      <c r="BP1490" s="58"/>
      <c r="BQ1490" s="58"/>
      <c r="BR1490" s="58"/>
      <c r="BS1490" s="58"/>
      <c r="BT1490" s="58"/>
      <c r="BU1490" s="58"/>
      <c r="BV1490" s="58"/>
      <c r="BW1490" s="58"/>
      <c r="BX1490" s="58"/>
      <c r="BY1490" s="58"/>
      <c r="BZ1490" s="58"/>
      <c r="CA1490" s="58"/>
      <c r="CB1490" s="58"/>
      <c r="CC1490" s="58"/>
      <c r="CD1490" s="58"/>
      <c r="CE1490" s="58"/>
      <c r="CF1490" s="58"/>
      <c r="CG1490" s="58"/>
      <c r="CH1490" s="58"/>
      <c r="CI1490" s="58"/>
      <c r="CJ1490" s="58"/>
      <c r="CK1490" s="58"/>
      <c r="CL1490" s="58"/>
      <c r="CM1490" s="58"/>
      <c r="CN1490" s="58"/>
      <c r="CO1490" s="58"/>
      <c r="CP1490" s="58"/>
      <c r="CQ1490" s="58"/>
      <c r="CR1490" s="58"/>
      <c r="CS1490" s="58"/>
      <c r="CT1490" s="58"/>
      <c r="CU1490" s="58"/>
      <c r="CV1490" s="58"/>
      <c r="CW1490" s="58"/>
      <c r="CX1490" s="58"/>
      <c r="CY1490" s="58"/>
      <c r="CZ1490" s="58"/>
      <c r="DA1490" s="58"/>
      <c r="DB1490" s="58"/>
      <c r="DC1490" s="58"/>
      <c r="DD1490" s="58"/>
      <c r="DE1490" s="58"/>
      <c r="DF1490" s="58"/>
      <c r="DG1490" s="58"/>
      <c r="DH1490" s="58"/>
      <c r="DI1490" s="60"/>
    </row>
    <row r="1491" spans="1:113" x14ac:dyDescent="0.2">
      <c r="A1491" s="36"/>
      <c r="AM1491" s="62"/>
      <c r="AN1491" s="62"/>
      <c r="AO1491" s="58"/>
      <c r="AP1491" s="58"/>
      <c r="AQ1491" s="58"/>
      <c r="AS1491" s="62"/>
      <c r="AT1491" s="58"/>
      <c r="AU1491" s="58"/>
      <c r="AW1491" s="62"/>
      <c r="AX1491" s="58"/>
      <c r="AY1491" s="59"/>
      <c r="BA1491" s="58"/>
      <c r="BC1491" s="62"/>
      <c r="BD1491" s="58"/>
      <c r="BE1491" s="59"/>
      <c r="BF1491" s="58"/>
      <c r="BG1491" s="58"/>
      <c r="BH1491" s="58"/>
      <c r="BI1491" s="58"/>
      <c r="BJ1491" s="58"/>
      <c r="BK1491" s="58"/>
      <c r="BL1491" s="58"/>
      <c r="BM1491" s="58"/>
      <c r="BN1491" s="58"/>
      <c r="BO1491" s="58"/>
      <c r="BP1491" s="58"/>
      <c r="BQ1491" s="58"/>
      <c r="BR1491" s="58"/>
      <c r="BS1491" s="58"/>
      <c r="BT1491" s="58"/>
      <c r="BU1491" s="58"/>
      <c r="BV1491" s="58"/>
      <c r="BW1491" s="58"/>
      <c r="BX1491" s="58"/>
      <c r="BY1491" s="58"/>
      <c r="BZ1491" s="58"/>
      <c r="CA1491" s="58"/>
      <c r="CB1491" s="58"/>
      <c r="CC1491" s="58"/>
      <c r="CD1491" s="58"/>
      <c r="CE1491" s="58"/>
      <c r="CF1491" s="58"/>
      <c r="CG1491" s="58"/>
      <c r="CH1491" s="58"/>
      <c r="CI1491" s="58"/>
      <c r="CJ1491" s="58"/>
      <c r="CK1491" s="58"/>
      <c r="CL1491" s="58"/>
      <c r="CM1491" s="58"/>
      <c r="CN1491" s="58"/>
      <c r="CO1491" s="58"/>
      <c r="CP1491" s="58"/>
      <c r="CQ1491" s="58"/>
      <c r="CR1491" s="58"/>
      <c r="CS1491" s="58"/>
      <c r="CT1491" s="58"/>
      <c r="CU1491" s="58"/>
      <c r="CV1491" s="58"/>
      <c r="CW1491" s="58"/>
      <c r="CX1491" s="58"/>
      <c r="CY1491" s="58"/>
      <c r="CZ1491" s="58"/>
      <c r="DA1491" s="58"/>
      <c r="DB1491" s="58"/>
      <c r="DC1491" s="58"/>
      <c r="DD1491" s="58"/>
      <c r="DE1491" s="58"/>
      <c r="DF1491" s="58"/>
      <c r="DG1491" s="58"/>
      <c r="DH1491" s="58"/>
      <c r="DI1491" s="60"/>
    </row>
    <row r="1492" spans="1:113" x14ac:dyDescent="0.2">
      <c r="A1492" s="36"/>
      <c r="AM1492" s="62"/>
      <c r="AN1492" s="62"/>
      <c r="AO1492" s="58"/>
      <c r="AP1492" s="58"/>
      <c r="AQ1492" s="58"/>
      <c r="AS1492" s="62"/>
      <c r="AT1492" s="58"/>
      <c r="AU1492" s="58"/>
      <c r="AW1492" s="62"/>
      <c r="AX1492" s="58"/>
      <c r="AY1492" s="59"/>
      <c r="BA1492" s="58"/>
      <c r="BC1492" s="62"/>
      <c r="BD1492" s="58"/>
      <c r="BE1492" s="59"/>
      <c r="BF1492" s="58"/>
      <c r="BG1492" s="58"/>
      <c r="BH1492" s="58"/>
      <c r="BI1492" s="58"/>
      <c r="BJ1492" s="58"/>
      <c r="BK1492" s="58"/>
      <c r="BL1492" s="58"/>
      <c r="BM1492" s="58"/>
      <c r="BN1492" s="58"/>
      <c r="BO1492" s="58"/>
      <c r="BP1492" s="58"/>
      <c r="BQ1492" s="58"/>
      <c r="BR1492" s="58"/>
      <c r="BS1492" s="58"/>
      <c r="BT1492" s="58"/>
      <c r="BU1492" s="58"/>
      <c r="BV1492" s="58"/>
      <c r="BW1492" s="58"/>
      <c r="BX1492" s="58"/>
      <c r="BY1492" s="58"/>
      <c r="BZ1492" s="58"/>
      <c r="CA1492" s="58"/>
      <c r="CB1492" s="58"/>
      <c r="CC1492" s="58"/>
      <c r="CD1492" s="58"/>
      <c r="CE1492" s="58"/>
      <c r="CF1492" s="58"/>
      <c r="CG1492" s="58"/>
      <c r="CH1492" s="58"/>
      <c r="CI1492" s="58"/>
      <c r="CJ1492" s="58"/>
      <c r="CK1492" s="58"/>
      <c r="CL1492" s="58"/>
      <c r="CM1492" s="58"/>
      <c r="CN1492" s="58"/>
      <c r="CO1492" s="58"/>
      <c r="CP1492" s="58"/>
      <c r="CQ1492" s="58"/>
      <c r="CR1492" s="58"/>
      <c r="CS1492" s="58"/>
      <c r="CT1492" s="58"/>
      <c r="CU1492" s="58"/>
      <c r="CV1492" s="58"/>
      <c r="CW1492" s="58"/>
      <c r="CX1492" s="58"/>
      <c r="CY1492" s="58"/>
      <c r="CZ1492" s="58"/>
      <c r="DA1492" s="58"/>
      <c r="DB1492" s="58"/>
      <c r="DC1492" s="58"/>
      <c r="DD1492" s="58"/>
      <c r="DE1492" s="58"/>
      <c r="DF1492" s="58"/>
      <c r="DG1492" s="58"/>
      <c r="DH1492" s="58"/>
      <c r="DI1492" s="60"/>
    </row>
    <row r="1493" spans="1:113" x14ac:dyDescent="0.2">
      <c r="A1493" s="36"/>
      <c r="AM1493" s="62"/>
      <c r="AN1493" s="62"/>
      <c r="AO1493" s="58"/>
      <c r="AP1493" s="58"/>
      <c r="AQ1493" s="58"/>
      <c r="AS1493" s="62"/>
      <c r="AT1493" s="58"/>
      <c r="AU1493" s="58"/>
      <c r="AW1493" s="62"/>
      <c r="AX1493" s="58"/>
      <c r="AY1493" s="59"/>
      <c r="BA1493" s="58"/>
      <c r="BC1493" s="62"/>
      <c r="BD1493" s="58"/>
      <c r="BE1493" s="59"/>
      <c r="BF1493" s="58"/>
      <c r="BG1493" s="58"/>
      <c r="BH1493" s="58"/>
      <c r="BI1493" s="58"/>
      <c r="BJ1493" s="58"/>
      <c r="BK1493" s="58"/>
      <c r="BL1493" s="58"/>
      <c r="BM1493" s="58"/>
      <c r="BN1493" s="58"/>
      <c r="BO1493" s="58"/>
      <c r="BP1493" s="58"/>
      <c r="BQ1493" s="58"/>
      <c r="BR1493" s="58"/>
      <c r="BS1493" s="58"/>
      <c r="BT1493" s="58"/>
      <c r="BU1493" s="58"/>
      <c r="BV1493" s="58"/>
      <c r="BW1493" s="58"/>
      <c r="BX1493" s="58"/>
      <c r="BY1493" s="58"/>
      <c r="BZ1493" s="58"/>
      <c r="CA1493" s="58"/>
      <c r="CB1493" s="58"/>
      <c r="CC1493" s="58"/>
      <c r="CD1493" s="58"/>
      <c r="CE1493" s="58"/>
      <c r="CF1493" s="58"/>
      <c r="CG1493" s="58"/>
      <c r="CH1493" s="58"/>
      <c r="CI1493" s="58"/>
      <c r="CJ1493" s="58"/>
      <c r="CK1493" s="58"/>
      <c r="CL1493" s="58"/>
      <c r="CM1493" s="58"/>
      <c r="CN1493" s="58"/>
      <c r="CO1493" s="58"/>
      <c r="CP1493" s="58"/>
      <c r="CQ1493" s="58"/>
      <c r="CR1493" s="58"/>
      <c r="CS1493" s="58"/>
      <c r="CT1493" s="58"/>
      <c r="CU1493" s="58"/>
      <c r="CV1493" s="58"/>
      <c r="CW1493" s="58"/>
      <c r="CX1493" s="58"/>
      <c r="CY1493" s="58"/>
      <c r="CZ1493" s="58"/>
      <c r="DA1493" s="58"/>
      <c r="DB1493" s="58"/>
      <c r="DC1493" s="58"/>
      <c r="DD1493" s="58"/>
      <c r="DE1493" s="58"/>
      <c r="DF1493" s="58"/>
      <c r="DG1493" s="58"/>
      <c r="DH1493" s="58"/>
      <c r="DI1493" s="60"/>
    </row>
    <row r="1494" spans="1:113" x14ac:dyDescent="0.2">
      <c r="A1494" s="36"/>
      <c r="AM1494" s="62"/>
      <c r="AN1494" s="62"/>
      <c r="AO1494" s="58"/>
      <c r="AP1494" s="58"/>
      <c r="AQ1494" s="58"/>
      <c r="AS1494" s="62"/>
      <c r="AT1494" s="58"/>
      <c r="AU1494" s="58"/>
      <c r="AW1494" s="62"/>
      <c r="AX1494" s="58"/>
      <c r="AY1494" s="59"/>
      <c r="BA1494" s="58"/>
      <c r="BC1494" s="62"/>
      <c r="BD1494" s="58"/>
      <c r="BE1494" s="59"/>
      <c r="BF1494" s="58"/>
      <c r="BG1494" s="58"/>
      <c r="BH1494" s="58"/>
      <c r="BI1494" s="58"/>
      <c r="BJ1494" s="58"/>
      <c r="BK1494" s="58"/>
      <c r="BL1494" s="58"/>
      <c r="BM1494" s="58"/>
      <c r="BN1494" s="58"/>
      <c r="BO1494" s="58"/>
      <c r="BP1494" s="58"/>
      <c r="BQ1494" s="58"/>
      <c r="BR1494" s="58"/>
      <c r="BS1494" s="58"/>
      <c r="BT1494" s="58"/>
      <c r="BU1494" s="58"/>
      <c r="BV1494" s="58"/>
      <c r="BW1494" s="58"/>
      <c r="BX1494" s="58"/>
      <c r="BY1494" s="58"/>
      <c r="BZ1494" s="58"/>
      <c r="CA1494" s="58"/>
      <c r="CB1494" s="58"/>
      <c r="CC1494" s="58"/>
      <c r="CD1494" s="58"/>
      <c r="CE1494" s="58"/>
      <c r="CF1494" s="58"/>
      <c r="CG1494" s="58"/>
      <c r="CH1494" s="58"/>
      <c r="CI1494" s="58"/>
      <c r="CJ1494" s="58"/>
      <c r="CK1494" s="58"/>
      <c r="CL1494" s="58"/>
      <c r="CM1494" s="58"/>
      <c r="CN1494" s="58"/>
      <c r="CO1494" s="58"/>
      <c r="CP1494" s="58"/>
      <c r="CQ1494" s="58"/>
      <c r="CR1494" s="58"/>
      <c r="CS1494" s="58"/>
      <c r="CT1494" s="58"/>
      <c r="CU1494" s="58"/>
      <c r="CV1494" s="58"/>
      <c r="CW1494" s="58"/>
      <c r="CX1494" s="58"/>
      <c r="CY1494" s="58"/>
      <c r="CZ1494" s="58"/>
      <c r="DA1494" s="58"/>
      <c r="DB1494" s="58"/>
      <c r="DC1494" s="58"/>
      <c r="DD1494" s="58"/>
      <c r="DE1494" s="58"/>
      <c r="DF1494" s="58"/>
      <c r="DG1494" s="58"/>
      <c r="DH1494" s="58"/>
      <c r="DI1494" s="60"/>
    </row>
    <row r="1495" spans="1:113" x14ac:dyDescent="0.2">
      <c r="A1495" s="36"/>
      <c r="AM1495" s="62"/>
      <c r="AN1495" s="62"/>
      <c r="AO1495" s="58"/>
      <c r="AP1495" s="58"/>
      <c r="AQ1495" s="58"/>
      <c r="AS1495" s="62"/>
      <c r="AT1495" s="58"/>
      <c r="AU1495" s="58"/>
      <c r="AW1495" s="62"/>
      <c r="AX1495" s="58"/>
      <c r="AY1495" s="59"/>
      <c r="BA1495" s="58"/>
      <c r="BC1495" s="62"/>
      <c r="BD1495" s="58"/>
      <c r="BE1495" s="59"/>
      <c r="BF1495" s="58"/>
      <c r="BG1495" s="58"/>
      <c r="BH1495" s="58"/>
      <c r="BI1495" s="58"/>
      <c r="BJ1495" s="58"/>
      <c r="BK1495" s="58"/>
      <c r="BL1495" s="58"/>
      <c r="BM1495" s="58"/>
      <c r="BN1495" s="58"/>
      <c r="BO1495" s="58"/>
      <c r="BP1495" s="58"/>
      <c r="BQ1495" s="58"/>
      <c r="BR1495" s="58"/>
      <c r="BS1495" s="58"/>
      <c r="BT1495" s="58"/>
      <c r="BU1495" s="58"/>
      <c r="BV1495" s="58"/>
      <c r="BW1495" s="58"/>
      <c r="BX1495" s="58"/>
      <c r="BY1495" s="58"/>
      <c r="BZ1495" s="58"/>
      <c r="CA1495" s="58"/>
      <c r="CB1495" s="58"/>
      <c r="CC1495" s="58"/>
      <c r="CD1495" s="58"/>
      <c r="CE1495" s="58"/>
      <c r="CF1495" s="58"/>
      <c r="CG1495" s="58"/>
      <c r="CH1495" s="58"/>
      <c r="CI1495" s="58"/>
      <c r="CJ1495" s="58"/>
      <c r="CK1495" s="58"/>
      <c r="CL1495" s="58"/>
      <c r="CM1495" s="58"/>
      <c r="CN1495" s="58"/>
      <c r="CO1495" s="58"/>
      <c r="CP1495" s="58"/>
      <c r="CQ1495" s="58"/>
      <c r="CR1495" s="58"/>
      <c r="CS1495" s="58"/>
      <c r="CT1495" s="58"/>
      <c r="CU1495" s="58"/>
      <c r="CV1495" s="58"/>
      <c r="CW1495" s="58"/>
      <c r="CX1495" s="58"/>
      <c r="CY1495" s="58"/>
      <c r="CZ1495" s="58"/>
      <c r="DA1495" s="58"/>
      <c r="DB1495" s="58"/>
      <c r="DC1495" s="58"/>
      <c r="DD1495" s="58"/>
      <c r="DE1495" s="58"/>
      <c r="DF1495" s="58"/>
      <c r="DG1495" s="58"/>
      <c r="DH1495" s="58"/>
      <c r="DI1495" s="60"/>
    </row>
    <row r="1496" spans="1:113" x14ac:dyDescent="0.2">
      <c r="A1496" s="36"/>
      <c r="AM1496" s="62"/>
      <c r="AN1496" s="62"/>
      <c r="AO1496" s="58"/>
      <c r="AP1496" s="58"/>
      <c r="AQ1496" s="58"/>
      <c r="AS1496" s="62"/>
      <c r="AT1496" s="58"/>
      <c r="AU1496" s="58"/>
      <c r="AW1496" s="62"/>
      <c r="AX1496" s="58"/>
      <c r="AY1496" s="59"/>
      <c r="BA1496" s="58"/>
      <c r="BC1496" s="62"/>
      <c r="BD1496" s="58"/>
      <c r="BE1496" s="59"/>
      <c r="BF1496" s="58"/>
      <c r="BG1496" s="58"/>
      <c r="BH1496" s="58"/>
      <c r="BI1496" s="58"/>
      <c r="BJ1496" s="58"/>
      <c r="BK1496" s="58"/>
      <c r="BL1496" s="58"/>
      <c r="BM1496" s="58"/>
      <c r="BN1496" s="58"/>
      <c r="BO1496" s="58"/>
      <c r="BP1496" s="58"/>
      <c r="BQ1496" s="58"/>
      <c r="BR1496" s="58"/>
      <c r="BS1496" s="58"/>
      <c r="BT1496" s="58"/>
      <c r="BU1496" s="58"/>
      <c r="BV1496" s="58"/>
      <c r="BW1496" s="58"/>
      <c r="BX1496" s="58"/>
      <c r="BY1496" s="58"/>
      <c r="BZ1496" s="58"/>
      <c r="CA1496" s="58"/>
      <c r="CB1496" s="58"/>
      <c r="CC1496" s="58"/>
      <c r="CD1496" s="58"/>
      <c r="CE1496" s="58"/>
      <c r="CF1496" s="58"/>
      <c r="CG1496" s="58"/>
      <c r="CH1496" s="58"/>
      <c r="CI1496" s="58"/>
      <c r="CJ1496" s="58"/>
      <c r="CK1496" s="58"/>
      <c r="CL1496" s="58"/>
      <c r="CM1496" s="58"/>
      <c r="CN1496" s="58"/>
      <c r="CO1496" s="58"/>
      <c r="CP1496" s="58"/>
      <c r="CQ1496" s="58"/>
      <c r="CR1496" s="58"/>
      <c r="CS1496" s="58"/>
      <c r="CT1496" s="58"/>
      <c r="CU1496" s="58"/>
      <c r="CV1496" s="58"/>
      <c r="CW1496" s="58"/>
      <c r="CX1496" s="58"/>
      <c r="CY1496" s="58"/>
      <c r="CZ1496" s="58"/>
      <c r="DA1496" s="58"/>
      <c r="DB1496" s="58"/>
      <c r="DC1496" s="58"/>
      <c r="DD1496" s="58"/>
      <c r="DE1496" s="58"/>
      <c r="DF1496" s="58"/>
      <c r="DG1496" s="58"/>
      <c r="DH1496" s="58"/>
      <c r="DI1496" s="60"/>
    </row>
    <row r="1497" spans="1:113" x14ac:dyDescent="0.2">
      <c r="A1497" s="36"/>
      <c r="AM1497" s="62"/>
      <c r="AN1497" s="62"/>
      <c r="AO1497" s="58"/>
      <c r="AP1497" s="58"/>
      <c r="AQ1497" s="58"/>
      <c r="AS1497" s="62"/>
      <c r="AT1497" s="58"/>
      <c r="AU1497" s="58"/>
      <c r="AW1497" s="62"/>
      <c r="AX1497" s="58"/>
      <c r="AY1497" s="59"/>
      <c r="BA1497" s="58"/>
      <c r="BC1497" s="62"/>
      <c r="BD1497" s="58"/>
      <c r="BE1497" s="59"/>
      <c r="BF1497" s="58"/>
      <c r="BG1497" s="58"/>
      <c r="BH1497" s="58"/>
      <c r="BI1497" s="58"/>
      <c r="BJ1497" s="58"/>
      <c r="BK1497" s="58"/>
      <c r="BL1497" s="58"/>
      <c r="BM1497" s="58"/>
      <c r="BN1497" s="58"/>
      <c r="BO1497" s="58"/>
      <c r="BP1497" s="58"/>
      <c r="BQ1497" s="58"/>
      <c r="BR1497" s="58"/>
      <c r="BS1497" s="58"/>
      <c r="BT1497" s="58"/>
      <c r="BU1497" s="58"/>
      <c r="BV1497" s="58"/>
      <c r="BW1497" s="58"/>
      <c r="BX1497" s="58"/>
      <c r="BY1497" s="58"/>
      <c r="BZ1497" s="58"/>
      <c r="CA1497" s="58"/>
      <c r="CB1497" s="58"/>
      <c r="CC1497" s="58"/>
      <c r="CD1497" s="58"/>
      <c r="CE1497" s="58"/>
      <c r="CF1497" s="58"/>
      <c r="CG1497" s="58"/>
      <c r="CH1497" s="58"/>
      <c r="CI1497" s="58"/>
      <c r="CJ1497" s="58"/>
      <c r="CK1497" s="58"/>
      <c r="CL1497" s="58"/>
      <c r="CM1497" s="58"/>
      <c r="CN1497" s="58"/>
      <c r="CO1497" s="58"/>
      <c r="CP1497" s="58"/>
      <c r="CQ1497" s="58"/>
      <c r="CR1497" s="58"/>
      <c r="CS1497" s="58"/>
      <c r="CT1497" s="58"/>
      <c r="CU1497" s="58"/>
      <c r="CV1497" s="58"/>
      <c r="CW1497" s="58"/>
      <c r="CX1497" s="58"/>
      <c r="CY1497" s="58"/>
      <c r="CZ1497" s="58"/>
      <c r="DA1497" s="58"/>
      <c r="DB1497" s="58"/>
      <c r="DC1497" s="58"/>
      <c r="DD1497" s="58"/>
      <c r="DE1497" s="58"/>
      <c r="DF1497" s="58"/>
      <c r="DG1497" s="58"/>
      <c r="DH1497" s="58"/>
      <c r="DI1497" s="60"/>
    </row>
    <row r="1498" spans="1:113" x14ac:dyDescent="0.2">
      <c r="A1498" s="36"/>
      <c r="AM1498" s="62"/>
      <c r="AN1498" s="62"/>
      <c r="AO1498" s="58"/>
      <c r="AP1498" s="58"/>
      <c r="AQ1498" s="58"/>
      <c r="AS1498" s="62"/>
      <c r="AT1498" s="58"/>
      <c r="AU1498" s="58"/>
      <c r="AW1498" s="62"/>
      <c r="AX1498" s="58"/>
      <c r="AY1498" s="59"/>
      <c r="BA1498" s="58"/>
      <c r="BC1498" s="62"/>
      <c r="BD1498" s="58"/>
      <c r="BE1498" s="59"/>
      <c r="BF1498" s="58"/>
      <c r="BG1498" s="58"/>
      <c r="BH1498" s="58"/>
      <c r="BI1498" s="58"/>
      <c r="BJ1498" s="58"/>
      <c r="BK1498" s="58"/>
      <c r="BL1498" s="58"/>
      <c r="BM1498" s="58"/>
      <c r="BN1498" s="58"/>
      <c r="BO1498" s="58"/>
      <c r="BP1498" s="58"/>
      <c r="BQ1498" s="58"/>
      <c r="BR1498" s="58"/>
      <c r="BS1498" s="58"/>
      <c r="BT1498" s="58"/>
      <c r="BU1498" s="58"/>
      <c r="BV1498" s="58"/>
      <c r="BW1498" s="58"/>
      <c r="BX1498" s="58"/>
      <c r="BY1498" s="58"/>
      <c r="BZ1498" s="58"/>
      <c r="CA1498" s="58"/>
      <c r="CB1498" s="58"/>
      <c r="CC1498" s="58"/>
      <c r="CD1498" s="58"/>
      <c r="CE1498" s="58"/>
      <c r="CF1498" s="58"/>
      <c r="CG1498" s="58"/>
      <c r="CH1498" s="58"/>
      <c r="CI1498" s="58"/>
      <c r="CJ1498" s="58"/>
      <c r="CK1498" s="58"/>
      <c r="CL1498" s="58"/>
      <c r="CM1498" s="58"/>
      <c r="CN1498" s="58"/>
      <c r="CO1498" s="58"/>
      <c r="CP1498" s="58"/>
      <c r="CQ1498" s="58"/>
      <c r="CR1498" s="58"/>
      <c r="CS1498" s="58"/>
      <c r="CT1498" s="58"/>
      <c r="CU1498" s="58"/>
      <c r="CV1498" s="58"/>
      <c r="CW1498" s="58"/>
      <c r="CX1498" s="58"/>
      <c r="CY1498" s="58"/>
      <c r="CZ1498" s="58"/>
      <c r="DA1498" s="58"/>
      <c r="DB1498" s="58"/>
      <c r="DC1498" s="58"/>
      <c r="DD1498" s="58"/>
      <c r="DE1498" s="58"/>
      <c r="DF1498" s="58"/>
      <c r="DG1498" s="58"/>
      <c r="DH1498" s="58"/>
      <c r="DI1498" s="60"/>
    </row>
    <row r="1499" spans="1:113" x14ac:dyDescent="0.2">
      <c r="A1499" s="36"/>
      <c r="AM1499" s="62"/>
      <c r="AN1499" s="62"/>
      <c r="AO1499" s="58"/>
      <c r="AP1499" s="58"/>
      <c r="AQ1499" s="58"/>
      <c r="AS1499" s="62"/>
      <c r="AT1499" s="58"/>
      <c r="AU1499" s="58"/>
      <c r="AW1499" s="62"/>
      <c r="AX1499" s="58"/>
      <c r="AY1499" s="59"/>
      <c r="BA1499" s="58"/>
      <c r="BC1499" s="62"/>
      <c r="BD1499" s="58"/>
      <c r="BE1499" s="59"/>
      <c r="BF1499" s="58"/>
      <c r="BG1499" s="58"/>
      <c r="BH1499" s="58"/>
      <c r="BI1499" s="58"/>
      <c r="BJ1499" s="58"/>
      <c r="BK1499" s="58"/>
      <c r="BL1499" s="58"/>
      <c r="BM1499" s="58"/>
      <c r="BN1499" s="58"/>
      <c r="BO1499" s="58"/>
      <c r="BP1499" s="58"/>
      <c r="BQ1499" s="58"/>
      <c r="BR1499" s="58"/>
      <c r="BS1499" s="58"/>
      <c r="BT1499" s="58"/>
      <c r="BU1499" s="58"/>
      <c r="BV1499" s="58"/>
      <c r="BW1499" s="58"/>
      <c r="BX1499" s="58"/>
      <c r="BY1499" s="58"/>
      <c r="BZ1499" s="58"/>
      <c r="CA1499" s="58"/>
      <c r="CB1499" s="58"/>
      <c r="CC1499" s="58"/>
      <c r="CD1499" s="58"/>
      <c r="CE1499" s="58"/>
      <c r="CF1499" s="58"/>
      <c r="CG1499" s="58"/>
      <c r="CH1499" s="58"/>
      <c r="CI1499" s="58"/>
      <c r="CJ1499" s="58"/>
      <c r="CK1499" s="58"/>
      <c r="CL1499" s="58"/>
      <c r="CM1499" s="58"/>
      <c r="CN1499" s="58"/>
      <c r="CO1499" s="58"/>
      <c r="CP1499" s="58"/>
      <c r="CQ1499" s="58"/>
      <c r="CR1499" s="58"/>
      <c r="CS1499" s="58"/>
      <c r="CT1499" s="58"/>
      <c r="CU1499" s="58"/>
      <c r="CV1499" s="58"/>
      <c r="CW1499" s="58"/>
      <c r="CX1499" s="58"/>
      <c r="CY1499" s="58"/>
      <c r="CZ1499" s="58"/>
      <c r="DA1499" s="58"/>
      <c r="DB1499" s="58"/>
      <c r="DC1499" s="58"/>
      <c r="DD1499" s="58"/>
      <c r="DE1499" s="58"/>
      <c r="DF1499" s="58"/>
      <c r="DG1499" s="58"/>
      <c r="DH1499" s="58"/>
      <c r="DI1499" s="60"/>
    </row>
    <row r="1500" spans="1:113" x14ac:dyDescent="0.2">
      <c r="A1500" s="36"/>
      <c r="AM1500" s="62"/>
      <c r="AN1500" s="62"/>
      <c r="AO1500" s="58"/>
      <c r="AP1500" s="58"/>
      <c r="AQ1500" s="58"/>
      <c r="AS1500" s="62"/>
      <c r="AT1500" s="58"/>
      <c r="AU1500" s="58"/>
      <c r="AW1500" s="62"/>
      <c r="AX1500" s="58"/>
      <c r="AY1500" s="59"/>
      <c r="BA1500" s="58"/>
      <c r="BC1500" s="62"/>
      <c r="BD1500" s="58"/>
      <c r="BE1500" s="59"/>
      <c r="BF1500" s="58"/>
      <c r="BG1500" s="58"/>
      <c r="BH1500" s="58"/>
      <c r="BI1500" s="58"/>
      <c r="BJ1500" s="58"/>
      <c r="BK1500" s="58"/>
      <c r="BL1500" s="58"/>
      <c r="BM1500" s="58"/>
      <c r="BN1500" s="58"/>
      <c r="BO1500" s="58"/>
      <c r="BP1500" s="58"/>
      <c r="BQ1500" s="58"/>
      <c r="BR1500" s="58"/>
      <c r="BS1500" s="58"/>
      <c r="BT1500" s="58"/>
      <c r="BU1500" s="58"/>
      <c r="BV1500" s="58"/>
      <c r="BW1500" s="58"/>
      <c r="BX1500" s="58"/>
      <c r="BY1500" s="58"/>
      <c r="BZ1500" s="58"/>
      <c r="CA1500" s="58"/>
      <c r="CB1500" s="58"/>
      <c r="CC1500" s="58"/>
      <c r="CD1500" s="58"/>
      <c r="CE1500" s="58"/>
      <c r="CF1500" s="58"/>
      <c r="CG1500" s="58"/>
      <c r="CH1500" s="58"/>
      <c r="CI1500" s="58"/>
      <c r="CJ1500" s="58"/>
      <c r="CK1500" s="58"/>
      <c r="CL1500" s="58"/>
      <c r="CM1500" s="58"/>
      <c r="CN1500" s="58"/>
      <c r="CO1500" s="58"/>
      <c r="CP1500" s="58"/>
      <c r="CQ1500" s="58"/>
      <c r="CR1500" s="58"/>
      <c r="CS1500" s="58"/>
      <c r="CT1500" s="58"/>
      <c r="CU1500" s="58"/>
      <c r="CV1500" s="58"/>
      <c r="CW1500" s="58"/>
      <c r="CX1500" s="58"/>
      <c r="CY1500" s="58"/>
      <c r="CZ1500" s="58"/>
      <c r="DA1500" s="58"/>
      <c r="DB1500" s="58"/>
      <c r="DC1500" s="58"/>
      <c r="DD1500" s="58"/>
      <c r="DE1500" s="58"/>
      <c r="DF1500" s="58"/>
      <c r="DG1500" s="58"/>
      <c r="DH1500" s="58"/>
      <c r="DI1500" s="60"/>
    </row>
    <row r="1501" spans="1:113" x14ac:dyDescent="0.2">
      <c r="A1501" s="36"/>
      <c r="AM1501" s="62"/>
      <c r="AN1501" s="62"/>
      <c r="AO1501" s="58"/>
      <c r="AP1501" s="58"/>
      <c r="AQ1501" s="58"/>
      <c r="AS1501" s="62"/>
      <c r="AT1501" s="58"/>
      <c r="AU1501" s="58"/>
      <c r="AW1501" s="62"/>
      <c r="AX1501" s="58"/>
      <c r="AY1501" s="59"/>
      <c r="BA1501" s="58"/>
      <c r="BC1501" s="62"/>
      <c r="BD1501" s="58"/>
      <c r="BE1501" s="59"/>
      <c r="BF1501" s="58"/>
      <c r="BG1501" s="58"/>
      <c r="BH1501" s="58"/>
      <c r="BI1501" s="58"/>
      <c r="BJ1501" s="58"/>
      <c r="BK1501" s="58"/>
      <c r="BL1501" s="58"/>
      <c r="BM1501" s="58"/>
      <c r="BN1501" s="58"/>
      <c r="BO1501" s="58"/>
      <c r="BP1501" s="58"/>
      <c r="BQ1501" s="58"/>
      <c r="BR1501" s="58"/>
      <c r="BS1501" s="58"/>
      <c r="BT1501" s="58"/>
      <c r="BU1501" s="58"/>
      <c r="BV1501" s="58"/>
      <c r="BW1501" s="58"/>
      <c r="BX1501" s="58"/>
      <c r="BY1501" s="58"/>
      <c r="BZ1501" s="58"/>
      <c r="CA1501" s="58"/>
      <c r="CB1501" s="58"/>
      <c r="CC1501" s="58"/>
      <c r="CD1501" s="58"/>
      <c r="CE1501" s="58"/>
      <c r="CF1501" s="58"/>
      <c r="CG1501" s="58"/>
      <c r="CH1501" s="58"/>
      <c r="CI1501" s="58"/>
      <c r="CJ1501" s="58"/>
      <c r="CK1501" s="58"/>
      <c r="CL1501" s="58"/>
      <c r="CM1501" s="58"/>
      <c r="CN1501" s="58"/>
      <c r="CO1501" s="58"/>
      <c r="CP1501" s="58"/>
      <c r="CQ1501" s="58"/>
      <c r="CR1501" s="58"/>
      <c r="CS1501" s="58"/>
      <c r="CT1501" s="58"/>
      <c r="CU1501" s="58"/>
      <c r="CV1501" s="58"/>
      <c r="CW1501" s="58"/>
      <c r="CX1501" s="58"/>
      <c r="CY1501" s="58"/>
      <c r="CZ1501" s="58"/>
      <c r="DA1501" s="58"/>
      <c r="DB1501" s="58"/>
      <c r="DC1501" s="58"/>
      <c r="DD1501" s="58"/>
      <c r="DE1501" s="58"/>
      <c r="DF1501" s="58"/>
      <c r="DG1501" s="58"/>
      <c r="DH1501" s="58"/>
      <c r="DI1501" s="60"/>
    </row>
    <row r="1502" spans="1:113" x14ac:dyDescent="0.2">
      <c r="A1502" s="36"/>
      <c r="AM1502" s="62"/>
      <c r="AN1502" s="62"/>
      <c r="AO1502" s="58"/>
      <c r="AP1502" s="58"/>
      <c r="AQ1502" s="58"/>
      <c r="AS1502" s="62"/>
      <c r="AT1502" s="58"/>
      <c r="AU1502" s="58"/>
      <c r="AW1502" s="62"/>
      <c r="AX1502" s="58"/>
      <c r="AY1502" s="59"/>
      <c r="BA1502" s="58"/>
      <c r="BC1502" s="62"/>
      <c r="BD1502" s="58"/>
      <c r="BE1502" s="59"/>
      <c r="BF1502" s="58"/>
      <c r="BG1502" s="58"/>
      <c r="BH1502" s="58"/>
      <c r="BI1502" s="58"/>
      <c r="BJ1502" s="58"/>
      <c r="BK1502" s="58"/>
      <c r="BL1502" s="58"/>
      <c r="BM1502" s="58"/>
      <c r="BN1502" s="58"/>
      <c r="BO1502" s="58"/>
      <c r="BP1502" s="58"/>
      <c r="BQ1502" s="58"/>
      <c r="BR1502" s="58"/>
      <c r="BS1502" s="58"/>
      <c r="BT1502" s="58"/>
      <c r="BU1502" s="58"/>
      <c r="BV1502" s="58"/>
      <c r="BW1502" s="58"/>
      <c r="BX1502" s="58"/>
      <c r="BY1502" s="58"/>
      <c r="BZ1502" s="58"/>
      <c r="CA1502" s="58"/>
      <c r="CB1502" s="58"/>
      <c r="CC1502" s="58"/>
      <c r="CD1502" s="58"/>
      <c r="CE1502" s="58"/>
      <c r="CF1502" s="58"/>
      <c r="CG1502" s="58"/>
      <c r="CH1502" s="58"/>
      <c r="CI1502" s="58"/>
      <c r="CJ1502" s="58"/>
      <c r="CK1502" s="58"/>
      <c r="CL1502" s="58"/>
      <c r="CM1502" s="58"/>
      <c r="CN1502" s="58"/>
      <c r="CO1502" s="58"/>
      <c r="CP1502" s="58"/>
      <c r="CQ1502" s="58"/>
      <c r="CR1502" s="58"/>
      <c r="CS1502" s="58"/>
      <c r="CT1502" s="58"/>
      <c r="CU1502" s="58"/>
      <c r="CV1502" s="58"/>
      <c r="CW1502" s="58"/>
      <c r="CX1502" s="58"/>
      <c r="CY1502" s="58"/>
      <c r="CZ1502" s="58"/>
      <c r="DA1502" s="58"/>
      <c r="DB1502" s="58"/>
      <c r="DC1502" s="58"/>
      <c r="DD1502" s="58"/>
      <c r="DE1502" s="58"/>
      <c r="DF1502" s="58"/>
      <c r="DG1502" s="58"/>
      <c r="DH1502" s="58"/>
      <c r="DI1502" s="60"/>
    </row>
    <row r="1503" spans="1:113" x14ac:dyDescent="0.2">
      <c r="A1503" s="36"/>
      <c r="AM1503" s="62"/>
      <c r="AN1503" s="62"/>
      <c r="AO1503" s="58"/>
      <c r="AP1503" s="58"/>
      <c r="AQ1503" s="58"/>
      <c r="AS1503" s="62"/>
      <c r="AT1503" s="58"/>
      <c r="AU1503" s="58"/>
      <c r="AW1503" s="62"/>
      <c r="AX1503" s="58"/>
      <c r="AY1503" s="59"/>
      <c r="BA1503" s="58"/>
      <c r="BC1503" s="62"/>
      <c r="BD1503" s="58"/>
      <c r="BE1503" s="59"/>
      <c r="BF1503" s="58"/>
      <c r="BG1503" s="58"/>
      <c r="BH1503" s="58"/>
      <c r="BI1503" s="58"/>
      <c r="BJ1503" s="58"/>
      <c r="BK1503" s="58"/>
      <c r="BL1503" s="58"/>
      <c r="BM1503" s="58"/>
      <c r="BN1503" s="58"/>
      <c r="BO1503" s="58"/>
      <c r="BP1503" s="58"/>
      <c r="BQ1503" s="58"/>
      <c r="BR1503" s="58"/>
      <c r="BS1503" s="58"/>
      <c r="BT1503" s="58"/>
      <c r="BU1503" s="58"/>
      <c r="BV1503" s="58"/>
      <c r="BW1503" s="58"/>
      <c r="BX1503" s="58"/>
      <c r="BY1503" s="58"/>
      <c r="BZ1503" s="58"/>
      <c r="CA1503" s="58"/>
      <c r="CB1503" s="58"/>
      <c r="CC1503" s="58"/>
      <c r="CD1503" s="58"/>
      <c r="CE1503" s="58"/>
      <c r="CF1503" s="58"/>
      <c r="CG1503" s="58"/>
      <c r="CH1503" s="58"/>
      <c r="CI1503" s="58"/>
      <c r="CJ1503" s="58"/>
      <c r="CK1503" s="58"/>
      <c r="CL1503" s="58"/>
      <c r="CM1503" s="58"/>
      <c r="CN1503" s="58"/>
      <c r="CO1503" s="58"/>
      <c r="CP1503" s="58"/>
      <c r="CQ1503" s="58"/>
      <c r="CR1503" s="58"/>
      <c r="CS1503" s="58"/>
      <c r="CT1503" s="58"/>
      <c r="CU1503" s="58"/>
      <c r="CV1503" s="58"/>
      <c r="CW1503" s="58"/>
      <c r="CX1503" s="58"/>
      <c r="CY1503" s="58"/>
      <c r="CZ1503" s="58"/>
      <c r="DA1503" s="58"/>
      <c r="DB1503" s="58"/>
      <c r="DC1503" s="58"/>
      <c r="DD1503" s="58"/>
      <c r="DE1503" s="58"/>
      <c r="DF1503" s="58"/>
      <c r="DG1503" s="58"/>
      <c r="DH1503" s="58"/>
      <c r="DI1503" s="60"/>
    </row>
    <row r="1504" spans="1:113" x14ac:dyDescent="0.2">
      <c r="A1504" s="36"/>
      <c r="AM1504" s="62"/>
      <c r="AN1504" s="62"/>
      <c r="AO1504" s="58"/>
      <c r="AP1504" s="58"/>
      <c r="AQ1504" s="58"/>
      <c r="AS1504" s="62"/>
      <c r="AT1504" s="58"/>
      <c r="AU1504" s="58"/>
      <c r="AW1504" s="62"/>
      <c r="AX1504" s="58"/>
      <c r="AY1504" s="59"/>
      <c r="BA1504" s="58"/>
      <c r="BC1504" s="62"/>
      <c r="BD1504" s="58"/>
      <c r="BE1504" s="59"/>
      <c r="BF1504" s="58"/>
      <c r="BG1504" s="58"/>
      <c r="BH1504" s="58"/>
      <c r="BI1504" s="58"/>
      <c r="BJ1504" s="58"/>
      <c r="BK1504" s="58"/>
      <c r="BL1504" s="58"/>
      <c r="BM1504" s="58"/>
      <c r="BN1504" s="58"/>
      <c r="BO1504" s="58"/>
      <c r="BP1504" s="58"/>
      <c r="BQ1504" s="58"/>
      <c r="BR1504" s="58"/>
      <c r="BS1504" s="58"/>
      <c r="BT1504" s="58"/>
      <c r="BU1504" s="58"/>
      <c r="BV1504" s="58"/>
      <c r="BW1504" s="58"/>
      <c r="BX1504" s="58"/>
      <c r="BY1504" s="58"/>
      <c r="BZ1504" s="58"/>
      <c r="CA1504" s="58"/>
      <c r="CB1504" s="58"/>
      <c r="CC1504" s="58"/>
      <c r="CD1504" s="58"/>
      <c r="CE1504" s="58"/>
      <c r="CF1504" s="58"/>
      <c r="CG1504" s="58"/>
      <c r="CH1504" s="58"/>
      <c r="CI1504" s="58"/>
      <c r="CJ1504" s="58"/>
      <c r="CK1504" s="58"/>
      <c r="CL1504" s="58"/>
      <c r="CM1504" s="58"/>
      <c r="CN1504" s="58"/>
      <c r="CO1504" s="58"/>
      <c r="CP1504" s="58"/>
      <c r="CQ1504" s="58"/>
      <c r="CR1504" s="58"/>
      <c r="CS1504" s="58"/>
      <c r="CT1504" s="58"/>
      <c r="CU1504" s="58"/>
      <c r="CV1504" s="58"/>
      <c r="CW1504" s="58"/>
      <c r="CX1504" s="58"/>
      <c r="CY1504" s="58"/>
      <c r="CZ1504" s="58"/>
      <c r="DA1504" s="58"/>
      <c r="DB1504" s="58"/>
      <c r="DC1504" s="58"/>
      <c r="DD1504" s="58"/>
      <c r="DE1504" s="58"/>
      <c r="DF1504" s="58"/>
      <c r="DG1504" s="58"/>
      <c r="DH1504" s="58"/>
      <c r="DI1504" s="60"/>
    </row>
    <row r="1505" spans="1:113" x14ac:dyDescent="0.2">
      <c r="A1505" s="36"/>
      <c r="AM1505" s="62"/>
      <c r="AN1505" s="62"/>
      <c r="AO1505" s="58"/>
      <c r="AP1505" s="58"/>
      <c r="AQ1505" s="58"/>
      <c r="AS1505" s="62"/>
      <c r="AT1505" s="58"/>
      <c r="AU1505" s="58"/>
      <c r="AW1505" s="62"/>
      <c r="AX1505" s="58"/>
      <c r="AY1505" s="59"/>
      <c r="BA1505" s="58"/>
      <c r="BC1505" s="62"/>
      <c r="BD1505" s="58"/>
      <c r="BE1505" s="59"/>
      <c r="BF1505" s="58"/>
      <c r="BG1505" s="58"/>
      <c r="BH1505" s="58"/>
      <c r="BI1505" s="58"/>
      <c r="BJ1505" s="58"/>
      <c r="BK1505" s="58"/>
      <c r="BL1505" s="58"/>
      <c r="BM1505" s="58"/>
      <c r="BN1505" s="58"/>
      <c r="BO1505" s="58"/>
      <c r="BP1505" s="58"/>
      <c r="BQ1505" s="58"/>
      <c r="BR1505" s="58"/>
      <c r="BS1505" s="58"/>
      <c r="BT1505" s="58"/>
      <c r="BU1505" s="58"/>
      <c r="BV1505" s="58"/>
      <c r="BW1505" s="58"/>
      <c r="BX1505" s="58"/>
      <c r="BY1505" s="58"/>
      <c r="BZ1505" s="58"/>
      <c r="CA1505" s="58"/>
      <c r="CB1505" s="58"/>
      <c r="CC1505" s="58"/>
      <c r="CD1505" s="58"/>
      <c r="CE1505" s="58"/>
      <c r="CF1505" s="58"/>
      <c r="CG1505" s="58"/>
      <c r="CH1505" s="58"/>
      <c r="CI1505" s="58"/>
      <c r="CJ1505" s="58"/>
      <c r="CK1505" s="58"/>
      <c r="CL1505" s="58"/>
      <c r="CM1505" s="58"/>
      <c r="CN1505" s="58"/>
      <c r="CO1505" s="58"/>
      <c r="CP1505" s="58"/>
      <c r="CQ1505" s="58"/>
      <c r="CR1505" s="58"/>
      <c r="CS1505" s="58"/>
      <c r="CT1505" s="58"/>
      <c r="CU1505" s="58"/>
      <c r="CV1505" s="58"/>
      <c r="CW1505" s="58"/>
      <c r="CX1505" s="58"/>
      <c r="CY1505" s="58"/>
      <c r="CZ1505" s="58"/>
      <c r="DA1505" s="58"/>
      <c r="DB1505" s="58"/>
      <c r="DC1505" s="58"/>
      <c r="DD1505" s="58"/>
      <c r="DE1505" s="58"/>
      <c r="DF1505" s="58"/>
      <c r="DG1505" s="58"/>
      <c r="DH1505" s="58"/>
      <c r="DI1505" s="60"/>
    </row>
    <row r="1506" spans="1:113" x14ac:dyDescent="0.2">
      <c r="A1506" s="36"/>
      <c r="AM1506" s="62"/>
      <c r="AN1506" s="62"/>
      <c r="AO1506" s="58"/>
      <c r="AP1506" s="58"/>
      <c r="AQ1506" s="58"/>
      <c r="AS1506" s="62"/>
      <c r="AT1506" s="58"/>
      <c r="AU1506" s="58"/>
      <c r="AW1506" s="62"/>
      <c r="AX1506" s="58"/>
      <c r="AY1506" s="59"/>
      <c r="BA1506" s="58"/>
      <c r="BC1506" s="62"/>
      <c r="BD1506" s="58"/>
      <c r="BE1506" s="59"/>
      <c r="BF1506" s="58"/>
      <c r="BG1506" s="58"/>
      <c r="BH1506" s="58"/>
      <c r="BI1506" s="58"/>
      <c r="BJ1506" s="58"/>
      <c r="BK1506" s="58"/>
      <c r="BL1506" s="58"/>
      <c r="BM1506" s="58"/>
      <c r="BN1506" s="58"/>
      <c r="BO1506" s="58"/>
      <c r="BP1506" s="58"/>
      <c r="BQ1506" s="58"/>
      <c r="BR1506" s="58"/>
      <c r="BS1506" s="58"/>
      <c r="BT1506" s="58"/>
      <c r="BU1506" s="58"/>
      <c r="BV1506" s="58"/>
      <c r="BW1506" s="58"/>
      <c r="BX1506" s="58"/>
      <c r="BY1506" s="58"/>
      <c r="BZ1506" s="58"/>
      <c r="CA1506" s="58"/>
      <c r="CB1506" s="58"/>
      <c r="CC1506" s="58"/>
      <c r="CD1506" s="58"/>
      <c r="CE1506" s="58"/>
      <c r="CF1506" s="58"/>
      <c r="CG1506" s="58"/>
      <c r="CH1506" s="58"/>
      <c r="CI1506" s="58"/>
      <c r="CJ1506" s="58"/>
      <c r="CK1506" s="58"/>
      <c r="CL1506" s="58"/>
      <c r="CM1506" s="58"/>
      <c r="CN1506" s="58"/>
      <c r="CO1506" s="58"/>
      <c r="CP1506" s="58"/>
      <c r="CQ1506" s="58"/>
      <c r="CR1506" s="58"/>
      <c r="CS1506" s="58"/>
      <c r="CT1506" s="58"/>
      <c r="CU1506" s="58"/>
      <c r="CV1506" s="58"/>
      <c r="CW1506" s="58"/>
      <c r="CX1506" s="58"/>
      <c r="CY1506" s="58"/>
      <c r="CZ1506" s="58"/>
      <c r="DA1506" s="58"/>
      <c r="DB1506" s="58"/>
      <c r="DC1506" s="58"/>
      <c r="DD1506" s="58"/>
      <c r="DE1506" s="58"/>
      <c r="DF1506" s="58"/>
      <c r="DG1506" s="58"/>
      <c r="DH1506" s="58"/>
      <c r="DI1506" s="60"/>
    </row>
    <row r="1507" spans="1:113" x14ac:dyDescent="0.2">
      <c r="A1507" s="36"/>
      <c r="AM1507" s="62"/>
      <c r="AN1507" s="62"/>
      <c r="AO1507" s="58"/>
      <c r="AP1507" s="58"/>
      <c r="AQ1507" s="58"/>
      <c r="AS1507" s="62"/>
      <c r="AT1507" s="58"/>
      <c r="AU1507" s="58"/>
      <c r="AW1507" s="62"/>
      <c r="AX1507" s="58"/>
      <c r="AY1507" s="59"/>
      <c r="BA1507" s="58"/>
      <c r="BC1507" s="62"/>
      <c r="BD1507" s="58"/>
      <c r="BE1507" s="59"/>
      <c r="BF1507" s="58"/>
      <c r="BG1507" s="58"/>
      <c r="BH1507" s="58"/>
      <c r="BI1507" s="58"/>
      <c r="BJ1507" s="58"/>
      <c r="BK1507" s="58"/>
      <c r="BL1507" s="58"/>
      <c r="BM1507" s="58"/>
      <c r="BN1507" s="58"/>
      <c r="BO1507" s="58"/>
      <c r="BP1507" s="58"/>
      <c r="BQ1507" s="58"/>
      <c r="BR1507" s="58"/>
      <c r="BS1507" s="58"/>
      <c r="BT1507" s="58"/>
      <c r="BU1507" s="58"/>
      <c r="BV1507" s="58"/>
      <c r="BW1507" s="58"/>
      <c r="BX1507" s="58"/>
      <c r="BY1507" s="58"/>
      <c r="BZ1507" s="58"/>
      <c r="CA1507" s="58"/>
      <c r="CB1507" s="58"/>
      <c r="CC1507" s="58"/>
      <c r="CD1507" s="58"/>
      <c r="CE1507" s="58"/>
      <c r="CF1507" s="58"/>
      <c r="CG1507" s="58"/>
      <c r="CH1507" s="58"/>
      <c r="CI1507" s="58"/>
      <c r="CJ1507" s="58"/>
      <c r="CK1507" s="58"/>
      <c r="CL1507" s="58"/>
      <c r="CM1507" s="58"/>
      <c r="CN1507" s="58"/>
      <c r="CO1507" s="58"/>
      <c r="CP1507" s="58"/>
      <c r="CQ1507" s="58"/>
      <c r="CR1507" s="58"/>
      <c r="CS1507" s="58"/>
      <c r="CT1507" s="58"/>
      <c r="CU1507" s="58"/>
      <c r="CV1507" s="58"/>
      <c r="CW1507" s="58"/>
      <c r="CX1507" s="58"/>
      <c r="CY1507" s="58"/>
      <c r="CZ1507" s="58"/>
      <c r="DA1507" s="58"/>
      <c r="DB1507" s="58"/>
      <c r="DC1507" s="58"/>
      <c r="DD1507" s="58"/>
      <c r="DE1507" s="58"/>
      <c r="DF1507" s="58"/>
      <c r="DG1507" s="58"/>
      <c r="DH1507" s="58"/>
      <c r="DI1507" s="60"/>
    </row>
    <row r="1508" spans="1:113" x14ac:dyDescent="0.2">
      <c r="A1508" s="36"/>
      <c r="AM1508" s="62"/>
      <c r="AN1508" s="62"/>
      <c r="AO1508" s="58"/>
      <c r="AP1508" s="58"/>
      <c r="AQ1508" s="58"/>
      <c r="AS1508" s="62"/>
      <c r="AT1508" s="58"/>
      <c r="AU1508" s="58"/>
      <c r="AW1508" s="62"/>
      <c r="AX1508" s="58"/>
      <c r="AY1508" s="59"/>
      <c r="BA1508" s="58"/>
      <c r="BC1508" s="62"/>
      <c r="BD1508" s="58"/>
      <c r="BE1508" s="59"/>
      <c r="BF1508" s="58"/>
      <c r="BG1508" s="58"/>
      <c r="BH1508" s="58"/>
      <c r="BI1508" s="58"/>
      <c r="BJ1508" s="58"/>
      <c r="BK1508" s="58"/>
      <c r="BL1508" s="58"/>
      <c r="BM1508" s="58"/>
      <c r="BN1508" s="58"/>
      <c r="BO1508" s="58"/>
      <c r="BP1508" s="58"/>
      <c r="BQ1508" s="58"/>
      <c r="BR1508" s="58"/>
      <c r="BS1508" s="58"/>
      <c r="BT1508" s="58"/>
      <c r="BU1508" s="58"/>
      <c r="BV1508" s="58"/>
      <c r="BW1508" s="58"/>
      <c r="BX1508" s="58"/>
      <c r="BY1508" s="58"/>
      <c r="BZ1508" s="58"/>
      <c r="CA1508" s="58"/>
      <c r="CB1508" s="58"/>
      <c r="CC1508" s="58"/>
      <c r="CD1508" s="58"/>
      <c r="CE1508" s="58"/>
      <c r="CF1508" s="58"/>
      <c r="CG1508" s="58"/>
      <c r="CH1508" s="58"/>
      <c r="CI1508" s="58"/>
      <c r="CJ1508" s="58"/>
      <c r="CK1508" s="58"/>
      <c r="CL1508" s="58"/>
      <c r="CM1508" s="58"/>
      <c r="CN1508" s="58"/>
      <c r="CO1508" s="58"/>
      <c r="CP1508" s="58"/>
      <c r="CQ1508" s="58"/>
      <c r="CR1508" s="58"/>
      <c r="CS1508" s="58"/>
      <c r="CT1508" s="58"/>
      <c r="CU1508" s="58"/>
      <c r="CV1508" s="58"/>
      <c r="CW1508" s="58"/>
      <c r="CX1508" s="58"/>
      <c r="CY1508" s="58"/>
      <c r="CZ1508" s="58"/>
      <c r="DA1508" s="58"/>
      <c r="DB1508" s="58"/>
      <c r="DC1508" s="58"/>
      <c r="DD1508" s="58"/>
      <c r="DE1508" s="58"/>
      <c r="DF1508" s="58"/>
      <c r="DG1508" s="58"/>
      <c r="DH1508" s="58"/>
      <c r="DI1508" s="60"/>
    </row>
    <row r="1509" spans="1:113" x14ac:dyDescent="0.2">
      <c r="A1509" s="36"/>
      <c r="AM1509" s="62"/>
      <c r="AN1509" s="62"/>
      <c r="AO1509" s="58"/>
      <c r="AP1509" s="58"/>
      <c r="AQ1509" s="58"/>
      <c r="AS1509" s="62"/>
      <c r="AT1509" s="58"/>
      <c r="AU1509" s="58"/>
      <c r="AW1509" s="62"/>
      <c r="AX1509" s="58"/>
      <c r="AY1509" s="59"/>
      <c r="BA1509" s="58"/>
      <c r="BC1509" s="62"/>
      <c r="BD1509" s="58"/>
      <c r="BE1509" s="59"/>
      <c r="BF1509" s="58"/>
      <c r="BG1509" s="58"/>
      <c r="BH1509" s="58"/>
      <c r="BI1509" s="58"/>
      <c r="BJ1509" s="58"/>
      <c r="BK1509" s="58"/>
      <c r="BL1509" s="58"/>
      <c r="BM1509" s="58"/>
      <c r="BN1509" s="58"/>
      <c r="BO1509" s="58"/>
      <c r="BP1509" s="58"/>
      <c r="BQ1509" s="58"/>
      <c r="BR1509" s="58"/>
      <c r="BS1509" s="58"/>
      <c r="BT1509" s="58"/>
      <c r="BU1509" s="58"/>
      <c r="BV1509" s="58"/>
      <c r="BW1509" s="58"/>
      <c r="BX1509" s="58"/>
      <c r="BY1509" s="58"/>
      <c r="BZ1509" s="58"/>
      <c r="CA1509" s="58"/>
      <c r="CB1509" s="58"/>
      <c r="CC1509" s="58"/>
      <c r="CD1509" s="58"/>
      <c r="CE1509" s="58"/>
      <c r="CF1509" s="58"/>
      <c r="CG1509" s="58"/>
      <c r="CH1509" s="58"/>
      <c r="CI1509" s="58"/>
      <c r="CJ1509" s="58"/>
      <c r="CK1509" s="58"/>
      <c r="CL1509" s="58"/>
      <c r="CM1509" s="58"/>
      <c r="CN1509" s="58"/>
      <c r="CO1509" s="58"/>
      <c r="CP1509" s="58"/>
      <c r="CQ1509" s="58"/>
      <c r="CR1509" s="58"/>
      <c r="CS1509" s="58"/>
      <c r="CT1509" s="58"/>
      <c r="CU1509" s="58"/>
      <c r="CV1509" s="58"/>
      <c r="CW1509" s="58"/>
      <c r="CX1509" s="58"/>
      <c r="CY1509" s="58"/>
      <c r="CZ1509" s="58"/>
      <c r="DA1509" s="58"/>
      <c r="DB1509" s="58"/>
      <c r="DC1509" s="58"/>
      <c r="DD1509" s="58"/>
      <c r="DE1509" s="58"/>
      <c r="DF1509" s="58"/>
      <c r="DG1509" s="58"/>
      <c r="DH1509" s="58"/>
      <c r="DI1509" s="60"/>
    </row>
    <row r="1510" spans="1:113" x14ac:dyDescent="0.2">
      <c r="A1510" s="36"/>
      <c r="AM1510" s="62"/>
      <c r="AN1510" s="62"/>
      <c r="AO1510" s="58"/>
      <c r="AP1510" s="58"/>
      <c r="AQ1510" s="58"/>
      <c r="AS1510" s="62"/>
      <c r="AT1510" s="58"/>
      <c r="AU1510" s="58"/>
      <c r="AW1510" s="62"/>
      <c r="AX1510" s="58"/>
      <c r="AY1510" s="59"/>
      <c r="BA1510" s="58"/>
      <c r="BC1510" s="62"/>
      <c r="BD1510" s="58"/>
      <c r="BE1510" s="59"/>
      <c r="BF1510" s="58"/>
      <c r="BG1510" s="58"/>
      <c r="BH1510" s="58"/>
      <c r="BI1510" s="58"/>
      <c r="BJ1510" s="58"/>
      <c r="BK1510" s="58"/>
      <c r="BL1510" s="58"/>
      <c r="BM1510" s="58"/>
      <c r="BN1510" s="58"/>
      <c r="BO1510" s="58"/>
      <c r="BP1510" s="58"/>
      <c r="BQ1510" s="58"/>
      <c r="BR1510" s="58"/>
      <c r="BS1510" s="58"/>
      <c r="BT1510" s="58"/>
      <c r="BU1510" s="58"/>
      <c r="BV1510" s="58"/>
      <c r="BW1510" s="58"/>
      <c r="BX1510" s="58"/>
      <c r="BY1510" s="58"/>
      <c r="BZ1510" s="58"/>
      <c r="CA1510" s="58"/>
      <c r="CB1510" s="58"/>
      <c r="CC1510" s="58"/>
      <c r="CD1510" s="58"/>
      <c r="CE1510" s="58"/>
      <c r="CF1510" s="58"/>
      <c r="CG1510" s="58"/>
      <c r="CH1510" s="58"/>
      <c r="CI1510" s="58"/>
      <c r="CJ1510" s="58"/>
      <c r="CK1510" s="58"/>
      <c r="CL1510" s="58"/>
      <c r="CM1510" s="58"/>
      <c r="CN1510" s="58"/>
      <c r="CO1510" s="58"/>
      <c r="CP1510" s="58"/>
      <c r="CQ1510" s="58"/>
      <c r="CR1510" s="58"/>
      <c r="CS1510" s="58"/>
      <c r="CT1510" s="58"/>
      <c r="CU1510" s="58"/>
      <c r="CV1510" s="58"/>
      <c r="CW1510" s="58"/>
      <c r="CX1510" s="58"/>
      <c r="CY1510" s="58"/>
      <c r="CZ1510" s="58"/>
      <c r="DA1510" s="58"/>
      <c r="DB1510" s="58"/>
      <c r="DC1510" s="58"/>
      <c r="DD1510" s="58"/>
      <c r="DE1510" s="58"/>
      <c r="DF1510" s="58"/>
      <c r="DG1510" s="58"/>
      <c r="DH1510" s="58"/>
      <c r="DI1510" s="60"/>
    </row>
    <row r="1511" spans="1:113" x14ac:dyDescent="0.2">
      <c r="A1511" s="36"/>
      <c r="AM1511" s="62"/>
      <c r="AN1511" s="62"/>
      <c r="AO1511" s="58"/>
      <c r="AP1511" s="58"/>
      <c r="AQ1511" s="58"/>
      <c r="AS1511" s="62"/>
      <c r="AT1511" s="58"/>
      <c r="AU1511" s="58"/>
      <c r="AW1511" s="62"/>
      <c r="AX1511" s="58"/>
      <c r="AY1511" s="59"/>
      <c r="BA1511" s="58"/>
      <c r="BC1511" s="62"/>
      <c r="BD1511" s="58"/>
      <c r="BE1511" s="59"/>
      <c r="BF1511" s="58"/>
      <c r="BG1511" s="58"/>
      <c r="BH1511" s="58"/>
      <c r="BI1511" s="58"/>
      <c r="BJ1511" s="58"/>
      <c r="BK1511" s="58"/>
      <c r="BL1511" s="58"/>
      <c r="BM1511" s="58"/>
      <c r="BN1511" s="58"/>
      <c r="BO1511" s="58"/>
      <c r="BP1511" s="58"/>
      <c r="BQ1511" s="58"/>
      <c r="BR1511" s="58"/>
      <c r="BS1511" s="58"/>
      <c r="BT1511" s="58"/>
      <c r="BU1511" s="58"/>
      <c r="BV1511" s="58"/>
      <c r="BW1511" s="58"/>
      <c r="BX1511" s="58"/>
      <c r="BY1511" s="58"/>
      <c r="BZ1511" s="58"/>
      <c r="CA1511" s="58"/>
      <c r="CB1511" s="58"/>
      <c r="CC1511" s="58"/>
      <c r="CD1511" s="58"/>
      <c r="CE1511" s="58"/>
      <c r="CF1511" s="58"/>
      <c r="CG1511" s="58"/>
      <c r="CH1511" s="58"/>
      <c r="CI1511" s="58"/>
      <c r="CJ1511" s="58"/>
      <c r="CK1511" s="58"/>
      <c r="CL1511" s="58"/>
      <c r="CM1511" s="58"/>
      <c r="CN1511" s="58"/>
      <c r="CO1511" s="58"/>
      <c r="CP1511" s="58"/>
      <c r="CQ1511" s="58"/>
      <c r="CR1511" s="58"/>
      <c r="CS1511" s="58"/>
      <c r="CT1511" s="58"/>
      <c r="CU1511" s="58"/>
      <c r="CV1511" s="58"/>
      <c r="CW1511" s="58"/>
      <c r="CX1511" s="58"/>
      <c r="CY1511" s="58"/>
      <c r="CZ1511" s="58"/>
      <c r="DA1511" s="58"/>
      <c r="DB1511" s="58"/>
      <c r="DC1511" s="58"/>
      <c r="DD1511" s="58"/>
      <c r="DE1511" s="58"/>
      <c r="DF1511" s="58"/>
      <c r="DG1511" s="58"/>
      <c r="DH1511" s="58"/>
      <c r="DI1511" s="60"/>
    </row>
    <row r="1512" spans="1:113" x14ac:dyDescent="0.2">
      <c r="A1512" s="36"/>
      <c r="AM1512" s="62"/>
      <c r="AN1512" s="62"/>
      <c r="AO1512" s="58"/>
      <c r="AP1512" s="58"/>
      <c r="AQ1512" s="58"/>
      <c r="AS1512" s="62"/>
      <c r="AT1512" s="58"/>
      <c r="AU1512" s="58"/>
      <c r="AW1512" s="62"/>
      <c r="AX1512" s="58"/>
      <c r="AY1512" s="59"/>
      <c r="BA1512" s="58"/>
      <c r="BC1512" s="62"/>
      <c r="BD1512" s="58"/>
      <c r="BE1512" s="59"/>
      <c r="BF1512" s="58"/>
      <c r="BG1512" s="58"/>
      <c r="BH1512" s="58"/>
      <c r="BI1512" s="58"/>
      <c r="BJ1512" s="58"/>
      <c r="BK1512" s="58"/>
      <c r="BL1512" s="58"/>
      <c r="BM1512" s="58"/>
      <c r="BN1512" s="58"/>
      <c r="BO1512" s="58"/>
      <c r="BP1512" s="58"/>
      <c r="BQ1512" s="58"/>
      <c r="BR1512" s="58"/>
      <c r="BS1512" s="58"/>
      <c r="BT1512" s="58"/>
      <c r="BU1512" s="58"/>
      <c r="BV1512" s="58"/>
      <c r="BW1512" s="58"/>
      <c r="BX1512" s="58"/>
      <c r="BY1512" s="58"/>
      <c r="BZ1512" s="58"/>
      <c r="CA1512" s="58"/>
      <c r="CB1512" s="58"/>
      <c r="CC1512" s="58"/>
      <c r="CD1512" s="58"/>
      <c r="CE1512" s="58"/>
      <c r="CF1512" s="58"/>
      <c r="CG1512" s="58"/>
      <c r="CH1512" s="58"/>
      <c r="CI1512" s="58"/>
      <c r="CJ1512" s="58"/>
      <c r="CK1512" s="58"/>
      <c r="CL1512" s="58"/>
      <c r="CM1512" s="58"/>
      <c r="CN1512" s="58"/>
      <c r="CO1512" s="58"/>
      <c r="CP1512" s="58"/>
      <c r="CQ1512" s="58"/>
      <c r="CR1512" s="58"/>
      <c r="CS1512" s="58"/>
      <c r="CT1512" s="58"/>
      <c r="CU1512" s="58"/>
      <c r="CV1512" s="58"/>
      <c r="CW1512" s="58"/>
      <c r="CX1512" s="58"/>
      <c r="CY1512" s="58"/>
      <c r="CZ1512" s="58"/>
      <c r="DA1512" s="58"/>
      <c r="DB1512" s="58"/>
      <c r="DC1512" s="58"/>
      <c r="DD1512" s="58"/>
      <c r="DE1512" s="58"/>
      <c r="DF1512" s="58"/>
      <c r="DG1512" s="58"/>
      <c r="DH1512" s="58"/>
      <c r="DI1512" s="60"/>
    </row>
    <row r="1513" spans="1:113" x14ac:dyDescent="0.2">
      <c r="A1513" s="36"/>
      <c r="AM1513" s="62"/>
      <c r="AN1513" s="62"/>
      <c r="AO1513" s="58"/>
      <c r="AP1513" s="58"/>
      <c r="AQ1513" s="58"/>
      <c r="AS1513" s="62"/>
      <c r="AT1513" s="58"/>
      <c r="AU1513" s="58"/>
      <c r="AW1513" s="62"/>
      <c r="AX1513" s="58"/>
      <c r="AY1513" s="59"/>
      <c r="BA1513" s="58"/>
      <c r="BC1513" s="62"/>
      <c r="BD1513" s="58"/>
      <c r="BE1513" s="59"/>
      <c r="BF1513" s="58"/>
      <c r="BG1513" s="58"/>
      <c r="BH1513" s="58"/>
      <c r="BI1513" s="58"/>
      <c r="BJ1513" s="58"/>
      <c r="BK1513" s="58"/>
      <c r="BL1513" s="58"/>
      <c r="BM1513" s="58"/>
      <c r="BN1513" s="58"/>
      <c r="BO1513" s="58"/>
      <c r="BP1513" s="58"/>
      <c r="BQ1513" s="58"/>
      <c r="BR1513" s="58"/>
      <c r="BS1513" s="58"/>
      <c r="BT1513" s="58"/>
      <c r="BU1513" s="58"/>
      <c r="BV1513" s="58"/>
      <c r="BW1513" s="58"/>
      <c r="BX1513" s="58"/>
      <c r="BY1513" s="58"/>
      <c r="BZ1513" s="58"/>
      <c r="CA1513" s="58"/>
      <c r="CB1513" s="58"/>
      <c r="CC1513" s="58"/>
      <c r="CD1513" s="58"/>
      <c r="CE1513" s="58"/>
      <c r="CF1513" s="58"/>
      <c r="CG1513" s="58"/>
      <c r="CH1513" s="58"/>
      <c r="CI1513" s="58"/>
      <c r="CJ1513" s="58"/>
      <c r="CK1513" s="58"/>
      <c r="CL1513" s="58"/>
      <c r="CM1513" s="58"/>
      <c r="CN1513" s="58"/>
      <c r="CO1513" s="58"/>
      <c r="CP1513" s="58"/>
      <c r="CQ1513" s="58"/>
      <c r="CR1513" s="58"/>
      <c r="CS1513" s="58"/>
      <c r="CT1513" s="58"/>
      <c r="CU1513" s="58"/>
      <c r="CV1513" s="58"/>
      <c r="CW1513" s="58"/>
      <c r="CX1513" s="58"/>
      <c r="CY1513" s="58"/>
      <c r="CZ1513" s="58"/>
      <c r="DA1513" s="58"/>
      <c r="DB1513" s="58"/>
      <c r="DC1513" s="58"/>
      <c r="DD1513" s="58"/>
      <c r="DE1513" s="58"/>
      <c r="DF1513" s="58"/>
      <c r="DG1513" s="58"/>
      <c r="DH1513" s="58"/>
      <c r="DI1513" s="60"/>
    </row>
    <row r="1514" spans="1:113" x14ac:dyDescent="0.2">
      <c r="A1514" s="36"/>
      <c r="AM1514" s="62"/>
      <c r="AN1514" s="62"/>
      <c r="AO1514" s="58"/>
      <c r="AP1514" s="58"/>
      <c r="AQ1514" s="58"/>
      <c r="AS1514" s="62"/>
      <c r="AT1514" s="58"/>
      <c r="AU1514" s="58"/>
      <c r="AW1514" s="62"/>
      <c r="AX1514" s="58"/>
      <c r="AY1514" s="59"/>
      <c r="BA1514" s="58"/>
      <c r="BC1514" s="62"/>
      <c r="BD1514" s="58"/>
      <c r="BE1514" s="59"/>
      <c r="BF1514" s="58"/>
      <c r="BG1514" s="58"/>
      <c r="BH1514" s="58"/>
      <c r="BI1514" s="58"/>
      <c r="BJ1514" s="58"/>
      <c r="BK1514" s="58"/>
      <c r="BL1514" s="58"/>
      <c r="BM1514" s="58"/>
      <c r="BN1514" s="58"/>
      <c r="BO1514" s="58"/>
      <c r="BP1514" s="58"/>
      <c r="BQ1514" s="58"/>
      <c r="BR1514" s="58"/>
      <c r="BS1514" s="58"/>
      <c r="BT1514" s="58"/>
      <c r="BU1514" s="58"/>
      <c r="BV1514" s="58"/>
      <c r="BW1514" s="58"/>
      <c r="BX1514" s="58"/>
      <c r="BY1514" s="58"/>
      <c r="BZ1514" s="58"/>
      <c r="CA1514" s="58"/>
      <c r="CB1514" s="58"/>
      <c r="CC1514" s="58"/>
      <c r="CD1514" s="58"/>
      <c r="CE1514" s="58"/>
      <c r="CF1514" s="58"/>
      <c r="CG1514" s="58"/>
      <c r="CH1514" s="58"/>
      <c r="CI1514" s="58"/>
      <c r="CJ1514" s="58"/>
      <c r="CK1514" s="58"/>
      <c r="CL1514" s="58"/>
      <c r="CM1514" s="58"/>
      <c r="CN1514" s="58"/>
      <c r="CO1514" s="58"/>
      <c r="CP1514" s="58"/>
      <c r="CQ1514" s="58"/>
      <c r="CR1514" s="58"/>
      <c r="CS1514" s="58"/>
      <c r="CT1514" s="58"/>
      <c r="CU1514" s="58"/>
      <c r="CV1514" s="58"/>
      <c r="CW1514" s="58"/>
      <c r="CX1514" s="58"/>
      <c r="CY1514" s="58"/>
      <c r="CZ1514" s="58"/>
      <c r="DA1514" s="58"/>
      <c r="DB1514" s="58"/>
      <c r="DC1514" s="58"/>
      <c r="DD1514" s="58"/>
      <c r="DE1514" s="58"/>
      <c r="DF1514" s="58"/>
      <c r="DG1514" s="58"/>
      <c r="DH1514" s="58"/>
      <c r="DI1514" s="60"/>
    </row>
    <row r="1515" spans="1:113" x14ac:dyDescent="0.2">
      <c r="A1515" s="36"/>
      <c r="AM1515" s="62"/>
      <c r="AN1515" s="62"/>
      <c r="AO1515" s="58"/>
      <c r="AP1515" s="58"/>
      <c r="AQ1515" s="58"/>
      <c r="AS1515" s="62"/>
      <c r="AT1515" s="58"/>
      <c r="AU1515" s="58"/>
      <c r="AW1515" s="62"/>
      <c r="AX1515" s="58"/>
      <c r="AY1515" s="59"/>
      <c r="BA1515" s="58"/>
      <c r="BC1515" s="62"/>
      <c r="BD1515" s="58"/>
      <c r="BE1515" s="59"/>
      <c r="BF1515" s="58"/>
      <c r="BG1515" s="58"/>
      <c r="BH1515" s="58"/>
      <c r="BI1515" s="58"/>
      <c r="BJ1515" s="58"/>
      <c r="BK1515" s="58"/>
      <c r="BL1515" s="58"/>
      <c r="BM1515" s="58"/>
      <c r="BN1515" s="58"/>
      <c r="BO1515" s="58"/>
      <c r="BP1515" s="58"/>
      <c r="BQ1515" s="58"/>
      <c r="BR1515" s="58"/>
      <c r="BS1515" s="58"/>
      <c r="BT1515" s="58"/>
      <c r="BU1515" s="58"/>
      <c r="BV1515" s="58"/>
      <c r="BW1515" s="58"/>
      <c r="BX1515" s="58"/>
      <c r="BY1515" s="58"/>
      <c r="BZ1515" s="58"/>
      <c r="CA1515" s="58"/>
      <c r="CB1515" s="58"/>
      <c r="CC1515" s="58"/>
      <c r="CD1515" s="58"/>
      <c r="CE1515" s="58"/>
      <c r="CF1515" s="58"/>
      <c r="CG1515" s="58"/>
      <c r="CH1515" s="58"/>
      <c r="CI1515" s="58"/>
      <c r="CJ1515" s="58"/>
      <c r="CK1515" s="58"/>
      <c r="CL1515" s="58"/>
      <c r="CM1515" s="58"/>
      <c r="CN1515" s="58"/>
      <c r="CO1515" s="58"/>
      <c r="CP1515" s="58"/>
      <c r="CQ1515" s="58"/>
      <c r="CR1515" s="58"/>
      <c r="CS1515" s="58"/>
      <c r="CT1515" s="58"/>
      <c r="CU1515" s="58"/>
      <c r="CV1515" s="58"/>
      <c r="CW1515" s="58"/>
      <c r="CX1515" s="58"/>
      <c r="CY1515" s="58"/>
      <c r="CZ1515" s="58"/>
      <c r="DA1515" s="58"/>
      <c r="DB1515" s="58"/>
      <c r="DC1515" s="58"/>
      <c r="DD1515" s="58"/>
      <c r="DE1515" s="58"/>
      <c r="DF1515" s="58"/>
      <c r="DG1515" s="58"/>
      <c r="DH1515" s="58"/>
      <c r="DI1515" s="60"/>
    </row>
    <row r="1516" spans="1:113" x14ac:dyDescent="0.2">
      <c r="A1516" s="36"/>
      <c r="AM1516" s="62"/>
      <c r="AN1516" s="62"/>
      <c r="AO1516" s="58"/>
      <c r="AP1516" s="58"/>
      <c r="AQ1516" s="58"/>
      <c r="AS1516" s="62"/>
      <c r="AT1516" s="58"/>
      <c r="AU1516" s="58"/>
      <c r="AW1516" s="62"/>
      <c r="AX1516" s="58"/>
      <c r="AY1516" s="59"/>
      <c r="BA1516" s="58"/>
      <c r="BC1516" s="62"/>
      <c r="BD1516" s="58"/>
      <c r="BE1516" s="59"/>
      <c r="BF1516" s="58"/>
      <c r="BG1516" s="58"/>
      <c r="BH1516" s="58"/>
      <c r="BI1516" s="58"/>
      <c r="BJ1516" s="58"/>
      <c r="BK1516" s="58"/>
      <c r="BL1516" s="58"/>
      <c r="BM1516" s="58"/>
      <c r="BN1516" s="58"/>
      <c r="BO1516" s="58"/>
      <c r="BP1516" s="58"/>
      <c r="BQ1516" s="58"/>
      <c r="BR1516" s="58"/>
      <c r="BS1516" s="58"/>
      <c r="BT1516" s="58"/>
      <c r="BU1516" s="58"/>
      <c r="BV1516" s="58"/>
      <c r="BW1516" s="58"/>
      <c r="BX1516" s="58"/>
      <c r="BY1516" s="58"/>
      <c r="BZ1516" s="58"/>
      <c r="CA1516" s="58"/>
      <c r="CB1516" s="58"/>
      <c r="CC1516" s="58"/>
      <c r="CD1516" s="58"/>
      <c r="CE1516" s="58"/>
      <c r="CF1516" s="58"/>
      <c r="CG1516" s="58"/>
      <c r="CH1516" s="58"/>
      <c r="CI1516" s="58"/>
      <c r="CJ1516" s="58"/>
      <c r="CK1516" s="58"/>
      <c r="CL1516" s="58"/>
      <c r="CM1516" s="58"/>
      <c r="CN1516" s="58"/>
      <c r="CO1516" s="58"/>
      <c r="CP1516" s="58"/>
      <c r="CQ1516" s="58"/>
      <c r="CR1516" s="58"/>
      <c r="CS1516" s="58"/>
      <c r="CT1516" s="58"/>
      <c r="CU1516" s="58"/>
      <c r="CV1516" s="58"/>
      <c r="CW1516" s="58"/>
      <c r="CX1516" s="58"/>
      <c r="CY1516" s="58"/>
      <c r="CZ1516" s="58"/>
      <c r="DA1516" s="58"/>
      <c r="DB1516" s="58"/>
      <c r="DC1516" s="58"/>
      <c r="DD1516" s="58"/>
      <c r="DE1516" s="58"/>
      <c r="DF1516" s="58"/>
      <c r="DG1516" s="58"/>
      <c r="DH1516" s="58"/>
      <c r="DI1516" s="60"/>
    </row>
    <row r="1517" spans="1:113" x14ac:dyDescent="0.2">
      <c r="A1517" s="36"/>
      <c r="AM1517" s="62"/>
      <c r="AN1517" s="62"/>
      <c r="AO1517" s="58"/>
      <c r="AP1517" s="58"/>
      <c r="AQ1517" s="58"/>
      <c r="AS1517" s="62"/>
      <c r="AT1517" s="58"/>
      <c r="AU1517" s="58"/>
      <c r="AW1517" s="62"/>
      <c r="AX1517" s="58"/>
      <c r="AY1517" s="59"/>
      <c r="BA1517" s="58"/>
      <c r="BC1517" s="62"/>
      <c r="BD1517" s="58"/>
      <c r="BE1517" s="59"/>
      <c r="BF1517" s="58"/>
      <c r="BG1517" s="58"/>
      <c r="BH1517" s="58"/>
      <c r="BI1517" s="58"/>
      <c r="BJ1517" s="58"/>
      <c r="BK1517" s="58"/>
      <c r="BL1517" s="58"/>
      <c r="BM1517" s="58"/>
      <c r="BN1517" s="58"/>
      <c r="BO1517" s="58"/>
      <c r="BP1517" s="58"/>
      <c r="BQ1517" s="58"/>
      <c r="BR1517" s="58"/>
      <c r="BS1517" s="58"/>
      <c r="BT1517" s="58"/>
      <c r="BU1517" s="58"/>
      <c r="BV1517" s="58"/>
      <c r="BW1517" s="58"/>
      <c r="BX1517" s="58"/>
      <c r="BY1517" s="58"/>
      <c r="BZ1517" s="58"/>
      <c r="CA1517" s="58"/>
      <c r="CB1517" s="58"/>
      <c r="CC1517" s="58"/>
      <c r="CD1517" s="58"/>
      <c r="CE1517" s="58"/>
      <c r="CF1517" s="58"/>
      <c r="CG1517" s="58"/>
      <c r="CH1517" s="58"/>
      <c r="CI1517" s="58"/>
      <c r="CJ1517" s="58"/>
      <c r="CK1517" s="58"/>
      <c r="CL1517" s="58"/>
      <c r="CM1517" s="58"/>
      <c r="CN1517" s="58"/>
      <c r="CO1517" s="58"/>
      <c r="CP1517" s="58"/>
      <c r="CQ1517" s="58"/>
      <c r="CR1517" s="58"/>
      <c r="CS1517" s="58"/>
      <c r="CT1517" s="58"/>
      <c r="CU1517" s="58"/>
      <c r="CV1517" s="58"/>
      <c r="CW1517" s="58"/>
      <c r="CX1517" s="58"/>
      <c r="CY1517" s="58"/>
      <c r="CZ1517" s="58"/>
      <c r="DA1517" s="58"/>
      <c r="DB1517" s="58"/>
      <c r="DC1517" s="58"/>
      <c r="DD1517" s="58"/>
      <c r="DE1517" s="58"/>
      <c r="DF1517" s="58"/>
      <c r="DG1517" s="58"/>
      <c r="DH1517" s="58"/>
      <c r="DI1517" s="60"/>
    </row>
    <row r="1518" spans="1:113" x14ac:dyDescent="0.2">
      <c r="A1518" s="36"/>
      <c r="AM1518" s="62"/>
      <c r="AN1518" s="62"/>
      <c r="AO1518" s="58"/>
      <c r="AP1518" s="58"/>
      <c r="AQ1518" s="58"/>
      <c r="AS1518" s="62"/>
      <c r="AT1518" s="58"/>
      <c r="AU1518" s="58"/>
      <c r="AW1518" s="62"/>
      <c r="AX1518" s="58"/>
      <c r="AY1518" s="59"/>
      <c r="BA1518" s="58"/>
      <c r="BC1518" s="62"/>
      <c r="BD1518" s="58"/>
      <c r="BE1518" s="59"/>
      <c r="BF1518" s="58"/>
      <c r="BG1518" s="58"/>
      <c r="BH1518" s="58"/>
      <c r="BI1518" s="58"/>
      <c r="BJ1518" s="58"/>
      <c r="BK1518" s="58"/>
      <c r="BL1518" s="58"/>
      <c r="BM1518" s="58"/>
      <c r="BN1518" s="58"/>
      <c r="BO1518" s="58"/>
      <c r="BP1518" s="58"/>
      <c r="BQ1518" s="58"/>
      <c r="BR1518" s="58"/>
      <c r="BS1518" s="58"/>
      <c r="BT1518" s="58"/>
      <c r="BU1518" s="58"/>
      <c r="BV1518" s="58"/>
      <c r="BW1518" s="58"/>
      <c r="BX1518" s="58"/>
      <c r="BY1518" s="58"/>
      <c r="BZ1518" s="58"/>
      <c r="CA1518" s="58"/>
      <c r="CB1518" s="58"/>
      <c r="CC1518" s="58"/>
      <c r="CD1518" s="58"/>
      <c r="CE1518" s="58"/>
      <c r="CF1518" s="58"/>
      <c r="CG1518" s="58"/>
      <c r="CH1518" s="58"/>
      <c r="CI1518" s="58"/>
      <c r="CJ1518" s="58"/>
      <c r="CK1518" s="58"/>
      <c r="CL1518" s="58"/>
      <c r="CM1518" s="58"/>
      <c r="CN1518" s="58"/>
      <c r="CO1518" s="58"/>
      <c r="CP1518" s="58"/>
      <c r="CQ1518" s="58"/>
      <c r="CR1518" s="58"/>
      <c r="CS1518" s="58"/>
      <c r="CT1518" s="58"/>
      <c r="CU1518" s="58"/>
      <c r="CV1518" s="58"/>
      <c r="CW1518" s="58"/>
      <c r="CX1518" s="58"/>
      <c r="CY1518" s="58"/>
      <c r="CZ1518" s="58"/>
      <c r="DA1518" s="58"/>
      <c r="DB1518" s="58"/>
      <c r="DC1518" s="58"/>
      <c r="DD1518" s="58"/>
      <c r="DE1518" s="58"/>
      <c r="DF1518" s="58"/>
      <c r="DG1518" s="58"/>
      <c r="DH1518" s="58"/>
      <c r="DI1518" s="60"/>
    </row>
    <row r="1519" spans="1:113" x14ac:dyDescent="0.2">
      <c r="A1519" s="36"/>
      <c r="AM1519" s="62"/>
      <c r="AN1519" s="62"/>
      <c r="AO1519" s="58"/>
      <c r="AP1519" s="58"/>
      <c r="AQ1519" s="58"/>
      <c r="AS1519" s="62"/>
      <c r="AT1519" s="58"/>
      <c r="AU1519" s="58"/>
      <c r="AW1519" s="62"/>
      <c r="AX1519" s="58"/>
      <c r="AY1519" s="59"/>
      <c r="BA1519" s="58"/>
      <c r="BC1519" s="62"/>
      <c r="BD1519" s="58"/>
      <c r="BE1519" s="59"/>
      <c r="BF1519" s="58"/>
      <c r="BG1519" s="58"/>
      <c r="BH1519" s="58"/>
      <c r="BI1519" s="58"/>
      <c r="BJ1519" s="58"/>
      <c r="BK1519" s="58"/>
      <c r="BL1519" s="58"/>
      <c r="BM1519" s="58"/>
      <c r="BN1519" s="58"/>
      <c r="BO1519" s="58"/>
      <c r="BP1519" s="58"/>
      <c r="BQ1519" s="58"/>
      <c r="BR1519" s="58"/>
      <c r="BS1519" s="58"/>
      <c r="BT1519" s="58"/>
      <c r="BU1519" s="58"/>
      <c r="BV1519" s="58"/>
      <c r="BW1519" s="58"/>
      <c r="BX1519" s="58"/>
      <c r="BY1519" s="58"/>
      <c r="BZ1519" s="58"/>
      <c r="CA1519" s="58"/>
      <c r="CB1519" s="58"/>
      <c r="CC1519" s="58"/>
      <c r="CD1519" s="58"/>
      <c r="CE1519" s="58"/>
      <c r="CF1519" s="58"/>
      <c r="CG1519" s="58"/>
      <c r="CH1519" s="58"/>
      <c r="CI1519" s="58"/>
      <c r="CJ1519" s="58"/>
      <c r="CK1519" s="58"/>
      <c r="CL1519" s="58"/>
      <c r="CM1519" s="58"/>
      <c r="CN1519" s="58"/>
      <c r="CO1519" s="58"/>
      <c r="CP1519" s="58"/>
      <c r="CQ1519" s="58"/>
      <c r="CR1519" s="58"/>
      <c r="CS1519" s="58"/>
      <c r="CT1519" s="58"/>
      <c r="CU1519" s="58"/>
      <c r="CV1519" s="58"/>
      <c r="CW1519" s="58"/>
      <c r="CX1519" s="58"/>
      <c r="CY1519" s="58"/>
      <c r="CZ1519" s="58"/>
      <c r="DA1519" s="58"/>
      <c r="DB1519" s="58"/>
      <c r="DC1519" s="58"/>
      <c r="DD1519" s="58"/>
      <c r="DE1519" s="58"/>
      <c r="DF1519" s="58"/>
      <c r="DG1519" s="58"/>
      <c r="DH1519" s="58"/>
      <c r="DI1519" s="60"/>
    </row>
    <row r="1520" spans="1:113" x14ac:dyDescent="0.2">
      <c r="A1520" s="36"/>
      <c r="AM1520" s="62"/>
      <c r="AN1520" s="62"/>
      <c r="AO1520" s="58"/>
      <c r="AP1520" s="58"/>
      <c r="AQ1520" s="58"/>
      <c r="AS1520" s="62"/>
      <c r="AT1520" s="58"/>
      <c r="AU1520" s="58"/>
      <c r="AW1520" s="62"/>
      <c r="AX1520" s="58"/>
      <c r="AY1520" s="59"/>
      <c r="BA1520" s="58"/>
      <c r="BC1520" s="62"/>
      <c r="BD1520" s="58"/>
      <c r="BE1520" s="59"/>
      <c r="BF1520" s="58"/>
      <c r="BG1520" s="58"/>
      <c r="BH1520" s="58"/>
      <c r="BI1520" s="58"/>
      <c r="BJ1520" s="58"/>
      <c r="BK1520" s="58"/>
      <c r="BL1520" s="58"/>
      <c r="BM1520" s="58"/>
      <c r="BN1520" s="58"/>
      <c r="BO1520" s="58"/>
      <c r="BP1520" s="58"/>
      <c r="BQ1520" s="58"/>
      <c r="BR1520" s="58"/>
      <c r="BS1520" s="58"/>
      <c r="BT1520" s="58"/>
      <c r="BU1520" s="58"/>
      <c r="BV1520" s="58"/>
      <c r="BW1520" s="58"/>
      <c r="BX1520" s="58"/>
      <c r="BY1520" s="58"/>
      <c r="BZ1520" s="58"/>
      <c r="CA1520" s="58"/>
      <c r="CB1520" s="58"/>
      <c r="CC1520" s="58"/>
      <c r="CD1520" s="58"/>
      <c r="CE1520" s="58"/>
      <c r="CF1520" s="58"/>
      <c r="CG1520" s="58"/>
      <c r="CH1520" s="58"/>
      <c r="CI1520" s="58"/>
      <c r="CJ1520" s="58"/>
      <c r="CK1520" s="58"/>
      <c r="CL1520" s="58"/>
      <c r="CM1520" s="58"/>
      <c r="CN1520" s="58"/>
      <c r="CO1520" s="58"/>
      <c r="CP1520" s="58"/>
      <c r="CQ1520" s="58"/>
      <c r="CR1520" s="58"/>
      <c r="CS1520" s="58"/>
      <c r="CT1520" s="58"/>
      <c r="CU1520" s="58"/>
      <c r="CV1520" s="58"/>
      <c r="CW1520" s="58"/>
      <c r="CX1520" s="58"/>
      <c r="CY1520" s="58"/>
      <c r="CZ1520" s="58"/>
      <c r="DA1520" s="58"/>
      <c r="DB1520" s="58"/>
      <c r="DC1520" s="58"/>
      <c r="DD1520" s="58"/>
      <c r="DE1520" s="58"/>
      <c r="DF1520" s="58"/>
      <c r="DG1520" s="58"/>
      <c r="DH1520" s="58"/>
      <c r="DI1520" s="60"/>
    </row>
    <row r="1521" spans="1:113" x14ac:dyDescent="0.2">
      <c r="A1521" s="36"/>
      <c r="AM1521" s="62"/>
      <c r="AN1521" s="62"/>
      <c r="AO1521" s="58"/>
      <c r="AP1521" s="58"/>
      <c r="AQ1521" s="58"/>
      <c r="AS1521" s="62"/>
      <c r="AT1521" s="58"/>
      <c r="AU1521" s="58"/>
      <c r="AW1521" s="62"/>
      <c r="AX1521" s="58"/>
      <c r="AY1521" s="59"/>
      <c r="BA1521" s="58"/>
      <c r="BC1521" s="62"/>
      <c r="BD1521" s="58"/>
      <c r="BE1521" s="59"/>
      <c r="BF1521" s="58"/>
      <c r="BG1521" s="58"/>
      <c r="BH1521" s="58"/>
      <c r="BI1521" s="58"/>
      <c r="BJ1521" s="58"/>
      <c r="BK1521" s="58"/>
      <c r="BL1521" s="58"/>
      <c r="BM1521" s="58"/>
      <c r="BN1521" s="58"/>
      <c r="BO1521" s="58"/>
      <c r="BP1521" s="58"/>
      <c r="BQ1521" s="58"/>
      <c r="BR1521" s="58"/>
      <c r="BS1521" s="58"/>
      <c r="BT1521" s="58"/>
      <c r="BU1521" s="58"/>
      <c r="BV1521" s="58"/>
      <c r="BW1521" s="58"/>
      <c r="BX1521" s="58"/>
      <c r="BY1521" s="58"/>
      <c r="BZ1521" s="58"/>
      <c r="CA1521" s="58"/>
      <c r="CB1521" s="58"/>
      <c r="CC1521" s="58"/>
      <c r="CD1521" s="58"/>
      <c r="CE1521" s="58"/>
      <c r="CF1521" s="58"/>
      <c r="CG1521" s="58"/>
      <c r="CH1521" s="58"/>
      <c r="CI1521" s="58"/>
      <c r="CJ1521" s="58"/>
      <c r="CK1521" s="58"/>
      <c r="CL1521" s="58"/>
      <c r="CM1521" s="58"/>
      <c r="CN1521" s="58"/>
      <c r="CO1521" s="58"/>
      <c r="CP1521" s="58"/>
      <c r="CQ1521" s="58"/>
      <c r="CR1521" s="58"/>
      <c r="CS1521" s="58"/>
      <c r="CT1521" s="58"/>
      <c r="CU1521" s="58"/>
      <c r="CV1521" s="58"/>
      <c r="CW1521" s="58"/>
      <c r="CX1521" s="58"/>
      <c r="CY1521" s="58"/>
      <c r="CZ1521" s="58"/>
      <c r="DA1521" s="58"/>
      <c r="DB1521" s="58"/>
      <c r="DC1521" s="58"/>
      <c r="DD1521" s="58"/>
      <c r="DE1521" s="58"/>
      <c r="DF1521" s="58"/>
      <c r="DG1521" s="58"/>
      <c r="DH1521" s="58"/>
      <c r="DI1521" s="60"/>
    </row>
    <row r="1522" spans="1:113" x14ac:dyDescent="0.2">
      <c r="A1522" s="36"/>
      <c r="AM1522" s="62"/>
      <c r="AN1522" s="62"/>
      <c r="AO1522" s="58"/>
      <c r="AP1522" s="58"/>
      <c r="AQ1522" s="58"/>
      <c r="AS1522" s="62"/>
      <c r="AT1522" s="58"/>
      <c r="AU1522" s="58"/>
      <c r="AW1522" s="62"/>
      <c r="AX1522" s="58"/>
      <c r="AY1522" s="59"/>
      <c r="BA1522" s="58"/>
      <c r="BC1522" s="62"/>
      <c r="BD1522" s="58"/>
      <c r="BE1522" s="59"/>
      <c r="BF1522" s="58"/>
      <c r="BG1522" s="58"/>
      <c r="BH1522" s="58"/>
      <c r="BI1522" s="58"/>
      <c r="BJ1522" s="58"/>
      <c r="BK1522" s="58"/>
      <c r="BL1522" s="58"/>
      <c r="BM1522" s="58"/>
      <c r="BN1522" s="58"/>
      <c r="BO1522" s="58"/>
      <c r="BP1522" s="58"/>
      <c r="BQ1522" s="58"/>
      <c r="BR1522" s="58"/>
      <c r="BS1522" s="58"/>
      <c r="BT1522" s="58"/>
      <c r="BU1522" s="58"/>
      <c r="BV1522" s="58"/>
      <c r="BW1522" s="58"/>
      <c r="BX1522" s="58"/>
      <c r="BY1522" s="58"/>
      <c r="BZ1522" s="58"/>
      <c r="CA1522" s="58"/>
      <c r="CB1522" s="58"/>
      <c r="CC1522" s="58"/>
      <c r="CD1522" s="58"/>
      <c r="CE1522" s="58"/>
      <c r="CF1522" s="58"/>
      <c r="CG1522" s="58"/>
      <c r="CH1522" s="58"/>
      <c r="CI1522" s="58"/>
      <c r="CJ1522" s="58"/>
      <c r="CK1522" s="58"/>
      <c r="CL1522" s="58"/>
      <c r="CM1522" s="58"/>
      <c r="CN1522" s="58"/>
      <c r="CO1522" s="58"/>
      <c r="CP1522" s="58"/>
      <c r="CQ1522" s="58"/>
      <c r="CR1522" s="58"/>
      <c r="CS1522" s="58"/>
      <c r="CT1522" s="58"/>
      <c r="CU1522" s="58"/>
      <c r="CV1522" s="58"/>
      <c r="CW1522" s="58"/>
      <c r="CX1522" s="58"/>
      <c r="CY1522" s="58"/>
      <c r="CZ1522" s="58"/>
      <c r="DA1522" s="58"/>
      <c r="DB1522" s="58"/>
      <c r="DC1522" s="58"/>
      <c r="DD1522" s="58"/>
      <c r="DE1522" s="58"/>
      <c r="DF1522" s="58"/>
      <c r="DG1522" s="58"/>
      <c r="DH1522" s="58"/>
      <c r="DI1522" s="60"/>
    </row>
    <row r="1523" spans="1:113" x14ac:dyDescent="0.2">
      <c r="A1523" s="36"/>
      <c r="AM1523" s="62"/>
      <c r="AN1523" s="62"/>
      <c r="AO1523" s="58"/>
      <c r="AP1523" s="58"/>
      <c r="AQ1523" s="58"/>
      <c r="AS1523" s="62"/>
      <c r="AT1523" s="58"/>
      <c r="AU1523" s="58"/>
      <c r="AW1523" s="62"/>
      <c r="AX1523" s="58"/>
      <c r="AY1523" s="59"/>
      <c r="BA1523" s="58"/>
      <c r="BC1523" s="62"/>
      <c r="BD1523" s="58"/>
      <c r="BE1523" s="59"/>
      <c r="BF1523" s="58"/>
      <c r="BG1523" s="58"/>
      <c r="BH1523" s="58"/>
      <c r="BI1523" s="58"/>
      <c r="BJ1523" s="58"/>
      <c r="BK1523" s="58"/>
      <c r="BL1523" s="58"/>
      <c r="BM1523" s="58"/>
      <c r="BN1523" s="58"/>
      <c r="BO1523" s="58"/>
      <c r="BP1523" s="58"/>
      <c r="BQ1523" s="58"/>
      <c r="BR1523" s="58"/>
      <c r="BS1523" s="58"/>
      <c r="BT1523" s="58"/>
      <c r="BU1523" s="58"/>
      <c r="BV1523" s="58"/>
      <c r="BW1523" s="58"/>
      <c r="BX1523" s="58"/>
      <c r="BY1523" s="58"/>
      <c r="BZ1523" s="58"/>
      <c r="CA1523" s="58"/>
      <c r="CB1523" s="58"/>
      <c r="CC1523" s="58"/>
      <c r="CD1523" s="58"/>
      <c r="CE1523" s="58"/>
      <c r="CF1523" s="58"/>
      <c r="CG1523" s="58"/>
      <c r="CH1523" s="58"/>
      <c r="CI1523" s="58"/>
      <c r="CJ1523" s="58"/>
      <c r="CK1523" s="58"/>
      <c r="CL1523" s="58"/>
      <c r="CM1523" s="58"/>
      <c r="CN1523" s="58"/>
      <c r="CO1523" s="58"/>
      <c r="CP1523" s="58"/>
      <c r="CQ1523" s="58"/>
      <c r="CR1523" s="58"/>
      <c r="CS1523" s="58"/>
      <c r="CT1523" s="58"/>
      <c r="CU1523" s="58"/>
      <c r="CV1523" s="58"/>
      <c r="CW1523" s="58"/>
      <c r="CX1523" s="58"/>
      <c r="CY1523" s="58"/>
      <c r="CZ1523" s="58"/>
      <c r="DA1523" s="58"/>
      <c r="DB1523" s="58"/>
      <c r="DC1523" s="58"/>
      <c r="DD1523" s="58"/>
      <c r="DE1523" s="58"/>
      <c r="DF1523" s="58"/>
      <c r="DG1523" s="58"/>
      <c r="DH1523" s="58"/>
      <c r="DI1523" s="60"/>
    </row>
    <row r="1524" spans="1:113" x14ac:dyDescent="0.2">
      <c r="A1524" s="36"/>
      <c r="AM1524" s="62"/>
      <c r="AN1524" s="62"/>
      <c r="AO1524" s="58"/>
      <c r="AP1524" s="58"/>
      <c r="AQ1524" s="58"/>
      <c r="AS1524" s="62"/>
      <c r="AT1524" s="58"/>
      <c r="AU1524" s="58"/>
      <c r="AW1524" s="62"/>
      <c r="AX1524" s="58"/>
      <c r="AY1524" s="59"/>
      <c r="BA1524" s="58"/>
      <c r="BC1524" s="62"/>
      <c r="BD1524" s="58"/>
      <c r="BE1524" s="59"/>
      <c r="BF1524" s="58"/>
      <c r="BG1524" s="58"/>
      <c r="BH1524" s="58"/>
      <c r="BI1524" s="58"/>
      <c r="BJ1524" s="58"/>
      <c r="BK1524" s="58"/>
      <c r="BL1524" s="58"/>
      <c r="BM1524" s="58"/>
      <c r="BN1524" s="58"/>
      <c r="BO1524" s="58"/>
      <c r="BP1524" s="58"/>
      <c r="BQ1524" s="58"/>
      <c r="BR1524" s="58"/>
      <c r="BS1524" s="58"/>
      <c r="BT1524" s="58"/>
      <c r="BU1524" s="58"/>
      <c r="BV1524" s="58"/>
      <c r="BW1524" s="58"/>
      <c r="BX1524" s="58"/>
      <c r="BY1524" s="58"/>
      <c r="BZ1524" s="58"/>
      <c r="CA1524" s="58"/>
      <c r="CB1524" s="58"/>
      <c r="CC1524" s="58"/>
      <c r="CD1524" s="58"/>
      <c r="CE1524" s="58"/>
      <c r="CF1524" s="58"/>
      <c r="CG1524" s="58"/>
      <c r="CH1524" s="58"/>
      <c r="CI1524" s="58"/>
      <c r="CJ1524" s="58"/>
      <c r="CK1524" s="58"/>
      <c r="CL1524" s="58"/>
      <c r="CM1524" s="58"/>
      <c r="CN1524" s="58"/>
      <c r="CO1524" s="58"/>
      <c r="CP1524" s="58"/>
      <c r="CQ1524" s="58"/>
      <c r="CR1524" s="58"/>
      <c r="CS1524" s="58"/>
      <c r="CT1524" s="58"/>
      <c r="CU1524" s="58"/>
      <c r="CV1524" s="58"/>
      <c r="CW1524" s="58"/>
      <c r="CX1524" s="58"/>
      <c r="CY1524" s="58"/>
      <c r="CZ1524" s="58"/>
      <c r="DA1524" s="58"/>
      <c r="DB1524" s="58"/>
      <c r="DC1524" s="58"/>
      <c r="DD1524" s="58"/>
      <c r="DE1524" s="58"/>
      <c r="DF1524" s="58"/>
      <c r="DG1524" s="58"/>
      <c r="DH1524" s="58"/>
      <c r="DI1524" s="60"/>
    </row>
    <row r="1525" spans="1:113" x14ac:dyDescent="0.2">
      <c r="A1525" s="36"/>
      <c r="AM1525" s="62"/>
      <c r="AN1525" s="62"/>
      <c r="AO1525" s="58"/>
      <c r="AP1525" s="58"/>
      <c r="AQ1525" s="58"/>
      <c r="AS1525" s="62"/>
      <c r="AT1525" s="58"/>
      <c r="AU1525" s="58"/>
      <c r="AW1525" s="62"/>
      <c r="AX1525" s="58"/>
      <c r="AY1525" s="59"/>
      <c r="BA1525" s="58"/>
      <c r="BC1525" s="62"/>
      <c r="BD1525" s="58"/>
      <c r="BE1525" s="59"/>
      <c r="BF1525" s="58"/>
      <c r="BG1525" s="58"/>
      <c r="BH1525" s="58"/>
      <c r="BI1525" s="58"/>
      <c r="BJ1525" s="58"/>
      <c r="BK1525" s="58"/>
      <c r="BL1525" s="58"/>
      <c r="BM1525" s="58"/>
      <c r="BN1525" s="58"/>
      <c r="BO1525" s="58"/>
      <c r="BP1525" s="58"/>
      <c r="BQ1525" s="58"/>
      <c r="BR1525" s="58"/>
      <c r="BS1525" s="58"/>
      <c r="BT1525" s="58"/>
      <c r="BU1525" s="58"/>
      <c r="BV1525" s="58"/>
      <c r="BW1525" s="58"/>
      <c r="BX1525" s="58"/>
      <c r="BY1525" s="58"/>
      <c r="BZ1525" s="58"/>
      <c r="CA1525" s="58"/>
      <c r="CB1525" s="58"/>
      <c r="CC1525" s="58"/>
      <c r="CD1525" s="58"/>
      <c r="CE1525" s="58"/>
      <c r="CF1525" s="58"/>
      <c r="CG1525" s="58"/>
      <c r="CH1525" s="58"/>
      <c r="CI1525" s="58"/>
      <c r="CJ1525" s="58"/>
      <c r="CK1525" s="58"/>
      <c r="CL1525" s="58"/>
      <c r="CM1525" s="58"/>
      <c r="CN1525" s="58"/>
      <c r="CO1525" s="58"/>
      <c r="CP1525" s="58"/>
      <c r="CQ1525" s="58"/>
      <c r="CR1525" s="58"/>
      <c r="CS1525" s="58"/>
      <c r="CT1525" s="58"/>
      <c r="CU1525" s="58"/>
      <c r="CV1525" s="58"/>
      <c r="CW1525" s="58"/>
      <c r="CX1525" s="58"/>
      <c r="CY1525" s="58"/>
      <c r="CZ1525" s="58"/>
      <c r="DA1525" s="58"/>
      <c r="DB1525" s="58"/>
      <c r="DC1525" s="58"/>
      <c r="DD1525" s="58"/>
      <c r="DE1525" s="58"/>
      <c r="DF1525" s="58"/>
      <c r="DG1525" s="58"/>
      <c r="DH1525" s="58"/>
      <c r="DI1525" s="60"/>
    </row>
    <row r="1526" spans="1:113" x14ac:dyDescent="0.2">
      <c r="A1526" s="36"/>
      <c r="AM1526" s="62"/>
      <c r="AN1526" s="62"/>
      <c r="AO1526" s="58"/>
      <c r="AP1526" s="58"/>
      <c r="AQ1526" s="58"/>
      <c r="AS1526" s="62"/>
      <c r="AT1526" s="58"/>
      <c r="AU1526" s="58"/>
      <c r="AW1526" s="62"/>
      <c r="AX1526" s="58"/>
      <c r="AY1526" s="59"/>
      <c r="BA1526" s="58"/>
      <c r="BC1526" s="62"/>
      <c r="BD1526" s="58"/>
      <c r="BE1526" s="59"/>
      <c r="BF1526" s="58"/>
      <c r="BG1526" s="58"/>
      <c r="BH1526" s="58"/>
      <c r="BI1526" s="58"/>
      <c r="BJ1526" s="58"/>
      <c r="BK1526" s="58"/>
      <c r="BL1526" s="58"/>
      <c r="BM1526" s="58"/>
      <c r="BN1526" s="58"/>
      <c r="BO1526" s="58"/>
      <c r="BP1526" s="58"/>
      <c r="BQ1526" s="58"/>
      <c r="BR1526" s="58"/>
      <c r="BS1526" s="58"/>
      <c r="BT1526" s="58"/>
      <c r="BU1526" s="58"/>
      <c r="BV1526" s="58"/>
      <c r="BW1526" s="58"/>
      <c r="BX1526" s="58"/>
      <c r="BY1526" s="58"/>
      <c r="BZ1526" s="58"/>
      <c r="CA1526" s="58"/>
      <c r="CB1526" s="58"/>
      <c r="CC1526" s="58"/>
      <c r="CD1526" s="58"/>
      <c r="CE1526" s="58"/>
      <c r="CF1526" s="58"/>
      <c r="CG1526" s="58"/>
      <c r="CH1526" s="58"/>
      <c r="CI1526" s="58"/>
      <c r="CJ1526" s="58"/>
      <c r="CK1526" s="58"/>
      <c r="CL1526" s="58"/>
      <c r="CM1526" s="58"/>
      <c r="CN1526" s="58"/>
      <c r="CO1526" s="58"/>
      <c r="CP1526" s="58"/>
      <c r="CQ1526" s="58"/>
      <c r="CR1526" s="58"/>
      <c r="CS1526" s="58"/>
      <c r="CT1526" s="58"/>
      <c r="CU1526" s="58"/>
      <c r="CV1526" s="58"/>
      <c r="CW1526" s="58"/>
      <c r="CX1526" s="58"/>
      <c r="CY1526" s="58"/>
      <c r="CZ1526" s="58"/>
      <c r="DA1526" s="58"/>
      <c r="DB1526" s="58"/>
      <c r="DC1526" s="58"/>
      <c r="DD1526" s="58"/>
      <c r="DE1526" s="58"/>
      <c r="DF1526" s="58"/>
      <c r="DG1526" s="58"/>
      <c r="DH1526" s="58"/>
      <c r="DI1526" s="60"/>
    </row>
    <row r="1527" spans="1:113" x14ac:dyDescent="0.2">
      <c r="A1527" s="36"/>
      <c r="AM1527" s="62"/>
      <c r="AN1527" s="62"/>
      <c r="AO1527" s="58"/>
      <c r="AP1527" s="58"/>
      <c r="AQ1527" s="58"/>
      <c r="AS1527" s="62"/>
      <c r="AT1527" s="58"/>
      <c r="AU1527" s="58"/>
      <c r="AW1527" s="62"/>
      <c r="AX1527" s="58"/>
      <c r="AY1527" s="59"/>
      <c r="BA1527" s="58"/>
      <c r="BC1527" s="62"/>
      <c r="BD1527" s="58"/>
      <c r="BE1527" s="59"/>
      <c r="BF1527" s="58"/>
      <c r="BG1527" s="58"/>
      <c r="BH1527" s="58"/>
      <c r="BI1527" s="58"/>
      <c r="BJ1527" s="58"/>
      <c r="BK1527" s="58"/>
      <c r="BL1527" s="58"/>
      <c r="BM1527" s="58"/>
      <c r="BN1527" s="58"/>
      <c r="BO1527" s="58"/>
      <c r="BP1527" s="58"/>
      <c r="BQ1527" s="58"/>
      <c r="BR1527" s="58"/>
      <c r="BS1527" s="58"/>
      <c r="BT1527" s="58"/>
      <c r="BU1527" s="58"/>
      <c r="BV1527" s="58"/>
      <c r="BW1527" s="58"/>
      <c r="BX1527" s="58"/>
      <c r="BY1527" s="58"/>
      <c r="BZ1527" s="58"/>
      <c r="CA1527" s="58"/>
      <c r="CB1527" s="58"/>
      <c r="CC1527" s="58"/>
      <c r="CD1527" s="58"/>
      <c r="CE1527" s="58"/>
      <c r="CF1527" s="58"/>
      <c r="CG1527" s="58"/>
      <c r="CH1527" s="58"/>
      <c r="CI1527" s="58"/>
      <c r="CJ1527" s="58"/>
      <c r="CK1527" s="58"/>
      <c r="CL1527" s="58"/>
      <c r="CM1527" s="58"/>
      <c r="CN1527" s="58"/>
      <c r="CO1527" s="58"/>
      <c r="CP1527" s="58"/>
      <c r="CQ1527" s="58"/>
      <c r="CR1527" s="58"/>
      <c r="CS1527" s="58"/>
      <c r="CT1527" s="58"/>
      <c r="CU1527" s="58"/>
      <c r="CV1527" s="58"/>
      <c r="CW1527" s="58"/>
      <c r="CX1527" s="58"/>
      <c r="CY1527" s="58"/>
      <c r="CZ1527" s="58"/>
      <c r="DA1527" s="58"/>
      <c r="DB1527" s="58"/>
      <c r="DC1527" s="58"/>
      <c r="DD1527" s="58"/>
      <c r="DE1527" s="58"/>
      <c r="DF1527" s="58"/>
      <c r="DG1527" s="58"/>
      <c r="DH1527" s="58"/>
      <c r="DI1527" s="60"/>
    </row>
    <row r="1528" spans="1:113" x14ac:dyDescent="0.2">
      <c r="A1528" s="36"/>
      <c r="AM1528" s="62"/>
      <c r="AN1528" s="62"/>
      <c r="AO1528" s="58"/>
      <c r="AP1528" s="58"/>
      <c r="AQ1528" s="58"/>
      <c r="AS1528" s="62"/>
      <c r="AT1528" s="58"/>
      <c r="AU1528" s="58"/>
      <c r="AW1528" s="62"/>
      <c r="AX1528" s="58"/>
      <c r="AY1528" s="59"/>
      <c r="BA1528" s="58"/>
      <c r="BC1528" s="62"/>
      <c r="BD1528" s="58"/>
      <c r="BE1528" s="59"/>
      <c r="BF1528" s="58"/>
      <c r="BG1528" s="58"/>
      <c r="BH1528" s="58"/>
      <c r="BI1528" s="58"/>
      <c r="BJ1528" s="58"/>
      <c r="BK1528" s="58"/>
      <c r="BL1528" s="58"/>
      <c r="BM1528" s="58"/>
      <c r="BN1528" s="58"/>
      <c r="BO1528" s="58"/>
      <c r="BP1528" s="58"/>
      <c r="BQ1528" s="58"/>
      <c r="BR1528" s="58"/>
      <c r="BS1528" s="58"/>
      <c r="BT1528" s="58"/>
      <c r="BU1528" s="58"/>
      <c r="BV1528" s="58"/>
      <c r="BW1528" s="58"/>
      <c r="BX1528" s="58"/>
      <c r="BY1528" s="58"/>
      <c r="BZ1528" s="58"/>
      <c r="CA1528" s="58"/>
      <c r="CB1528" s="58"/>
      <c r="CC1528" s="58"/>
      <c r="CD1528" s="58"/>
      <c r="CE1528" s="58"/>
      <c r="CF1528" s="58"/>
      <c r="CG1528" s="58"/>
      <c r="CH1528" s="58"/>
      <c r="CI1528" s="58"/>
      <c r="CJ1528" s="58"/>
      <c r="CK1528" s="58"/>
      <c r="CL1528" s="58"/>
      <c r="CM1528" s="58"/>
      <c r="CN1528" s="58"/>
      <c r="CO1528" s="58"/>
      <c r="CP1528" s="58"/>
      <c r="CQ1528" s="58"/>
      <c r="CR1528" s="58"/>
      <c r="CS1528" s="58"/>
      <c r="CT1528" s="58"/>
      <c r="CU1528" s="58"/>
      <c r="CV1528" s="58"/>
      <c r="CW1528" s="58"/>
      <c r="CX1528" s="58"/>
      <c r="CY1528" s="58"/>
      <c r="CZ1528" s="58"/>
      <c r="DA1528" s="58"/>
      <c r="DB1528" s="58"/>
      <c r="DC1528" s="58"/>
      <c r="DD1528" s="58"/>
      <c r="DE1528" s="58"/>
      <c r="DF1528" s="58"/>
      <c r="DG1528" s="58"/>
      <c r="DH1528" s="58"/>
      <c r="DI1528" s="60"/>
    </row>
    <row r="1529" spans="1:113" x14ac:dyDescent="0.2">
      <c r="A1529" s="36"/>
      <c r="AM1529" s="62"/>
      <c r="AN1529" s="62"/>
      <c r="AO1529" s="58"/>
      <c r="AP1529" s="58"/>
      <c r="AQ1529" s="58"/>
      <c r="AS1529" s="62"/>
      <c r="AT1529" s="58"/>
      <c r="AU1529" s="58"/>
      <c r="AW1529" s="62"/>
      <c r="AX1529" s="58"/>
      <c r="AY1529" s="59"/>
      <c r="BA1529" s="58"/>
      <c r="BC1529" s="62"/>
      <c r="BD1529" s="58"/>
      <c r="BE1529" s="59"/>
      <c r="BF1529" s="58"/>
      <c r="BG1529" s="58"/>
      <c r="BH1529" s="58"/>
      <c r="BI1529" s="58"/>
      <c r="BJ1529" s="58"/>
      <c r="BK1529" s="58"/>
      <c r="BL1529" s="58"/>
      <c r="BM1529" s="58"/>
      <c r="BN1529" s="58"/>
      <c r="BO1529" s="58"/>
      <c r="BP1529" s="58"/>
      <c r="BQ1529" s="58"/>
      <c r="BR1529" s="58"/>
      <c r="BS1529" s="58"/>
      <c r="BT1529" s="58"/>
      <c r="BU1529" s="58"/>
      <c r="BV1529" s="58"/>
      <c r="BW1529" s="58"/>
      <c r="BX1529" s="58"/>
      <c r="BY1529" s="58"/>
      <c r="BZ1529" s="58"/>
      <c r="CA1529" s="58"/>
      <c r="CB1529" s="58"/>
      <c r="CC1529" s="58"/>
      <c r="CD1529" s="58"/>
      <c r="CE1529" s="58"/>
      <c r="CF1529" s="58"/>
      <c r="CG1529" s="58"/>
      <c r="CH1529" s="58"/>
      <c r="CI1529" s="58"/>
      <c r="CJ1529" s="58"/>
      <c r="CK1529" s="58"/>
      <c r="CL1529" s="58"/>
      <c r="CM1529" s="58"/>
      <c r="CN1529" s="58"/>
      <c r="CO1529" s="58"/>
      <c r="CP1529" s="58"/>
      <c r="CQ1529" s="58"/>
      <c r="CR1529" s="58"/>
      <c r="CS1529" s="58"/>
      <c r="CT1529" s="58"/>
      <c r="CU1529" s="58"/>
      <c r="CV1529" s="58"/>
      <c r="CW1529" s="58"/>
      <c r="CX1529" s="58"/>
      <c r="CY1529" s="58"/>
      <c r="CZ1529" s="58"/>
      <c r="DA1529" s="58"/>
      <c r="DB1529" s="58"/>
      <c r="DC1529" s="58"/>
      <c r="DD1529" s="58"/>
      <c r="DE1529" s="58"/>
      <c r="DF1529" s="58"/>
      <c r="DG1529" s="58"/>
      <c r="DH1529" s="58"/>
      <c r="DI1529" s="60"/>
    </row>
    <row r="1530" spans="1:113" x14ac:dyDescent="0.2">
      <c r="A1530" s="36"/>
      <c r="AM1530" s="62"/>
      <c r="AN1530" s="62"/>
      <c r="AO1530" s="58"/>
      <c r="AP1530" s="58"/>
      <c r="AQ1530" s="58"/>
      <c r="AS1530" s="62"/>
      <c r="AT1530" s="58"/>
      <c r="AU1530" s="58"/>
      <c r="AW1530" s="62"/>
      <c r="AX1530" s="58"/>
      <c r="AY1530" s="59"/>
      <c r="BA1530" s="58"/>
      <c r="BC1530" s="62"/>
      <c r="BD1530" s="58"/>
      <c r="BE1530" s="59"/>
      <c r="BF1530" s="58"/>
      <c r="BG1530" s="58"/>
      <c r="BH1530" s="58"/>
      <c r="BI1530" s="58"/>
      <c r="BJ1530" s="58"/>
      <c r="BK1530" s="58"/>
      <c r="BL1530" s="58"/>
      <c r="BM1530" s="58"/>
      <c r="BN1530" s="58"/>
      <c r="BO1530" s="58"/>
      <c r="BP1530" s="58"/>
      <c r="BQ1530" s="58"/>
      <c r="BR1530" s="58"/>
      <c r="BS1530" s="58"/>
      <c r="BT1530" s="58"/>
      <c r="BU1530" s="58"/>
      <c r="BV1530" s="58"/>
      <c r="BW1530" s="58"/>
      <c r="BX1530" s="58"/>
      <c r="BY1530" s="58"/>
      <c r="BZ1530" s="58"/>
      <c r="CA1530" s="58"/>
      <c r="CB1530" s="58"/>
      <c r="CC1530" s="58"/>
      <c r="CD1530" s="58"/>
      <c r="CE1530" s="58"/>
      <c r="CF1530" s="58"/>
      <c r="CG1530" s="58"/>
      <c r="CH1530" s="58"/>
      <c r="CI1530" s="58"/>
      <c r="CJ1530" s="58"/>
      <c r="CK1530" s="58"/>
      <c r="CL1530" s="58"/>
      <c r="CM1530" s="58"/>
      <c r="CN1530" s="58"/>
      <c r="CO1530" s="58"/>
      <c r="CP1530" s="58"/>
      <c r="CQ1530" s="58"/>
      <c r="CR1530" s="58"/>
      <c r="CS1530" s="58"/>
      <c r="CT1530" s="58"/>
      <c r="CU1530" s="58"/>
      <c r="CV1530" s="58"/>
      <c r="CW1530" s="58"/>
      <c r="CX1530" s="58"/>
      <c r="CY1530" s="58"/>
      <c r="CZ1530" s="58"/>
      <c r="DA1530" s="58"/>
      <c r="DB1530" s="58"/>
      <c r="DC1530" s="58"/>
      <c r="DD1530" s="58"/>
      <c r="DE1530" s="58"/>
      <c r="DF1530" s="58"/>
      <c r="DG1530" s="58"/>
      <c r="DH1530" s="58"/>
      <c r="DI1530" s="60"/>
    </row>
    <row r="1531" spans="1:113" x14ac:dyDescent="0.2">
      <c r="A1531" s="36"/>
      <c r="AM1531" s="62"/>
      <c r="AN1531" s="62"/>
      <c r="AO1531" s="58"/>
      <c r="AP1531" s="58"/>
      <c r="AQ1531" s="58"/>
      <c r="AS1531" s="62"/>
      <c r="AT1531" s="58"/>
      <c r="AU1531" s="58"/>
      <c r="AW1531" s="62"/>
      <c r="AX1531" s="58"/>
      <c r="AY1531" s="59"/>
      <c r="BA1531" s="58"/>
      <c r="BC1531" s="62"/>
      <c r="BD1531" s="58"/>
      <c r="BE1531" s="59"/>
      <c r="BF1531" s="58"/>
      <c r="BG1531" s="58"/>
      <c r="BH1531" s="58"/>
      <c r="BI1531" s="58"/>
      <c r="BJ1531" s="58"/>
      <c r="BK1531" s="58"/>
      <c r="BL1531" s="58"/>
      <c r="BM1531" s="58"/>
      <c r="BN1531" s="58"/>
      <c r="BO1531" s="58"/>
      <c r="BP1531" s="58"/>
      <c r="BQ1531" s="58"/>
      <c r="BR1531" s="58"/>
      <c r="BS1531" s="58"/>
      <c r="BT1531" s="58"/>
      <c r="BU1531" s="58"/>
      <c r="BV1531" s="58"/>
      <c r="BW1531" s="58"/>
      <c r="BX1531" s="58"/>
      <c r="BY1531" s="58"/>
      <c r="BZ1531" s="58"/>
      <c r="CA1531" s="58"/>
      <c r="CB1531" s="58"/>
      <c r="CC1531" s="58"/>
      <c r="CD1531" s="58"/>
      <c r="CE1531" s="58"/>
      <c r="CF1531" s="58"/>
      <c r="CG1531" s="58"/>
      <c r="CH1531" s="58"/>
      <c r="CI1531" s="58"/>
      <c r="CJ1531" s="58"/>
      <c r="CK1531" s="58"/>
      <c r="CL1531" s="58"/>
      <c r="CM1531" s="58"/>
      <c r="CN1531" s="58"/>
      <c r="CO1531" s="58"/>
      <c r="CP1531" s="58"/>
      <c r="CQ1531" s="58"/>
      <c r="CR1531" s="58"/>
      <c r="CS1531" s="58"/>
      <c r="CT1531" s="58"/>
      <c r="CU1531" s="58"/>
      <c r="CV1531" s="58"/>
      <c r="CW1531" s="58"/>
      <c r="CX1531" s="58"/>
      <c r="CY1531" s="58"/>
      <c r="CZ1531" s="58"/>
      <c r="DA1531" s="58"/>
      <c r="DB1531" s="58"/>
      <c r="DC1531" s="58"/>
      <c r="DD1531" s="58"/>
      <c r="DE1531" s="58"/>
      <c r="DF1531" s="58"/>
      <c r="DG1531" s="58"/>
      <c r="DH1531" s="58"/>
      <c r="DI1531" s="60"/>
    </row>
    <row r="1532" spans="1:113" x14ac:dyDescent="0.2">
      <c r="A1532" s="36"/>
      <c r="AM1532" s="62"/>
      <c r="AN1532" s="62"/>
      <c r="AO1532" s="58"/>
      <c r="AP1532" s="58"/>
      <c r="AQ1532" s="58"/>
      <c r="AS1532" s="62"/>
      <c r="AT1532" s="58"/>
      <c r="AU1532" s="58"/>
      <c r="AW1532" s="62"/>
      <c r="AX1532" s="58"/>
      <c r="AY1532" s="59"/>
      <c r="BA1532" s="58"/>
      <c r="BC1532" s="62"/>
      <c r="BD1532" s="58"/>
      <c r="BE1532" s="59"/>
      <c r="BF1532" s="58"/>
      <c r="BG1532" s="58"/>
      <c r="BH1532" s="58"/>
      <c r="BI1532" s="58"/>
      <c r="BJ1532" s="58"/>
      <c r="BK1532" s="58"/>
      <c r="BL1532" s="58"/>
      <c r="BM1532" s="58"/>
      <c r="BN1532" s="58"/>
      <c r="BO1532" s="58"/>
      <c r="BP1532" s="58"/>
      <c r="BQ1532" s="58"/>
      <c r="BR1532" s="58"/>
      <c r="BS1532" s="58"/>
      <c r="BT1532" s="58"/>
      <c r="BU1532" s="58"/>
      <c r="BV1532" s="58"/>
      <c r="BW1532" s="58"/>
      <c r="BX1532" s="58"/>
      <c r="BY1532" s="58"/>
      <c r="BZ1532" s="58"/>
      <c r="CA1532" s="58"/>
      <c r="CB1532" s="58"/>
      <c r="CC1532" s="58"/>
      <c r="CD1532" s="58"/>
      <c r="CE1532" s="58"/>
      <c r="CF1532" s="58"/>
      <c r="CG1532" s="58"/>
      <c r="CH1532" s="58"/>
      <c r="CI1532" s="58"/>
      <c r="CJ1532" s="58"/>
      <c r="CK1532" s="58"/>
      <c r="CL1532" s="58"/>
      <c r="CM1532" s="58"/>
      <c r="CN1532" s="58"/>
      <c r="CO1532" s="58"/>
      <c r="CP1532" s="58"/>
      <c r="CQ1532" s="58"/>
      <c r="CR1532" s="58"/>
      <c r="CS1532" s="58"/>
      <c r="CT1532" s="58"/>
      <c r="CU1532" s="58"/>
      <c r="CV1532" s="58"/>
      <c r="CW1532" s="58"/>
      <c r="CX1532" s="58"/>
      <c r="CY1532" s="58"/>
      <c r="CZ1532" s="58"/>
      <c r="DA1532" s="58"/>
      <c r="DB1532" s="58"/>
      <c r="DC1532" s="58"/>
      <c r="DD1532" s="58"/>
      <c r="DE1532" s="58"/>
      <c r="DF1532" s="58"/>
      <c r="DG1532" s="58"/>
      <c r="DH1532" s="58"/>
      <c r="DI1532" s="60"/>
    </row>
    <row r="1533" spans="1:113" x14ac:dyDescent="0.2">
      <c r="A1533" s="36"/>
      <c r="AM1533" s="62"/>
      <c r="AN1533" s="62"/>
      <c r="AO1533" s="58"/>
      <c r="AP1533" s="58"/>
      <c r="AQ1533" s="58"/>
      <c r="AS1533" s="62"/>
      <c r="AT1533" s="58"/>
      <c r="AU1533" s="58"/>
      <c r="AW1533" s="62"/>
      <c r="AX1533" s="58"/>
      <c r="AY1533" s="59"/>
      <c r="BA1533" s="58"/>
      <c r="BC1533" s="62"/>
      <c r="BD1533" s="58"/>
      <c r="BE1533" s="59"/>
      <c r="BF1533" s="58"/>
      <c r="BG1533" s="58"/>
      <c r="BH1533" s="58"/>
      <c r="BI1533" s="58"/>
      <c r="BJ1533" s="58"/>
      <c r="BK1533" s="58"/>
      <c r="BL1533" s="58"/>
      <c r="BM1533" s="58"/>
      <c r="BN1533" s="58"/>
      <c r="BO1533" s="58"/>
      <c r="BP1533" s="58"/>
      <c r="BQ1533" s="58"/>
      <c r="BR1533" s="58"/>
      <c r="BS1533" s="58"/>
      <c r="BT1533" s="58"/>
      <c r="BU1533" s="58"/>
      <c r="BV1533" s="58"/>
      <c r="BW1533" s="58"/>
      <c r="BX1533" s="58"/>
      <c r="BY1533" s="58"/>
      <c r="BZ1533" s="58"/>
      <c r="CA1533" s="58"/>
      <c r="CB1533" s="58"/>
      <c r="CC1533" s="58"/>
      <c r="CD1533" s="58"/>
      <c r="CE1533" s="58"/>
      <c r="CF1533" s="58"/>
      <c r="CG1533" s="58"/>
      <c r="CH1533" s="58"/>
      <c r="CI1533" s="58"/>
      <c r="CJ1533" s="58"/>
      <c r="CK1533" s="58"/>
      <c r="CL1533" s="58"/>
      <c r="CM1533" s="58"/>
      <c r="CN1533" s="58"/>
      <c r="CO1533" s="58"/>
      <c r="CP1533" s="58"/>
      <c r="CQ1533" s="58"/>
      <c r="CR1533" s="58"/>
      <c r="CS1533" s="58"/>
      <c r="CT1533" s="58"/>
      <c r="CU1533" s="58"/>
      <c r="CV1533" s="58"/>
      <c r="CW1533" s="58"/>
      <c r="CX1533" s="58"/>
      <c r="CY1533" s="58"/>
      <c r="CZ1533" s="58"/>
      <c r="DA1533" s="58"/>
      <c r="DB1533" s="58"/>
      <c r="DC1533" s="58"/>
      <c r="DD1533" s="58"/>
      <c r="DE1533" s="58"/>
      <c r="DF1533" s="58"/>
      <c r="DG1533" s="58"/>
      <c r="DH1533" s="58"/>
      <c r="DI1533" s="60"/>
    </row>
    <row r="1534" spans="1:113" x14ac:dyDescent="0.2">
      <c r="A1534" s="36"/>
      <c r="AM1534" s="62"/>
      <c r="AN1534" s="62"/>
      <c r="AO1534" s="58"/>
      <c r="AP1534" s="58"/>
      <c r="AQ1534" s="58"/>
      <c r="AS1534" s="62"/>
      <c r="AT1534" s="58"/>
      <c r="AU1534" s="58"/>
      <c r="AW1534" s="62"/>
      <c r="AX1534" s="58"/>
      <c r="AY1534" s="59"/>
      <c r="BA1534" s="58"/>
      <c r="BC1534" s="62"/>
      <c r="BD1534" s="58"/>
      <c r="BE1534" s="59"/>
      <c r="BF1534" s="58"/>
      <c r="BG1534" s="58"/>
      <c r="BH1534" s="58"/>
      <c r="BI1534" s="58"/>
      <c r="BJ1534" s="58"/>
      <c r="BK1534" s="58"/>
      <c r="BL1534" s="58"/>
      <c r="BM1534" s="58"/>
      <c r="BN1534" s="58"/>
      <c r="BO1534" s="58"/>
      <c r="BP1534" s="58"/>
      <c r="BQ1534" s="58"/>
      <c r="BR1534" s="58"/>
      <c r="BS1534" s="58"/>
      <c r="BT1534" s="58"/>
      <c r="BU1534" s="58"/>
      <c r="BV1534" s="58"/>
      <c r="BW1534" s="58"/>
      <c r="BX1534" s="58"/>
      <c r="BY1534" s="58"/>
      <c r="BZ1534" s="58"/>
      <c r="CA1534" s="58"/>
      <c r="CB1534" s="58"/>
      <c r="CC1534" s="58"/>
      <c r="CD1534" s="58"/>
      <c r="CE1534" s="58"/>
      <c r="CF1534" s="58"/>
      <c r="CG1534" s="58"/>
      <c r="CH1534" s="58"/>
      <c r="CI1534" s="58"/>
      <c r="CJ1534" s="58"/>
      <c r="CK1534" s="58"/>
      <c r="CL1534" s="58"/>
      <c r="CM1534" s="58"/>
      <c r="CN1534" s="58"/>
      <c r="CO1534" s="58"/>
      <c r="CP1534" s="58"/>
      <c r="CQ1534" s="58"/>
      <c r="CR1534" s="58"/>
      <c r="CS1534" s="58"/>
      <c r="CT1534" s="58"/>
      <c r="CU1534" s="58"/>
      <c r="CV1534" s="58"/>
      <c r="CW1534" s="58"/>
      <c r="CX1534" s="58"/>
      <c r="CY1534" s="58"/>
      <c r="CZ1534" s="58"/>
      <c r="DA1534" s="58"/>
      <c r="DB1534" s="58"/>
      <c r="DC1534" s="58"/>
      <c r="DD1534" s="58"/>
      <c r="DE1534" s="58"/>
      <c r="DF1534" s="58"/>
      <c r="DG1534" s="58"/>
      <c r="DH1534" s="58"/>
      <c r="DI1534" s="60"/>
    </row>
    <row r="1535" spans="1:113" x14ac:dyDescent="0.2">
      <c r="A1535" s="36"/>
      <c r="AM1535" s="62"/>
      <c r="AN1535" s="62"/>
      <c r="AO1535" s="58"/>
      <c r="AP1535" s="58"/>
      <c r="AQ1535" s="58"/>
      <c r="AS1535" s="62"/>
      <c r="AT1535" s="58"/>
      <c r="AU1535" s="58"/>
      <c r="AW1535" s="62"/>
      <c r="AX1535" s="58"/>
      <c r="AY1535" s="59"/>
      <c r="BA1535" s="58"/>
      <c r="BC1535" s="62"/>
      <c r="BD1535" s="58"/>
      <c r="BE1535" s="59"/>
      <c r="BF1535" s="58"/>
      <c r="BG1535" s="58"/>
      <c r="BH1535" s="58"/>
      <c r="BI1535" s="58"/>
      <c r="BJ1535" s="58"/>
      <c r="BK1535" s="58"/>
      <c r="BL1535" s="58"/>
      <c r="BM1535" s="58"/>
      <c r="BN1535" s="58"/>
      <c r="BO1535" s="58"/>
      <c r="BP1535" s="58"/>
      <c r="BQ1535" s="58"/>
      <c r="BR1535" s="58"/>
      <c r="BS1535" s="58"/>
      <c r="BT1535" s="58"/>
      <c r="BU1535" s="58"/>
      <c r="BV1535" s="58"/>
      <c r="BW1535" s="58"/>
      <c r="BX1535" s="58"/>
      <c r="BY1535" s="58"/>
      <c r="BZ1535" s="58"/>
      <c r="CA1535" s="58"/>
      <c r="CB1535" s="58"/>
      <c r="CC1535" s="58"/>
      <c r="CD1535" s="58"/>
      <c r="CE1535" s="58"/>
      <c r="CF1535" s="58"/>
      <c r="CG1535" s="58"/>
      <c r="CH1535" s="58"/>
      <c r="CI1535" s="58"/>
      <c r="CJ1535" s="58"/>
      <c r="CK1535" s="58"/>
      <c r="CL1535" s="58"/>
      <c r="CM1535" s="58"/>
      <c r="CN1535" s="58"/>
      <c r="CO1535" s="58"/>
      <c r="CP1535" s="58"/>
      <c r="CQ1535" s="58"/>
      <c r="CR1535" s="58"/>
      <c r="CS1535" s="58"/>
      <c r="CT1535" s="58"/>
      <c r="CU1535" s="58"/>
      <c r="CV1535" s="58"/>
      <c r="CW1535" s="58"/>
      <c r="CX1535" s="58"/>
      <c r="CY1535" s="58"/>
      <c r="CZ1535" s="58"/>
      <c r="DA1535" s="58"/>
      <c r="DB1535" s="58"/>
      <c r="DC1535" s="58"/>
      <c r="DD1535" s="58"/>
      <c r="DE1535" s="58"/>
      <c r="DF1535" s="58"/>
      <c r="DG1535" s="58"/>
      <c r="DH1535" s="58"/>
      <c r="DI1535" s="60"/>
    </row>
    <row r="1536" spans="1:113" x14ac:dyDescent="0.2">
      <c r="A1536" s="36"/>
      <c r="AM1536" s="62"/>
      <c r="AN1536" s="62"/>
      <c r="AO1536" s="58"/>
      <c r="AP1536" s="58"/>
      <c r="AQ1536" s="58"/>
      <c r="AS1536" s="62"/>
      <c r="AT1536" s="58"/>
      <c r="AU1536" s="58"/>
      <c r="AW1536" s="62"/>
      <c r="AX1536" s="58"/>
      <c r="AY1536" s="59"/>
      <c r="BA1536" s="58"/>
      <c r="BC1536" s="62"/>
      <c r="BD1536" s="58"/>
      <c r="BE1536" s="59"/>
      <c r="BF1536" s="58"/>
      <c r="BG1536" s="58"/>
      <c r="BH1536" s="58"/>
      <c r="BI1536" s="58"/>
      <c r="BJ1536" s="58"/>
      <c r="BK1536" s="58"/>
      <c r="BL1536" s="58"/>
      <c r="BM1536" s="58"/>
      <c r="BN1536" s="58"/>
      <c r="BO1536" s="58"/>
      <c r="BP1536" s="58"/>
      <c r="BQ1536" s="58"/>
      <c r="BR1536" s="58"/>
      <c r="BS1536" s="58"/>
      <c r="BT1536" s="58"/>
      <c r="BU1536" s="58"/>
      <c r="BV1536" s="58"/>
      <c r="BW1536" s="58"/>
      <c r="BX1536" s="58"/>
      <c r="BY1536" s="58"/>
      <c r="BZ1536" s="58"/>
      <c r="CA1536" s="58"/>
      <c r="CB1536" s="58"/>
      <c r="CC1536" s="58"/>
      <c r="CD1536" s="58"/>
      <c r="CE1536" s="58"/>
      <c r="CF1536" s="58"/>
      <c r="CG1536" s="58"/>
      <c r="CH1536" s="58"/>
      <c r="CI1536" s="58"/>
      <c r="CJ1536" s="58"/>
      <c r="CK1536" s="58"/>
      <c r="CL1536" s="58"/>
      <c r="CM1536" s="58"/>
      <c r="CN1536" s="58"/>
      <c r="CO1536" s="58"/>
      <c r="CP1536" s="58"/>
      <c r="CQ1536" s="58"/>
      <c r="CR1536" s="58"/>
      <c r="CS1536" s="58"/>
      <c r="CT1536" s="58"/>
      <c r="CU1536" s="58"/>
      <c r="CV1536" s="58"/>
      <c r="CW1536" s="58"/>
      <c r="CX1536" s="58"/>
      <c r="CY1536" s="58"/>
      <c r="CZ1536" s="58"/>
      <c r="DA1536" s="58"/>
      <c r="DB1536" s="58"/>
      <c r="DC1536" s="58"/>
      <c r="DD1536" s="58"/>
      <c r="DE1536" s="58"/>
      <c r="DF1536" s="58"/>
      <c r="DG1536" s="58"/>
      <c r="DH1536" s="58"/>
      <c r="DI1536" s="60"/>
    </row>
    <row r="1537" spans="1:113" x14ac:dyDescent="0.2">
      <c r="A1537" s="36"/>
      <c r="AM1537" s="62"/>
      <c r="AN1537" s="62"/>
      <c r="AO1537" s="58"/>
      <c r="AP1537" s="58"/>
      <c r="AQ1537" s="58"/>
      <c r="AS1537" s="62"/>
      <c r="AT1537" s="58"/>
      <c r="AU1537" s="58"/>
      <c r="AW1537" s="62"/>
      <c r="AX1537" s="58"/>
      <c r="AY1537" s="59"/>
      <c r="BA1537" s="58"/>
      <c r="BC1537" s="62"/>
      <c r="BD1537" s="58"/>
      <c r="BE1537" s="59"/>
      <c r="BF1537" s="58"/>
      <c r="BG1537" s="58"/>
      <c r="BH1537" s="58"/>
      <c r="BI1537" s="58"/>
      <c r="BJ1537" s="58"/>
      <c r="BK1537" s="58"/>
      <c r="BL1537" s="58"/>
      <c r="BM1537" s="58"/>
      <c r="BN1537" s="58"/>
      <c r="BO1537" s="58"/>
      <c r="BP1537" s="58"/>
      <c r="BQ1537" s="58"/>
      <c r="BR1537" s="58"/>
      <c r="BS1537" s="58"/>
      <c r="BT1537" s="58"/>
      <c r="BU1537" s="58"/>
      <c r="BV1537" s="58"/>
      <c r="BW1537" s="58"/>
      <c r="BX1537" s="58"/>
      <c r="BY1537" s="58"/>
      <c r="BZ1537" s="58"/>
      <c r="CA1537" s="58"/>
      <c r="CB1537" s="58"/>
      <c r="CC1537" s="58"/>
      <c r="CD1537" s="58"/>
      <c r="CE1537" s="58"/>
      <c r="CF1537" s="58"/>
      <c r="CG1537" s="58"/>
      <c r="CH1537" s="58"/>
      <c r="CI1537" s="58"/>
      <c r="CJ1537" s="58"/>
      <c r="CK1537" s="58"/>
      <c r="CL1537" s="58"/>
      <c r="CM1537" s="58"/>
      <c r="CN1537" s="58"/>
      <c r="CO1537" s="58"/>
      <c r="CP1537" s="58"/>
      <c r="CQ1537" s="58"/>
      <c r="CR1537" s="58"/>
      <c r="CS1537" s="58"/>
      <c r="CT1537" s="58"/>
      <c r="CU1537" s="58"/>
      <c r="CV1537" s="58"/>
      <c r="CW1537" s="58"/>
      <c r="CX1537" s="58"/>
      <c r="CY1537" s="58"/>
      <c r="CZ1537" s="58"/>
      <c r="DA1537" s="58"/>
      <c r="DB1537" s="58"/>
      <c r="DC1537" s="58"/>
      <c r="DD1537" s="58"/>
      <c r="DE1537" s="58"/>
      <c r="DF1537" s="58"/>
      <c r="DG1537" s="58"/>
      <c r="DH1537" s="58"/>
      <c r="DI1537" s="60"/>
    </row>
    <row r="1538" spans="1:113" x14ac:dyDescent="0.2">
      <c r="A1538" s="36"/>
      <c r="AM1538" s="62"/>
      <c r="AN1538" s="62"/>
      <c r="AO1538" s="58"/>
      <c r="AP1538" s="58"/>
      <c r="AQ1538" s="58"/>
      <c r="AS1538" s="62"/>
      <c r="AT1538" s="58"/>
      <c r="AU1538" s="58"/>
      <c r="AW1538" s="62"/>
      <c r="AX1538" s="58"/>
      <c r="AY1538" s="59"/>
      <c r="BA1538" s="58"/>
      <c r="BC1538" s="62"/>
      <c r="BD1538" s="58"/>
      <c r="BE1538" s="59"/>
      <c r="BF1538" s="58"/>
      <c r="BG1538" s="58"/>
      <c r="BH1538" s="58"/>
      <c r="BI1538" s="58"/>
      <c r="BJ1538" s="58"/>
      <c r="BK1538" s="58"/>
      <c r="BL1538" s="58"/>
      <c r="BM1538" s="58"/>
      <c r="BN1538" s="58"/>
      <c r="BO1538" s="58"/>
      <c r="BP1538" s="58"/>
      <c r="BQ1538" s="58"/>
      <c r="BR1538" s="58"/>
      <c r="BS1538" s="58"/>
      <c r="BT1538" s="58"/>
      <c r="BU1538" s="58"/>
      <c r="BV1538" s="58"/>
      <c r="BW1538" s="58"/>
      <c r="BX1538" s="58"/>
      <c r="BY1538" s="58"/>
      <c r="BZ1538" s="58"/>
      <c r="CA1538" s="58"/>
      <c r="CB1538" s="58"/>
      <c r="CC1538" s="58"/>
      <c r="CD1538" s="58"/>
      <c r="CE1538" s="58"/>
      <c r="CF1538" s="58"/>
      <c r="CG1538" s="58"/>
      <c r="CH1538" s="58"/>
      <c r="CI1538" s="58"/>
      <c r="CJ1538" s="58"/>
      <c r="CK1538" s="58"/>
      <c r="CL1538" s="58"/>
      <c r="CM1538" s="58"/>
      <c r="CN1538" s="58"/>
      <c r="CO1538" s="58"/>
      <c r="CP1538" s="58"/>
      <c r="CQ1538" s="58"/>
      <c r="CR1538" s="58"/>
      <c r="CS1538" s="58"/>
      <c r="CT1538" s="58"/>
      <c r="CU1538" s="58"/>
      <c r="CV1538" s="58"/>
      <c r="CW1538" s="58"/>
      <c r="CX1538" s="58"/>
      <c r="CY1538" s="58"/>
      <c r="CZ1538" s="58"/>
      <c r="DA1538" s="58"/>
      <c r="DB1538" s="58"/>
      <c r="DC1538" s="58"/>
      <c r="DD1538" s="58"/>
      <c r="DE1538" s="58"/>
      <c r="DF1538" s="58"/>
      <c r="DG1538" s="58"/>
      <c r="DH1538" s="58"/>
      <c r="DI1538" s="60"/>
    </row>
    <row r="1539" spans="1:113" x14ac:dyDescent="0.2">
      <c r="A1539" s="36"/>
      <c r="AM1539" s="62"/>
      <c r="AN1539" s="62"/>
      <c r="AO1539" s="58"/>
      <c r="AP1539" s="58"/>
      <c r="AQ1539" s="58"/>
      <c r="AS1539" s="62"/>
      <c r="AT1539" s="58"/>
      <c r="AU1539" s="58"/>
      <c r="AW1539" s="62"/>
      <c r="AX1539" s="58"/>
      <c r="AY1539" s="59"/>
      <c r="BA1539" s="58"/>
      <c r="BC1539" s="62"/>
      <c r="BD1539" s="58"/>
      <c r="BE1539" s="59"/>
      <c r="BF1539" s="58"/>
      <c r="BG1539" s="58"/>
      <c r="BH1539" s="58"/>
      <c r="BI1539" s="58"/>
      <c r="BJ1539" s="58"/>
      <c r="BK1539" s="58"/>
      <c r="BL1539" s="58"/>
      <c r="BM1539" s="58"/>
      <c r="BN1539" s="58"/>
      <c r="BO1539" s="58"/>
      <c r="BP1539" s="58"/>
      <c r="BQ1539" s="58"/>
      <c r="BR1539" s="58"/>
      <c r="BS1539" s="58"/>
      <c r="BT1539" s="58"/>
      <c r="BU1539" s="58"/>
      <c r="BV1539" s="58"/>
      <c r="BW1539" s="58"/>
      <c r="BX1539" s="58"/>
      <c r="BY1539" s="58"/>
      <c r="BZ1539" s="58"/>
      <c r="CA1539" s="58"/>
      <c r="CB1539" s="58"/>
      <c r="CC1539" s="58"/>
      <c r="CD1539" s="58"/>
      <c r="CE1539" s="58"/>
      <c r="CF1539" s="58"/>
      <c r="CG1539" s="58"/>
      <c r="CH1539" s="58"/>
      <c r="CI1539" s="58"/>
      <c r="CJ1539" s="58"/>
      <c r="CK1539" s="58"/>
      <c r="CL1539" s="58"/>
      <c r="CM1539" s="58"/>
      <c r="CN1539" s="58"/>
      <c r="CO1539" s="58"/>
      <c r="CP1539" s="58"/>
      <c r="CQ1539" s="58"/>
      <c r="CR1539" s="58"/>
      <c r="CS1539" s="58"/>
      <c r="CT1539" s="58"/>
      <c r="CU1539" s="58"/>
      <c r="CV1539" s="58"/>
      <c r="CW1539" s="58"/>
      <c r="CX1539" s="58"/>
      <c r="CY1539" s="58"/>
      <c r="CZ1539" s="58"/>
      <c r="DA1539" s="58"/>
      <c r="DB1539" s="58"/>
      <c r="DC1539" s="58"/>
      <c r="DD1539" s="58"/>
      <c r="DE1539" s="58"/>
      <c r="DF1539" s="58"/>
      <c r="DG1539" s="58"/>
      <c r="DH1539" s="58"/>
      <c r="DI1539" s="60"/>
    </row>
    <row r="1540" spans="1:113" x14ac:dyDescent="0.2">
      <c r="A1540" s="36"/>
      <c r="AM1540" s="62"/>
      <c r="AN1540" s="62"/>
      <c r="AO1540" s="58"/>
      <c r="AP1540" s="58"/>
      <c r="AQ1540" s="58"/>
      <c r="AS1540" s="62"/>
      <c r="AT1540" s="58"/>
      <c r="AU1540" s="58"/>
      <c r="AW1540" s="62"/>
      <c r="AX1540" s="58"/>
      <c r="AY1540" s="59"/>
      <c r="BA1540" s="58"/>
      <c r="BC1540" s="62"/>
      <c r="BD1540" s="58"/>
      <c r="BE1540" s="59"/>
      <c r="BF1540" s="58"/>
      <c r="BG1540" s="58"/>
      <c r="BH1540" s="58"/>
      <c r="BI1540" s="58"/>
      <c r="BJ1540" s="58"/>
      <c r="BK1540" s="58"/>
      <c r="BL1540" s="58"/>
      <c r="BM1540" s="58"/>
      <c r="BN1540" s="58"/>
      <c r="BO1540" s="58"/>
      <c r="BP1540" s="58"/>
      <c r="BQ1540" s="58"/>
      <c r="BR1540" s="58"/>
      <c r="BS1540" s="58"/>
      <c r="BT1540" s="58"/>
      <c r="BU1540" s="58"/>
      <c r="BV1540" s="58"/>
      <c r="BW1540" s="58"/>
      <c r="BX1540" s="58"/>
      <c r="BY1540" s="58"/>
      <c r="BZ1540" s="58"/>
      <c r="CA1540" s="58"/>
      <c r="CB1540" s="58"/>
      <c r="CC1540" s="58"/>
      <c r="CD1540" s="58"/>
      <c r="CE1540" s="58"/>
      <c r="CF1540" s="58"/>
      <c r="CG1540" s="58"/>
      <c r="CH1540" s="58"/>
      <c r="CI1540" s="58"/>
      <c r="CJ1540" s="58"/>
      <c r="CK1540" s="58"/>
      <c r="CL1540" s="58"/>
      <c r="CM1540" s="58"/>
      <c r="CN1540" s="58"/>
      <c r="CO1540" s="58"/>
      <c r="CP1540" s="58"/>
      <c r="CQ1540" s="58"/>
      <c r="CR1540" s="58"/>
      <c r="CS1540" s="58"/>
      <c r="CT1540" s="58"/>
      <c r="CU1540" s="58"/>
      <c r="CV1540" s="58"/>
      <c r="CW1540" s="58"/>
      <c r="CX1540" s="58"/>
      <c r="CY1540" s="58"/>
      <c r="CZ1540" s="58"/>
      <c r="DA1540" s="58"/>
      <c r="DB1540" s="58"/>
      <c r="DC1540" s="58"/>
      <c r="DD1540" s="58"/>
      <c r="DE1540" s="58"/>
      <c r="DF1540" s="58"/>
      <c r="DG1540" s="58"/>
      <c r="DH1540" s="58"/>
      <c r="DI1540" s="60"/>
    </row>
    <row r="1541" spans="1:113" x14ac:dyDescent="0.2">
      <c r="A1541" s="36"/>
      <c r="AM1541" s="62"/>
      <c r="AN1541" s="62"/>
      <c r="AO1541" s="58"/>
      <c r="AP1541" s="58"/>
      <c r="AQ1541" s="58"/>
      <c r="AS1541" s="62"/>
      <c r="AT1541" s="58"/>
      <c r="AU1541" s="58"/>
      <c r="AW1541" s="62"/>
      <c r="AX1541" s="58"/>
      <c r="AY1541" s="59"/>
      <c r="BA1541" s="58"/>
      <c r="BC1541" s="62"/>
      <c r="BD1541" s="58"/>
      <c r="BE1541" s="59"/>
      <c r="BF1541" s="58"/>
      <c r="BG1541" s="58"/>
      <c r="BH1541" s="58"/>
      <c r="BI1541" s="58"/>
      <c r="BJ1541" s="58"/>
      <c r="BK1541" s="58"/>
      <c r="BL1541" s="58"/>
      <c r="BM1541" s="58"/>
      <c r="BN1541" s="58"/>
      <c r="BO1541" s="58"/>
      <c r="BP1541" s="58"/>
      <c r="BQ1541" s="58"/>
      <c r="BR1541" s="58"/>
      <c r="BS1541" s="58"/>
      <c r="BT1541" s="58"/>
      <c r="BU1541" s="58"/>
      <c r="BV1541" s="58"/>
      <c r="BW1541" s="58"/>
      <c r="BX1541" s="58"/>
      <c r="BY1541" s="58"/>
      <c r="BZ1541" s="58"/>
      <c r="CA1541" s="58"/>
      <c r="CB1541" s="58"/>
      <c r="CC1541" s="58"/>
      <c r="CD1541" s="58"/>
      <c r="CE1541" s="58"/>
      <c r="CF1541" s="58"/>
      <c r="CG1541" s="58"/>
      <c r="CH1541" s="58"/>
      <c r="CI1541" s="58"/>
      <c r="CJ1541" s="58"/>
      <c r="CK1541" s="58"/>
      <c r="CL1541" s="58"/>
      <c r="CM1541" s="58"/>
      <c r="CN1541" s="58"/>
      <c r="CO1541" s="58"/>
      <c r="CP1541" s="58"/>
      <c r="CQ1541" s="58"/>
      <c r="CR1541" s="58"/>
      <c r="CS1541" s="58"/>
      <c r="CT1541" s="58"/>
      <c r="CU1541" s="58"/>
      <c r="CV1541" s="58"/>
      <c r="CW1541" s="58"/>
      <c r="CX1541" s="58"/>
      <c r="CY1541" s="58"/>
      <c r="CZ1541" s="58"/>
      <c r="DA1541" s="58"/>
      <c r="DB1541" s="58"/>
      <c r="DC1541" s="58"/>
      <c r="DD1541" s="58"/>
      <c r="DE1541" s="58"/>
      <c r="DF1541" s="58"/>
      <c r="DG1541" s="58"/>
      <c r="DH1541" s="58"/>
      <c r="DI1541" s="60"/>
    </row>
    <row r="1542" spans="1:113" x14ac:dyDescent="0.2">
      <c r="A1542" s="36"/>
      <c r="AM1542" s="62"/>
      <c r="AN1542" s="62"/>
      <c r="AO1542" s="58"/>
      <c r="AP1542" s="58"/>
      <c r="AQ1542" s="58"/>
      <c r="AS1542" s="62"/>
      <c r="AT1542" s="58"/>
      <c r="AU1542" s="58"/>
      <c r="AW1542" s="62"/>
      <c r="AX1542" s="58"/>
      <c r="AY1542" s="59"/>
      <c r="BA1542" s="58"/>
      <c r="BC1542" s="62"/>
      <c r="BD1542" s="58"/>
      <c r="BE1542" s="59"/>
      <c r="BF1542" s="58"/>
      <c r="BG1542" s="58"/>
      <c r="BH1542" s="58"/>
      <c r="BI1542" s="58"/>
      <c r="BJ1542" s="58"/>
      <c r="BK1542" s="58"/>
      <c r="BL1542" s="58"/>
      <c r="BM1542" s="58"/>
      <c r="BN1542" s="58"/>
      <c r="BO1542" s="58"/>
      <c r="BP1542" s="58"/>
      <c r="BQ1542" s="58"/>
      <c r="BR1542" s="58"/>
      <c r="BS1542" s="58"/>
      <c r="BT1542" s="58"/>
      <c r="BU1542" s="58"/>
      <c r="BV1542" s="58"/>
      <c r="BW1542" s="58"/>
      <c r="BX1542" s="58"/>
      <c r="BY1542" s="58"/>
      <c r="BZ1542" s="58"/>
      <c r="CA1542" s="58"/>
      <c r="CB1542" s="58"/>
      <c r="CC1542" s="58"/>
      <c r="CD1542" s="58"/>
      <c r="CE1542" s="58"/>
      <c r="CF1542" s="58"/>
      <c r="CG1542" s="58"/>
      <c r="CH1542" s="58"/>
      <c r="CI1542" s="58"/>
      <c r="CJ1542" s="58"/>
      <c r="CK1542" s="58"/>
      <c r="CL1542" s="58"/>
      <c r="CM1542" s="58"/>
      <c r="CN1542" s="58"/>
      <c r="CO1542" s="58"/>
      <c r="CP1542" s="58"/>
      <c r="CQ1542" s="58"/>
      <c r="CR1542" s="58"/>
      <c r="CS1542" s="58"/>
      <c r="CT1542" s="58"/>
      <c r="CU1542" s="58"/>
      <c r="CV1542" s="58"/>
      <c r="CW1542" s="58"/>
      <c r="CX1542" s="58"/>
      <c r="CY1542" s="58"/>
      <c r="CZ1542" s="58"/>
      <c r="DA1542" s="58"/>
      <c r="DB1542" s="58"/>
      <c r="DC1542" s="58"/>
      <c r="DD1542" s="58"/>
      <c r="DE1542" s="58"/>
      <c r="DF1542" s="58"/>
      <c r="DG1542" s="58"/>
      <c r="DH1542" s="58"/>
      <c r="DI1542" s="60"/>
    </row>
    <row r="1543" spans="1:113" x14ac:dyDescent="0.2">
      <c r="A1543" s="36"/>
      <c r="AM1543" s="62"/>
      <c r="AN1543" s="62"/>
      <c r="AO1543" s="58"/>
      <c r="AP1543" s="58"/>
      <c r="AQ1543" s="58"/>
      <c r="AS1543" s="62"/>
      <c r="AT1543" s="58"/>
      <c r="AU1543" s="58"/>
      <c r="AW1543" s="62"/>
      <c r="AX1543" s="58"/>
      <c r="AY1543" s="59"/>
      <c r="BA1543" s="58"/>
      <c r="BC1543" s="62"/>
      <c r="BD1543" s="58"/>
      <c r="BE1543" s="59"/>
      <c r="BF1543" s="58"/>
      <c r="BG1543" s="58"/>
      <c r="BH1543" s="58"/>
      <c r="BI1543" s="58"/>
      <c r="BJ1543" s="58"/>
      <c r="BK1543" s="58"/>
      <c r="BL1543" s="58"/>
      <c r="BM1543" s="58"/>
      <c r="BN1543" s="58"/>
      <c r="BO1543" s="58"/>
      <c r="BP1543" s="58"/>
      <c r="BQ1543" s="58"/>
      <c r="BR1543" s="58"/>
      <c r="BS1543" s="58"/>
      <c r="BT1543" s="58"/>
      <c r="BU1543" s="58"/>
      <c r="BV1543" s="58"/>
      <c r="BW1543" s="58"/>
      <c r="BX1543" s="58"/>
      <c r="BY1543" s="58"/>
      <c r="BZ1543" s="58"/>
      <c r="CA1543" s="58"/>
      <c r="CB1543" s="58"/>
      <c r="CC1543" s="58"/>
      <c r="CD1543" s="58"/>
      <c r="CE1543" s="58"/>
      <c r="CF1543" s="58"/>
      <c r="CG1543" s="58"/>
      <c r="CH1543" s="58"/>
      <c r="CI1543" s="58"/>
      <c r="CJ1543" s="58"/>
      <c r="CK1543" s="58"/>
      <c r="CL1543" s="58"/>
      <c r="CM1543" s="58"/>
      <c r="CN1543" s="58"/>
      <c r="CO1543" s="58"/>
      <c r="CP1543" s="58"/>
      <c r="CQ1543" s="58"/>
      <c r="CR1543" s="58"/>
      <c r="CS1543" s="58"/>
      <c r="CT1543" s="58"/>
      <c r="CU1543" s="58"/>
      <c r="CV1543" s="58"/>
      <c r="CW1543" s="58"/>
      <c r="CX1543" s="58"/>
      <c r="CY1543" s="58"/>
      <c r="CZ1543" s="58"/>
      <c r="DA1543" s="58"/>
      <c r="DB1543" s="58"/>
      <c r="DC1543" s="58"/>
      <c r="DD1543" s="58"/>
      <c r="DE1543" s="58"/>
      <c r="DF1543" s="58"/>
      <c r="DG1543" s="58"/>
      <c r="DH1543" s="58"/>
      <c r="DI1543" s="60"/>
    </row>
    <row r="1544" spans="1:113" x14ac:dyDescent="0.2">
      <c r="A1544" s="36"/>
      <c r="AM1544" s="62"/>
      <c r="AN1544" s="62"/>
      <c r="AO1544" s="58"/>
      <c r="AP1544" s="58"/>
      <c r="AQ1544" s="58"/>
      <c r="AS1544" s="62"/>
      <c r="AT1544" s="58"/>
      <c r="AU1544" s="58"/>
      <c r="AW1544" s="62"/>
      <c r="AX1544" s="58"/>
      <c r="AY1544" s="59"/>
      <c r="BA1544" s="58"/>
      <c r="BC1544" s="62"/>
      <c r="BD1544" s="58"/>
      <c r="BE1544" s="59"/>
      <c r="BF1544" s="58"/>
      <c r="BG1544" s="58"/>
      <c r="BH1544" s="58"/>
      <c r="BI1544" s="58"/>
      <c r="BJ1544" s="58"/>
      <c r="BK1544" s="58"/>
      <c r="BL1544" s="58"/>
      <c r="BM1544" s="58"/>
      <c r="BN1544" s="58"/>
      <c r="BO1544" s="58"/>
      <c r="BP1544" s="58"/>
      <c r="BQ1544" s="58"/>
      <c r="BR1544" s="58"/>
      <c r="BS1544" s="58"/>
      <c r="BT1544" s="58"/>
      <c r="BU1544" s="58"/>
      <c r="BV1544" s="58"/>
      <c r="BW1544" s="58"/>
      <c r="BX1544" s="58"/>
      <c r="BY1544" s="58"/>
      <c r="BZ1544" s="58"/>
      <c r="CA1544" s="58"/>
      <c r="CB1544" s="58"/>
      <c r="CC1544" s="58"/>
      <c r="CD1544" s="58"/>
      <c r="CE1544" s="58"/>
      <c r="CF1544" s="58"/>
      <c r="CG1544" s="58"/>
      <c r="CH1544" s="58"/>
      <c r="CI1544" s="58"/>
      <c r="CJ1544" s="58"/>
      <c r="CK1544" s="58"/>
      <c r="CL1544" s="58"/>
      <c r="CM1544" s="58"/>
      <c r="CN1544" s="58"/>
      <c r="CO1544" s="58"/>
      <c r="CP1544" s="58"/>
      <c r="CQ1544" s="58"/>
      <c r="CR1544" s="58"/>
      <c r="CS1544" s="58"/>
      <c r="CT1544" s="58"/>
      <c r="CU1544" s="58"/>
      <c r="CV1544" s="58"/>
      <c r="CW1544" s="58"/>
      <c r="CX1544" s="58"/>
      <c r="CY1544" s="58"/>
      <c r="CZ1544" s="58"/>
      <c r="DA1544" s="58"/>
      <c r="DB1544" s="58"/>
      <c r="DC1544" s="58"/>
      <c r="DD1544" s="58"/>
      <c r="DE1544" s="58"/>
      <c r="DF1544" s="58"/>
      <c r="DG1544" s="58"/>
      <c r="DH1544" s="58"/>
      <c r="DI1544" s="60"/>
    </row>
    <row r="1545" spans="1:113" x14ac:dyDescent="0.2">
      <c r="A1545" s="36"/>
      <c r="AM1545" s="62"/>
      <c r="AN1545" s="62"/>
      <c r="AO1545" s="58"/>
      <c r="AP1545" s="58"/>
      <c r="AQ1545" s="58"/>
      <c r="AS1545" s="62"/>
      <c r="AT1545" s="58"/>
      <c r="AU1545" s="58"/>
      <c r="AW1545" s="62"/>
      <c r="AX1545" s="58"/>
      <c r="AY1545" s="59"/>
      <c r="BA1545" s="58"/>
      <c r="BC1545" s="62"/>
      <c r="BD1545" s="58"/>
      <c r="BE1545" s="59"/>
      <c r="BF1545" s="58"/>
      <c r="BG1545" s="58"/>
      <c r="BH1545" s="58"/>
      <c r="BI1545" s="58"/>
      <c r="BJ1545" s="58"/>
      <c r="BK1545" s="58"/>
      <c r="BL1545" s="58"/>
      <c r="BM1545" s="58"/>
      <c r="BN1545" s="58"/>
      <c r="BO1545" s="58"/>
      <c r="BP1545" s="58"/>
      <c r="BQ1545" s="58"/>
      <c r="BR1545" s="58"/>
      <c r="BS1545" s="58"/>
      <c r="BT1545" s="58"/>
      <c r="BU1545" s="58"/>
      <c r="BV1545" s="58"/>
      <c r="BW1545" s="58"/>
      <c r="BX1545" s="58"/>
      <c r="BY1545" s="58"/>
      <c r="BZ1545" s="58"/>
      <c r="CA1545" s="58"/>
      <c r="CB1545" s="58"/>
      <c r="CC1545" s="58"/>
      <c r="CD1545" s="58"/>
      <c r="CE1545" s="58"/>
      <c r="CF1545" s="58"/>
      <c r="CG1545" s="58"/>
      <c r="CH1545" s="58"/>
      <c r="CI1545" s="58"/>
      <c r="CJ1545" s="58"/>
      <c r="CK1545" s="58"/>
      <c r="CL1545" s="58"/>
      <c r="CM1545" s="58"/>
      <c r="CN1545" s="58"/>
      <c r="CO1545" s="58"/>
      <c r="CP1545" s="58"/>
      <c r="CQ1545" s="58"/>
      <c r="CR1545" s="58"/>
      <c r="CS1545" s="58"/>
      <c r="CT1545" s="58"/>
      <c r="CU1545" s="58"/>
      <c r="CV1545" s="58"/>
      <c r="CW1545" s="58"/>
      <c r="CX1545" s="58"/>
      <c r="CY1545" s="58"/>
      <c r="CZ1545" s="58"/>
      <c r="DA1545" s="58"/>
      <c r="DB1545" s="58"/>
      <c r="DC1545" s="58"/>
      <c r="DD1545" s="58"/>
      <c r="DE1545" s="58"/>
      <c r="DF1545" s="58"/>
      <c r="DG1545" s="58"/>
      <c r="DH1545" s="58"/>
      <c r="DI1545" s="60"/>
    </row>
    <row r="1546" spans="1:113" x14ac:dyDescent="0.2">
      <c r="A1546" s="36"/>
      <c r="AM1546" s="62"/>
      <c r="AN1546" s="62"/>
      <c r="AO1546" s="58"/>
      <c r="AP1546" s="58"/>
      <c r="AQ1546" s="58"/>
      <c r="AS1546" s="62"/>
      <c r="AT1546" s="58"/>
      <c r="AU1546" s="58"/>
      <c r="AW1546" s="62"/>
      <c r="AX1546" s="58"/>
      <c r="AY1546" s="59"/>
      <c r="BA1546" s="58"/>
      <c r="BC1546" s="62"/>
      <c r="BD1546" s="58"/>
      <c r="BE1546" s="59"/>
      <c r="BF1546" s="58"/>
      <c r="BG1546" s="58"/>
      <c r="BH1546" s="58"/>
      <c r="BI1546" s="58"/>
      <c r="BJ1546" s="58"/>
      <c r="BK1546" s="58"/>
      <c r="BL1546" s="58"/>
      <c r="BM1546" s="58"/>
      <c r="BN1546" s="58"/>
      <c r="BO1546" s="58"/>
      <c r="BP1546" s="58"/>
      <c r="BQ1546" s="58"/>
      <c r="BR1546" s="58"/>
      <c r="BS1546" s="58"/>
      <c r="BT1546" s="58"/>
      <c r="BU1546" s="58"/>
      <c r="BV1546" s="58"/>
      <c r="BW1546" s="58"/>
      <c r="BX1546" s="58"/>
      <c r="BY1546" s="58"/>
      <c r="BZ1546" s="58"/>
      <c r="CA1546" s="58"/>
      <c r="CB1546" s="58"/>
      <c r="CC1546" s="58"/>
      <c r="CD1546" s="58"/>
      <c r="CE1546" s="58"/>
      <c r="CF1546" s="58"/>
      <c r="CG1546" s="58"/>
      <c r="CH1546" s="58"/>
      <c r="CI1546" s="58"/>
      <c r="CJ1546" s="58"/>
      <c r="CK1546" s="58"/>
      <c r="CL1546" s="58"/>
      <c r="CM1546" s="58"/>
      <c r="CN1546" s="58"/>
      <c r="CO1546" s="58"/>
      <c r="CP1546" s="58"/>
      <c r="CQ1546" s="58"/>
      <c r="CR1546" s="58"/>
      <c r="CS1546" s="58"/>
      <c r="CT1546" s="58"/>
      <c r="CU1546" s="58"/>
      <c r="CV1546" s="58"/>
      <c r="CW1546" s="58"/>
      <c r="CX1546" s="58"/>
      <c r="CY1546" s="58"/>
      <c r="CZ1546" s="58"/>
      <c r="DA1546" s="58"/>
      <c r="DB1546" s="58"/>
      <c r="DC1546" s="58"/>
      <c r="DD1546" s="58"/>
      <c r="DE1546" s="58"/>
      <c r="DF1546" s="58"/>
      <c r="DG1546" s="58"/>
      <c r="DH1546" s="58"/>
      <c r="DI1546" s="60"/>
    </row>
    <row r="1547" spans="1:113" x14ac:dyDescent="0.2">
      <c r="A1547" s="36"/>
      <c r="AM1547" s="62"/>
      <c r="AN1547" s="62"/>
      <c r="AO1547" s="58"/>
      <c r="AP1547" s="58"/>
      <c r="AQ1547" s="58"/>
      <c r="AS1547" s="62"/>
      <c r="AT1547" s="58"/>
      <c r="AU1547" s="58"/>
      <c r="AW1547" s="62"/>
      <c r="AX1547" s="58"/>
      <c r="AY1547" s="59"/>
      <c r="BA1547" s="58"/>
      <c r="BC1547" s="62"/>
      <c r="BD1547" s="58"/>
      <c r="BE1547" s="59"/>
      <c r="BF1547" s="58"/>
      <c r="BG1547" s="58"/>
      <c r="BH1547" s="58"/>
      <c r="BI1547" s="58"/>
      <c r="BJ1547" s="58"/>
      <c r="BK1547" s="58"/>
      <c r="BL1547" s="58"/>
      <c r="BM1547" s="58"/>
      <c r="BN1547" s="58"/>
      <c r="BO1547" s="58"/>
      <c r="BP1547" s="58"/>
      <c r="BQ1547" s="58"/>
      <c r="BR1547" s="58"/>
      <c r="BS1547" s="58"/>
      <c r="BT1547" s="58"/>
      <c r="BU1547" s="58"/>
      <c r="BV1547" s="58"/>
      <c r="BW1547" s="58"/>
      <c r="BX1547" s="58"/>
      <c r="BY1547" s="58"/>
      <c r="BZ1547" s="58"/>
      <c r="CA1547" s="58"/>
      <c r="CB1547" s="58"/>
      <c r="CC1547" s="58"/>
      <c r="CD1547" s="58"/>
      <c r="CE1547" s="58"/>
      <c r="CF1547" s="58"/>
      <c r="CG1547" s="58"/>
      <c r="CH1547" s="58"/>
      <c r="CI1547" s="58"/>
      <c r="CJ1547" s="58"/>
      <c r="CK1547" s="58"/>
      <c r="CL1547" s="58"/>
      <c r="CM1547" s="58"/>
      <c r="CN1547" s="58"/>
      <c r="CO1547" s="58"/>
      <c r="CP1547" s="58"/>
      <c r="CQ1547" s="58"/>
      <c r="CR1547" s="58"/>
      <c r="CS1547" s="58"/>
      <c r="CT1547" s="58"/>
      <c r="CU1547" s="58"/>
      <c r="CV1547" s="58"/>
      <c r="CW1547" s="58"/>
      <c r="CX1547" s="58"/>
      <c r="CY1547" s="58"/>
      <c r="CZ1547" s="58"/>
      <c r="DA1547" s="58"/>
      <c r="DB1547" s="58"/>
      <c r="DC1547" s="58"/>
      <c r="DD1547" s="58"/>
      <c r="DE1547" s="58"/>
      <c r="DF1547" s="58"/>
      <c r="DG1547" s="58"/>
      <c r="DH1547" s="58"/>
      <c r="DI1547" s="60"/>
    </row>
    <row r="1548" spans="1:113" x14ac:dyDescent="0.2">
      <c r="A1548" s="36"/>
      <c r="AM1548" s="62"/>
      <c r="AN1548" s="62"/>
      <c r="AO1548" s="58"/>
      <c r="AP1548" s="58"/>
      <c r="AQ1548" s="58"/>
      <c r="AS1548" s="62"/>
      <c r="AT1548" s="58"/>
      <c r="AU1548" s="58"/>
      <c r="AW1548" s="62"/>
      <c r="AX1548" s="58"/>
      <c r="AY1548" s="59"/>
      <c r="BA1548" s="58"/>
      <c r="BC1548" s="62"/>
      <c r="BD1548" s="58"/>
      <c r="BE1548" s="59"/>
      <c r="BF1548" s="58"/>
      <c r="BG1548" s="58"/>
      <c r="BH1548" s="58"/>
      <c r="BI1548" s="58"/>
      <c r="BJ1548" s="58"/>
      <c r="BK1548" s="58"/>
      <c r="BL1548" s="58"/>
      <c r="BM1548" s="58"/>
      <c r="BN1548" s="58"/>
      <c r="BO1548" s="58"/>
      <c r="BP1548" s="58"/>
      <c r="BQ1548" s="58"/>
      <c r="BR1548" s="58"/>
      <c r="BS1548" s="58"/>
      <c r="BT1548" s="58"/>
      <c r="BU1548" s="58"/>
      <c r="BV1548" s="58"/>
      <c r="BW1548" s="58"/>
      <c r="BX1548" s="58"/>
      <c r="BY1548" s="58"/>
      <c r="BZ1548" s="58"/>
      <c r="CA1548" s="58"/>
      <c r="CB1548" s="58"/>
      <c r="CC1548" s="58"/>
      <c r="CD1548" s="58"/>
      <c r="CE1548" s="58"/>
      <c r="CF1548" s="58"/>
      <c r="CG1548" s="58"/>
      <c r="CH1548" s="58"/>
      <c r="CI1548" s="58"/>
      <c r="CJ1548" s="58"/>
      <c r="CK1548" s="58"/>
      <c r="CL1548" s="58"/>
      <c r="CM1548" s="58"/>
      <c r="CN1548" s="58"/>
      <c r="CO1548" s="58"/>
      <c r="CP1548" s="58"/>
      <c r="CQ1548" s="58"/>
      <c r="CR1548" s="58"/>
      <c r="CS1548" s="58"/>
      <c r="CT1548" s="58"/>
      <c r="CU1548" s="58"/>
      <c r="CV1548" s="58"/>
      <c r="CW1548" s="58"/>
      <c r="CX1548" s="58"/>
      <c r="CY1548" s="58"/>
      <c r="CZ1548" s="58"/>
      <c r="DA1548" s="58"/>
      <c r="DB1548" s="58"/>
      <c r="DC1548" s="58"/>
      <c r="DD1548" s="58"/>
      <c r="DE1548" s="58"/>
      <c r="DF1548" s="58"/>
      <c r="DG1548" s="58"/>
      <c r="DH1548" s="58"/>
      <c r="DI1548" s="60"/>
    </row>
    <row r="1549" spans="1:113" x14ac:dyDescent="0.2">
      <c r="A1549" s="36"/>
      <c r="AM1549" s="62"/>
      <c r="AN1549" s="62"/>
      <c r="AO1549" s="58"/>
      <c r="AP1549" s="58"/>
      <c r="AQ1549" s="58"/>
      <c r="AS1549" s="62"/>
      <c r="AT1549" s="58"/>
      <c r="AU1549" s="58"/>
      <c r="AW1549" s="62"/>
      <c r="AX1549" s="58"/>
      <c r="AY1549" s="59"/>
      <c r="BA1549" s="58"/>
      <c r="BC1549" s="62"/>
      <c r="BD1549" s="58"/>
      <c r="BE1549" s="59"/>
      <c r="BF1549" s="58"/>
      <c r="BG1549" s="58"/>
      <c r="BH1549" s="58"/>
      <c r="BI1549" s="58"/>
      <c r="BJ1549" s="58"/>
      <c r="BK1549" s="58"/>
      <c r="BL1549" s="58"/>
      <c r="BM1549" s="58"/>
      <c r="BN1549" s="58"/>
      <c r="BO1549" s="58"/>
      <c r="BP1549" s="58"/>
      <c r="BQ1549" s="58"/>
      <c r="BR1549" s="58"/>
      <c r="BS1549" s="58"/>
      <c r="BT1549" s="58"/>
      <c r="BU1549" s="58"/>
      <c r="BV1549" s="58"/>
      <c r="BW1549" s="58"/>
      <c r="BX1549" s="58"/>
      <c r="BY1549" s="58"/>
      <c r="BZ1549" s="58"/>
      <c r="CA1549" s="58"/>
      <c r="CB1549" s="58"/>
      <c r="CC1549" s="58"/>
      <c r="CD1549" s="58"/>
      <c r="CE1549" s="58"/>
      <c r="CF1549" s="58"/>
      <c r="CG1549" s="58"/>
      <c r="CH1549" s="58"/>
      <c r="CI1549" s="58"/>
      <c r="CJ1549" s="58"/>
      <c r="CK1549" s="58"/>
      <c r="CL1549" s="58"/>
      <c r="CM1549" s="58"/>
      <c r="CN1549" s="58"/>
      <c r="CO1549" s="58"/>
      <c r="CP1549" s="58"/>
      <c r="CQ1549" s="58"/>
      <c r="CR1549" s="58"/>
      <c r="CS1549" s="58"/>
      <c r="CT1549" s="58"/>
      <c r="CU1549" s="58"/>
      <c r="CV1549" s="58"/>
      <c r="CW1549" s="58"/>
      <c r="CX1549" s="58"/>
      <c r="CY1549" s="58"/>
      <c r="CZ1549" s="58"/>
      <c r="DA1549" s="58"/>
      <c r="DB1549" s="58"/>
      <c r="DC1549" s="58"/>
      <c r="DD1549" s="58"/>
      <c r="DE1549" s="58"/>
      <c r="DF1549" s="58"/>
      <c r="DG1549" s="58"/>
      <c r="DH1549" s="58"/>
      <c r="DI1549" s="60"/>
    </row>
    <row r="1550" spans="1:113" x14ac:dyDescent="0.2">
      <c r="A1550" s="36"/>
      <c r="AM1550" s="62"/>
      <c r="AN1550" s="62"/>
      <c r="AO1550" s="58"/>
      <c r="AP1550" s="58"/>
      <c r="AQ1550" s="58"/>
      <c r="AS1550" s="62"/>
      <c r="AT1550" s="58"/>
      <c r="AU1550" s="58"/>
      <c r="AW1550" s="62"/>
      <c r="AX1550" s="58"/>
      <c r="AY1550" s="59"/>
      <c r="BA1550" s="58"/>
      <c r="BC1550" s="62"/>
      <c r="BD1550" s="58"/>
      <c r="BE1550" s="59"/>
      <c r="BF1550" s="58"/>
      <c r="BG1550" s="58"/>
      <c r="BH1550" s="58"/>
      <c r="BI1550" s="58"/>
      <c r="BJ1550" s="58"/>
      <c r="BK1550" s="58"/>
      <c r="BL1550" s="58"/>
      <c r="BM1550" s="58"/>
      <c r="BN1550" s="58"/>
      <c r="BO1550" s="58"/>
      <c r="BP1550" s="58"/>
      <c r="BQ1550" s="58"/>
      <c r="BR1550" s="58"/>
      <c r="BS1550" s="58"/>
      <c r="BT1550" s="58"/>
      <c r="BU1550" s="58"/>
      <c r="BV1550" s="58"/>
      <c r="BW1550" s="58"/>
      <c r="BX1550" s="58"/>
      <c r="BY1550" s="58"/>
      <c r="BZ1550" s="58"/>
      <c r="CA1550" s="58"/>
      <c r="CB1550" s="58"/>
      <c r="CC1550" s="58"/>
      <c r="CD1550" s="58"/>
      <c r="CE1550" s="58"/>
      <c r="CF1550" s="58"/>
      <c r="CG1550" s="58"/>
      <c r="CH1550" s="58"/>
      <c r="CI1550" s="58"/>
      <c r="CJ1550" s="58"/>
      <c r="CK1550" s="58"/>
      <c r="CL1550" s="58"/>
      <c r="CM1550" s="58"/>
      <c r="CN1550" s="58"/>
      <c r="CO1550" s="58"/>
      <c r="CP1550" s="58"/>
      <c r="CQ1550" s="58"/>
      <c r="CR1550" s="58"/>
      <c r="CS1550" s="58"/>
      <c r="CT1550" s="58"/>
      <c r="CU1550" s="58"/>
      <c r="CV1550" s="58"/>
      <c r="CW1550" s="58"/>
      <c r="CX1550" s="58"/>
      <c r="CY1550" s="58"/>
      <c r="CZ1550" s="58"/>
      <c r="DA1550" s="58"/>
      <c r="DB1550" s="58"/>
      <c r="DC1550" s="58"/>
      <c r="DD1550" s="58"/>
      <c r="DE1550" s="58"/>
      <c r="DF1550" s="58"/>
      <c r="DG1550" s="58"/>
      <c r="DH1550" s="58"/>
      <c r="DI1550" s="60"/>
    </row>
    <row r="1551" spans="1:113" x14ac:dyDescent="0.2">
      <c r="A1551" s="36"/>
      <c r="AM1551" s="62"/>
      <c r="AN1551" s="62"/>
      <c r="AO1551" s="58"/>
      <c r="AP1551" s="58"/>
      <c r="AQ1551" s="58"/>
      <c r="AS1551" s="62"/>
      <c r="AT1551" s="58"/>
      <c r="AU1551" s="58"/>
      <c r="AW1551" s="62"/>
      <c r="AX1551" s="58"/>
      <c r="AY1551" s="59"/>
      <c r="BA1551" s="58"/>
      <c r="BC1551" s="62"/>
      <c r="BD1551" s="58"/>
      <c r="BE1551" s="59"/>
      <c r="BF1551" s="58"/>
      <c r="BG1551" s="58"/>
      <c r="BH1551" s="58"/>
      <c r="BI1551" s="58"/>
      <c r="BJ1551" s="58"/>
      <c r="BK1551" s="58"/>
      <c r="BL1551" s="58"/>
      <c r="BM1551" s="58"/>
      <c r="BN1551" s="58"/>
      <c r="BO1551" s="58"/>
      <c r="BP1551" s="58"/>
      <c r="BQ1551" s="58"/>
      <c r="BR1551" s="58"/>
      <c r="BS1551" s="58"/>
      <c r="BT1551" s="58"/>
      <c r="BU1551" s="58"/>
      <c r="BV1551" s="58"/>
      <c r="BW1551" s="58"/>
      <c r="BX1551" s="58"/>
      <c r="BY1551" s="58"/>
      <c r="BZ1551" s="58"/>
      <c r="CA1551" s="58"/>
      <c r="CB1551" s="58"/>
      <c r="CC1551" s="58"/>
      <c r="CD1551" s="58"/>
      <c r="CE1551" s="58"/>
      <c r="CF1551" s="58"/>
      <c r="CG1551" s="58"/>
      <c r="CH1551" s="58"/>
      <c r="CI1551" s="58"/>
      <c r="CJ1551" s="58"/>
      <c r="CK1551" s="58"/>
      <c r="CL1551" s="58"/>
      <c r="CM1551" s="58"/>
      <c r="CN1551" s="58"/>
      <c r="CO1551" s="58"/>
      <c r="CP1551" s="58"/>
      <c r="CQ1551" s="58"/>
      <c r="CR1551" s="58"/>
      <c r="CS1551" s="58"/>
      <c r="CT1551" s="58"/>
      <c r="CU1551" s="58"/>
      <c r="CV1551" s="58"/>
      <c r="CW1551" s="58"/>
      <c r="CX1551" s="58"/>
      <c r="CY1551" s="58"/>
      <c r="CZ1551" s="58"/>
      <c r="DA1551" s="58"/>
      <c r="DB1551" s="58"/>
      <c r="DC1551" s="58"/>
      <c r="DD1551" s="58"/>
      <c r="DE1551" s="58"/>
      <c r="DF1551" s="58"/>
      <c r="DG1551" s="58"/>
      <c r="DH1551" s="58"/>
      <c r="DI1551" s="60"/>
    </row>
    <row r="1552" spans="1:113" x14ac:dyDescent="0.2">
      <c r="A1552" s="36"/>
      <c r="AM1552" s="62"/>
      <c r="AN1552" s="62"/>
      <c r="AO1552" s="58"/>
      <c r="AP1552" s="58"/>
      <c r="AQ1552" s="58"/>
      <c r="AS1552" s="62"/>
      <c r="AT1552" s="58"/>
      <c r="AU1552" s="58"/>
      <c r="AW1552" s="62"/>
      <c r="AX1552" s="58"/>
      <c r="AY1552" s="59"/>
      <c r="BA1552" s="58"/>
      <c r="BC1552" s="62"/>
      <c r="BD1552" s="58"/>
      <c r="BE1552" s="59"/>
      <c r="BF1552" s="58"/>
      <c r="BG1552" s="58"/>
      <c r="BH1552" s="58"/>
      <c r="BI1552" s="58"/>
      <c r="BJ1552" s="58"/>
      <c r="BK1552" s="58"/>
      <c r="BL1552" s="58"/>
      <c r="BM1552" s="58"/>
      <c r="BN1552" s="58"/>
      <c r="BO1552" s="58"/>
      <c r="BP1552" s="58"/>
      <c r="BQ1552" s="58"/>
      <c r="BR1552" s="58"/>
      <c r="BS1552" s="58"/>
      <c r="BT1552" s="58"/>
      <c r="BU1552" s="58"/>
      <c r="BV1552" s="58"/>
      <c r="BW1552" s="58"/>
      <c r="BX1552" s="58"/>
      <c r="BY1552" s="58"/>
      <c r="BZ1552" s="58"/>
      <c r="CA1552" s="58"/>
      <c r="CB1552" s="58"/>
      <c r="CC1552" s="58"/>
      <c r="CD1552" s="58"/>
      <c r="CE1552" s="58"/>
      <c r="CF1552" s="58"/>
      <c r="CG1552" s="58"/>
      <c r="CH1552" s="58"/>
      <c r="CI1552" s="58"/>
      <c r="CJ1552" s="58"/>
      <c r="CK1552" s="58"/>
      <c r="CL1552" s="58"/>
      <c r="CM1552" s="58"/>
      <c r="CN1552" s="58"/>
      <c r="CO1552" s="58"/>
      <c r="CP1552" s="58"/>
      <c r="CQ1552" s="58"/>
      <c r="CR1552" s="58"/>
      <c r="CS1552" s="58"/>
      <c r="CT1552" s="58"/>
      <c r="CU1552" s="58"/>
      <c r="CV1552" s="58"/>
      <c r="CW1552" s="58"/>
      <c r="CX1552" s="58"/>
      <c r="CY1552" s="58"/>
      <c r="CZ1552" s="58"/>
      <c r="DA1552" s="58"/>
      <c r="DB1552" s="58"/>
      <c r="DC1552" s="58"/>
      <c r="DD1552" s="58"/>
      <c r="DE1552" s="58"/>
      <c r="DF1552" s="58"/>
      <c r="DG1552" s="58"/>
      <c r="DH1552" s="58"/>
      <c r="DI1552" s="60"/>
    </row>
    <row r="1553" spans="1:113" x14ac:dyDescent="0.2">
      <c r="A1553" s="36"/>
      <c r="AM1553" s="62"/>
      <c r="AN1553" s="62"/>
      <c r="AO1553" s="58"/>
      <c r="AP1553" s="58"/>
      <c r="AQ1553" s="58"/>
      <c r="AS1553" s="62"/>
      <c r="AT1553" s="58"/>
      <c r="AU1553" s="58"/>
      <c r="AW1553" s="62"/>
      <c r="AX1553" s="58"/>
      <c r="AY1553" s="59"/>
      <c r="BA1553" s="58"/>
      <c r="BC1553" s="62"/>
      <c r="BD1553" s="58"/>
      <c r="BE1553" s="59"/>
      <c r="BF1553" s="58"/>
      <c r="BG1553" s="58"/>
      <c r="BH1553" s="58"/>
      <c r="BI1553" s="58"/>
      <c r="BJ1553" s="58"/>
      <c r="BK1553" s="58"/>
      <c r="BL1553" s="58"/>
      <c r="BM1553" s="58"/>
      <c r="BN1553" s="58"/>
      <c r="BO1553" s="58"/>
      <c r="BP1553" s="58"/>
      <c r="BQ1553" s="58"/>
      <c r="BR1553" s="58"/>
      <c r="BS1553" s="58"/>
      <c r="BT1553" s="58"/>
      <c r="BU1553" s="58"/>
      <c r="BV1553" s="58"/>
      <c r="BW1553" s="58"/>
      <c r="BX1553" s="58"/>
      <c r="BY1553" s="58"/>
      <c r="BZ1553" s="58"/>
      <c r="CA1553" s="58"/>
      <c r="CB1553" s="58"/>
      <c r="CC1553" s="58"/>
      <c r="CD1553" s="58"/>
      <c r="CE1553" s="58"/>
      <c r="CF1553" s="58"/>
      <c r="CG1553" s="58"/>
      <c r="CH1553" s="58"/>
      <c r="CI1553" s="58"/>
      <c r="CJ1553" s="58"/>
      <c r="CK1553" s="58"/>
      <c r="CL1553" s="58"/>
      <c r="CM1553" s="58"/>
      <c r="CN1553" s="58"/>
      <c r="CO1553" s="58"/>
      <c r="CP1553" s="58"/>
      <c r="CQ1553" s="58"/>
      <c r="CR1553" s="58"/>
      <c r="CS1553" s="58"/>
      <c r="CT1553" s="58"/>
      <c r="CU1553" s="58"/>
      <c r="CV1553" s="58"/>
      <c r="CW1553" s="58"/>
      <c r="CX1553" s="58"/>
      <c r="CY1553" s="58"/>
      <c r="CZ1553" s="58"/>
      <c r="DA1553" s="58"/>
      <c r="DB1553" s="58"/>
      <c r="DC1553" s="58"/>
      <c r="DD1553" s="58"/>
      <c r="DE1553" s="58"/>
      <c r="DF1553" s="58"/>
      <c r="DG1553" s="58"/>
      <c r="DH1553" s="58"/>
      <c r="DI1553" s="60"/>
    </row>
    <row r="1554" spans="1:113" x14ac:dyDescent="0.2">
      <c r="A1554" s="36"/>
      <c r="AM1554" s="62"/>
      <c r="AN1554" s="62"/>
      <c r="AO1554" s="58"/>
      <c r="AP1554" s="58"/>
      <c r="AQ1554" s="58"/>
      <c r="AS1554" s="62"/>
      <c r="AT1554" s="58"/>
      <c r="AU1554" s="58"/>
      <c r="AW1554" s="62"/>
      <c r="AX1554" s="58"/>
      <c r="AY1554" s="59"/>
      <c r="BA1554" s="58"/>
      <c r="BC1554" s="62"/>
      <c r="BD1554" s="58"/>
      <c r="BE1554" s="59"/>
      <c r="BF1554" s="58"/>
      <c r="BG1554" s="58"/>
      <c r="BH1554" s="58"/>
      <c r="BI1554" s="58"/>
      <c r="BJ1554" s="58"/>
      <c r="BK1554" s="58"/>
      <c r="BL1554" s="58"/>
      <c r="BM1554" s="58"/>
      <c r="BN1554" s="58"/>
      <c r="BO1554" s="58"/>
      <c r="BP1554" s="58"/>
      <c r="BQ1554" s="58"/>
      <c r="BR1554" s="58"/>
      <c r="BS1554" s="58"/>
      <c r="BT1554" s="58"/>
      <c r="BU1554" s="58"/>
      <c r="BV1554" s="58"/>
      <c r="BW1554" s="58"/>
      <c r="BX1554" s="58"/>
      <c r="BY1554" s="58"/>
      <c r="BZ1554" s="58"/>
      <c r="CA1554" s="58"/>
      <c r="CB1554" s="58"/>
      <c r="CC1554" s="58"/>
      <c r="CD1554" s="58"/>
      <c r="CE1554" s="58"/>
      <c r="CF1554" s="58"/>
      <c r="CG1554" s="58"/>
      <c r="CH1554" s="58"/>
      <c r="CI1554" s="58"/>
      <c r="CJ1554" s="58"/>
      <c r="CK1554" s="58"/>
      <c r="CL1554" s="58"/>
      <c r="CM1554" s="58"/>
      <c r="CN1554" s="58"/>
      <c r="CO1554" s="58"/>
      <c r="CP1554" s="58"/>
      <c r="CQ1554" s="58"/>
      <c r="CR1554" s="58"/>
      <c r="CS1554" s="58"/>
      <c r="CT1554" s="58"/>
      <c r="CU1554" s="58"/>
      <c r="CV1554" s="58"/>
      <c r="CW1554" s="58"/>
      <c r="CX1554" s="58"/>
      <c r="CY1554" s="58"/>
      <c r="CZ1554" s="58"/>
      <c r="DA1554" s="58"/>
      <c r="DB1554" s="58"/>
      <c r="DC1554" s="58"/>
      <c r="DD1554" s="58"/>
      <c r="DE1554" s="58"/>
      <c r="DF1554" s="58"/>
      <c r="DG1554" s="58"/>
      <c r="DH1554" s="58"/>
      <c r="DI1554" s="60"/>
    </row>
    <row r="1555" spans="1:113" x14ac:dyDescent="0.2">
      <c r="A1555" s="36"/>
      <c r="AM1555" s="62"/>
      <c r="AN1555" s="62"/>
      <c r="AO1555" s="58"/>
      <c r="AP1555" s="58"/>
      <c r="AQ1555" s="58"/>
      <c r="AS1555" s="62"/>
      <c r="AT1555" s="58"/>
      <c r="AU1555" s="58"/>
      <c r="AW1555" s="62"/>
      <c r="AX1555" s="58"/>
      <c r="AY1555" s="59"/>
      <c r="BA1555" s="58"/>
      <c r="BC1555" s="62"/>
      <c r="BD1555" s="58"/>
      <c r="BE1555" s="59"/>
      <c r="BF1555" s="58"/>
      <c r="BG1555" s="58"/>
      <c r="BH1555" s="58"/>
      <c r="BI1555" s="58"/>
      <c r="BJ1555" s="58"/>
      <c r="BK1555" s="58"/>
      <c r="BL1555" s="58"/>
      <c r="BM1555" s="58"/>
      <c r="BN1555" s="58"/>
      <c r="BO1555" s="58"/>
      <c r="BP1555" s="58"/>
      <c r="BQ1555" s="58"/>
      <c r="BR1555" s="58"/>
      <c r="BS1555" s="58"/>
      <c r="BT1555" s="58"/>
      <c r="BU1555" s="58"/>
      <c r="BV1555" s="58"/>
      <c r="BW1555" s="58"/>
      <c r="BX1555" s="58"/>
      <c r="BY1555" s="58"/>
      <c r="BZ1555" s="58"/>
      <c r="CA1555" s="58"/>
      <c r="CB1555" s="58"/>
      <c r="CC1555" s="58"/>
      <c r="CD1555" s="58"/>
      <c r="CE1555" s="58"/>
      <c r="CF1555" s="58"/>
      <c r="CG1555" s="58"/>
      <c r="CH1555" s="58"/>
      <c r="CI1555" s="58"/>
      <c r="CJ1555" s="58"/>
      <c r="CK1555" s="58"/>
      <c r="CL1555" s="58"/>
      <c r="CM1555" s="58"/>
      <c r="CN1555" s="58"/>
      <c r="CO1555" s="58"/>
      <c r="CP1555" s="58"/>
      <c r="CQ1555" s="58"/>
      <c r="CR1555" s="58"/>
      <c r="CS1555" s="58"/>
      <c r="CT1555" s="58"/>
      <c r="CU1555" s="58"/>
      <c r="CV1555" s="58"/>
      <c r="CW1555" s="58"/>
      <c r="CX1555" s="58"/>
      <c r="CY1555" s="58"/>
      <c r="CZ1555" s="58"/>
      <c r="DA1555" s="58"/>
      <c r="DB1555" s="58"/>
      <c r="DC1555" s="58"/>
      <c r="DD1555" s="58"/>
      <c r="DE1555" s="58"/>
      <c r="DF1555" s="58"/>
      <c r="DG1555" s="58"/>
      <c r="DH1555" s="58"/>
      <c r="DI1555" s="60"/>
    </row>
    <row r="1556" spans="1:113" x14ac:dyDescent="0.2">
      <c r="A1556" s="36"/>
      <c r="AM1556" s="62"/>
      <c r="AN1556" s="62"/>
      <c r="AO1556" s="58"/>
      <c r="AP1556" s="58"/>
      <c r="AQ1556" s="58"/>
      <c r="AS1556" s="62"/>
      <c r="AT1556" s="58"/>
      <c r="AU1556" s="58"/>
      <c r="AW1556" s="62"/>
      <c r="AX1556" s="58"/>
      <c r="AY1556" s="59"/>
      <c r="BA1556" s="58"/>
      <c r="BC1556" s="62"/>
      <c r="BD1556" s="58"/>
      <c r="BE1556" s="59"/>
      <c r="BF1556" s="58"/>
      <c r="BG1556" s="58"/>
      <c r="BH1556" s="58"/>
      <c r="BI1556" s="58"/>
      <c r="BJ1556" s="58"/>
      <c r="BK1556" s="58"/>
      <c r="BL1556" s="58"/>
      <c r="BM1556" s="58"/>
      <c r="BN1556" s="58"/>
      <c r="BO1556" s="58"/>
      <c r="BP1556" s="58"/>
      <c r="BQ1556" s="58"/>
      <c r="BR1556" s="58"/>
      <c r="BS1556" s="58"/>
      <c r="BT1556" s="58"/>
      <c r="BU1556" s="58"/>
      <c r="BV1556" s="58"/>
      <c r="BW1556" s="58"/>
      <c r="BX1556" s="58"/>
      <c r="BY1556" s="58"/>
      <c r="BZ1556" s="58"/>
      <c r="CA1556" s="58"/>
      <c r="CB1556" s="58"/>
      <c r="CC1556" s="58"/>
      <c r="CD1556" s="58"/>
      <c r="CE1556" s="58"/>
      <c r="CF1556" s="58"/>
      <c r="CG1556" s="58"/>
      <c r="CH1556" s="58"/>
      <c r="CI1556" s="58"/>
      <c r="CJ1556" s="58"/>
      <c r="CK1556" s="58"/>
      <c r="CL1556" s="58"/>
      <c r="CM1556" s="58"/>
      <c r="CN1556" s="58"/>
      <c r="CO1556" s="58"/>
      <c r="CP1556" s="58"/>
      <c r="CQ1556" s="58"/>
      <c r="CR1556" s="58"/>
      <c r="CS1556" s="58"/>
      <c r="CT1556" s="58"/>
      <c r="CU1556" s="58"/>
      <c r="CV1556" s="58"/>
      <c r="CW1556" s="58"/>
      <c r="CX1556" s="58"/>
      <c r="CY1556" s="58"/>
      <c r="CZ1556" s="58"/>
      <c r="DA1556" s="58"/>
      <c r="DB1556" s="58"/>
      <c r="DC1556" s="58"/>
      <c r="DD1556" s="58"/>
      <c r="DE1556" s="58"/>
      <c r="DF1556" s="58"/>
      <c r="DG1556" s="58"/>
      <c r="DH1556" s="58"/>
      <c r="DI1556" s="60"/>
    </row>
    <row r="1557" spans="1:113" x14ac:dyDescent="0.2">
      <c r="A1557" s="36"/>
      <c r="AM1557" s="62"/>
      <c r="AN1557" s="62"/>
      <c r="AO1557" s="58"/>
      <c r="AP1557" s="58"/>
      <c r="AQ1557" s="58"/>
      <c r="AS1557" s="62"/>
      <c r="AT1557" s="58"/>
      <c r="AU1557" s="58"/>
      <c r="AW1557" s="62"/>
      <c r="AX1557" s="58"/>
      <c r="AY1557" s="59"/>
      <c r="BA1557" s="58"/>
      <c r="BC1557" s="62"/>
      <c r="BD1557" s="58"/>
      <c r="BE1557" s="59"/>
      <c r="BF1557" s="58"/>
      <c r="BG1557" s="58"/>
      <c r="BH1557" s="58"/>
      <c r="BI1557" s="58"/>
      <c r="BJ1557" s="58"/>
      <c r="BK1557" s="58"/>
      <c r="BL1557" s="58"/>
      <c r="BM1557" s="58"/>
      <c r="BN1557" s="58"/>
      <c r="BO1557" s="58"/>
      <c r="BP1557" s="58"/>
      <c r="BQ1557" s="58"/>
      <c r="BR1557" s="58"/>
      <c r="BS1557" s="58"/>
      <c r="BT1557" s="58"/>
      <c r="BU1557" s="58"/>
      <c r="BV1557" s="58"/>
      <c r="BW1557" s="58"/>
      <c r="BX1557" s="58"/>
      <c r="BY1557" s="58"/>
      <c r="BZ1557" s="58"/>
      <c r="CA1557" s="58"/>
      <c r="CB1557" s="58"/>
      <c r="CC1557" s="58"/>
      <c r="CD1557" s="58"/>
      <c r="CE1557" s="58"/>
      <c r="CF1557" s="58"/>
      <c r="CG1557" s="58"/>
      <c r="CH1557" s="58"/>
      <c r="CI1557" s="58"/>
      <c r="CJ1557" s="58"/>
      <c r="CK1557" s="58"/>
      <c r="CL1557" s="58"/>
      <c r="CM1557" s="58"/>
      <c r="CN1557" s="58"/>
      <c r="CO1557" s="58"/>
      <c r="CP1557" s="58"/>
      <c r="CQ1557" s="58"/>
      <c r="CR1557" s="58"/>
      <c r="CS1557" s="58"/>
      <c r="CT1557" s="58"/>
      <c r="CU1557" s="58"/>
      <c r="CV1557" s="58"/>
      <c r="CW1557" s="58"/>
      <c r="CX1557" s="58"/>
      <c r="CY1557" s="58"/>
      <c r="CZ1557" s="58"/>
      <c r="DA1557" s="58"/>
      <c r="DB1557" s="58"/>
      <c r="DC1557" s="58"/>
      <c r="DD1557" s="58"/>
      <c r="DE1557" s="58"/>
      <c r="DF1557" s="58"/>
      <c r="DG1557" s="58"/>
      <c r="DH1557" s="58"/>
      <c r="DI1557" s="60"/>
    </row>
    <row r="1558" spans="1:113" x14ac:dyDescent="0.2">
      <c r="A1558" s="36"/>
      <c r="AM1558" s="62"/>
      <c r="AN1558" s="62"/>
      <c r="AO1558" s="58"/>
      <c r="AP1558" s="58"/>
      <c r="AQ1558" s="58"/>
      <c r="AS1558" s="62"/>
      <c r="AT1558" s="58"/>
      <c r="AU1558" s="58"/>
      <c r="AW1558" s="62"/>
      <c r="AX1558" s="58"/>
      <c r="AY1558" s="59"/>
      <c r="BA1558" s="58"/>
      <c r="BC1558" s="62"/>
      <c r="BD1558" s="58"/>
      <c r="BE1558" s="59"/>
      <c r="BF1558" s="58"/>
      <c r="BG1558" s="58"/>
      <c r="BH1558" s="58"/>
      <c r="BI1558" s="58"/>
      <c r="BJ1558" s="58"/>
      <c r="BK1558" s="58"/>
      <c r="BL1558" s="58"/>
      <c r="BM1558" s="58"/>
      <c r="BN1558" s="58"/>
      <c r="BO1558" s="58"/>
      <c r="BP1558" s="58"/>
      <c r="BQ1558" s="58"/>
      <c r="BR1558" s="58"/>
      <c r="BS1558" s="58"/>
      <c r="BT1558" s="58"/>
      <c r="BU1558" s="58"/>
      <c r="BV1558" s="58"/>
      <c r="BW1558" s="58"/>
      <c r="BX1558" s="58"/>
      <c r="BY1558" s="58"/>
      <c r="BZ1558" s="58"/>
      <c r="CA1558" s="58"/>
      <c r="CB1558" s="58"/>
      <c r="CC1558" s="58"/>
      <c r="CD1558" s="58"/>
      <c r="CE1558" s="58"/>
      <c r="CF1558" s="58"/>
      <c r="CG1558" s="58"/>
      <c r="CH1558" s="58"/>
      <c r="CI1558" s="58"/>
      <c r="CJ1558" s="58"/>
      <c r="CK1558" s="58"/>
      <c r="CL1558" s="58"/>
      <c r="CM1558" s="58"/>
      <c r="CN1558" s="58"/>
      <c r="CO1558" s="58"/>
      <c r="CP1558" s="58"/>
      <c r="CQ1558" s="58"/>
      <c r="CR1558" s="58"/>
      <c r="CS1558" s="58"/>
      <c r="CT1558" s="58"/>
      <c r="CU1558" s="58"/>
      <c r="CV1558" s="58"/>
      <c r="CW1558" s="58"/>
      <c r="CX1558" s="58"/>
      <c r="CY1558" s="58"/>
      <c r="CZ1558" s="58"/>
      <c r="DA1558" s="58"/>
      <c r="DB1558" s="58"/>
      <c r="DC1558" s="58"/>
      <c r="DD1558" s="58"/>
      <c r="DE1558" s="58"/>
      <c r="DF1558" s="58"/>
      <c r="DG1558" s="58"/>
      <c r="DH1558" s="58"/>
      <c r="DI1558" s="60"/>
    </row>
    <row r="1559" spans="1:113" x14ac:dyDescent="0.2">
      <c r="A1559" s="36"/>
      <c r="AM1559" s="62"/>
      <c r="AN1559" s="62"/>
      <c r="AO1559" s="58"/>
      <c r="AP1559" s="58"/>
      <c r="AQ1559" s="58"/>
      <c r="AS1559" s="62"/>
      <c r="AT1559" s="58"/>
      <c r="AU1559" s="58"/>
      <c r="AW1559" s="62"/>
      <c r="AX1559" s="58"/>
      <c r="AY1559" s="59"/>
      <c r="BA1559" s="58"/>
      <c r="BC1559" s="62"/>
      <c r="BD1559" s="58"/>
      <c r="BE1559" s="59"/>
      <c r="BF1559" s="58"/>
      <c r="BG1559" s="58"/>
      <c r="BH1559" s="58"/>
      <c r="BI1559" s="58"/>
      <c r="BJ1559" s="58"/>
      <c r="BK1559" s="58"/>
      <c r="BL1559" s="58"/>
      <c r="BM1559" s="58"/>
      <c r="BN1559" s="58"/>
      <c r="BO1559" s="58"/>
      <c r="BP1559" s="58"/>
      <c r="BQ1559" s="58"/>
      <c r="BR1559" s="58"/>
      <c r="BS1559" s="58"/>
      <c r="BT1559" s="58"/>
      <c r="BU1559" s="58"/>
      <c r="BV1559" s="58"/>
      <c r="BW1559" s="58"/>
      <c r="BX1559" s="58"/>
      <c r="BY1559" s="58"/>
      <c r="BZ1559" s="58"/>
      <c r="CA1559" s="58"/>
      <c r="CB1559" s="58"/>
      <c r="CC1559" s="58"/>
      <c r="CD1559" s="58"/>
      <c r="CE1559" s="58"/>
      <c r="CF1559" s="58"/>
      <c r="CG1559" s="58"/>
      <c r="CH1559" s="58"/>
      <c r="CI1559" s="58"/>
      <c r="CJ1559" s="58"/>
      <c r="CK1559" s="58"/>
      <c r="CL1559" s="58"/>
      <c r="CM1559" s="58"/>
      <c r="CN1559" s="58"/>
      <c r="CO1559" s="58"/>
      <c r="CP1559" s="58"/>
      <c r="CQ1559" s="58"/>
      <c r="CR1559" s="58"/>
      <c r="CS1559" s="58"/>
      <c r="CT1559" s="58"/>
      <c r="CU1559" s="58"/>
      <c r="CV1559" s="58"/>
      <c r="CW1559" s="58"/>
      <c r="CX1559" s="58"/>
      <c r="CY1559" s="58"/>
      <c r="CZ1559" s="58"/>
      <c r="DA1559" s="58"/>
      <c r="DB1559" s="58"/>
      <c r="DC1559" s="58"/>
      <c r="DD1559" s="58"/>
      <c r="DE1559" s="58"/>
      <c r="DF1559" s="58"/>
      <c r="DG1559" s="58"/>
      <c r="DH1559" s="58"/>
      <c r="DI1559" s="60"/>
    </row>
    <row r="1560" spans="1:113" x14ac:dyDescent="0.2">
      <c r="A1560" s="36"/>
      <c r="AM1560" s="62"/>
      <c r="AN1560" s="62"/>
      <c r="AO1560" s="58"/>
      <c r="AP1560" s="58"/>
      <c r="AQ1560" s="58"/>
      <c r="AS1560" s="62"/>
      <c r="AT1560" s="58"/>
      <c r="AU1560" s="58"/>
      <c r="AW1560" s="62"/>
      <c r="AX1560" s="58"/>
      <c r="AY1560" s="59"/>
      <c r="BA1560" s="58"/>
      <c r="BC1560" s="62"/>
      <c r="BD1560" s="58"/>
      <c r="BE1560" s="59"/>
      <c r="BF1560" s="58"/>
      <c r="BG1560" s="58"/>
      <c r="BH1560" s="58"/>
      <c r="BI1560" s="58"/>
      <c r="BJ1560" s="58"/>
      <c r="BK1560" s="58"/>
      <c r="BL1560" s="58"/>
      <c r="BM1560" s="58"/>
      <c r="BN1560" s="58"/>
      <c r="BO1560" s="58"/>
      <c r="BP1560" s="58"/>
      <c r="BQ1560" s="58"/>
      <c r="BR1560" s="58"/>
      <c r="BS1560" s="58"/>
      <c r="BT1560" s="58"/>
      <c r="BU1560" s="58"/>
      <c r="BV1560" s="58"/>
      <c r="BW1560" s="58"/>
      <c r="BX1560" s="58"/>
      <c r="BY1560" s="58"/>
      <c r="BZ1560" s="58"/>
      <c r="CA1560" s="58"/>
      <c r="CB1560" s="58"/>
      <c r="CC1560" s="58"/>
      <c r="CD1560" s="58"/>
      <c r="CE1560" s="58"/>
      <c r="CF1560" s="58"/>
      <c r="CG1560" s="58"/>
      <c r="CH1560" s="58"/>
      <c r="CI1560" s="58"/>
      <c r="CJ1560" s="58"/>
      <c r="CK1560" s="58"/>
      <c r="CL1560" s="58"/>
      <c r="CM1560" s="58"/>
      <c r="CN1560" s="58"/>
      <c r="CO1560" s="58"/>
      <c r="CP1560" s="58"/>
      <c r="CQ1560" s="58"/>
      <c r="CR1560" s="58"/>
      <c r="CS1560" s="58"/>
      <c r="CT1560" s="58"/>
      <c r="CU1560" s="58"/>
      <c r="CV1560" s="58"/>
      <c r="CW1560" s="58"/>
      <c r="CX1560" s="58"/>
      <c r="CY1560" s="58"/>
      <c r="CZ1560" s="58"/>
      <c r="DA1560" s="58"/>
      <c r="DB1560" s="58"/>
      <c r="DC1560" s="58"/>
      <c r="DD1560" s="58"/>
      <c r="DE1560" s="58"/>
      <c r="DF1560" s="58"/>
      <c r="DG1560" s="58"/>
      <c r="DH1560" s="58"/>
      <c r="DI1560" s="60"/>
    </row>
    <row r="1561" spans="1:113" x14ac:dyDescent="0.2">
      <c r="A1561" s="36"/>
      <c r="AM1561" s="62"/>
      <c r="AN1561" s="62"/>
      <c r="AO1561" s="58"/>
      <c r="AP1561" s="58"/>
      <c r="AQ1561" s="58"/>
      <c r="AS1561" s="62"/>
      <c r="AT1561" s="58"/>
      <c r="AU1561" s="58"/>
      <c r="AW1561" s="62"/>
      <c r="AX1561" s="58"/>
      <c r="AY1561" s="59"/>
      <c r="BA1561" s="58"/>
      <c r="BC1561" s="62"/>
      <c r="BD1561" s="58"/>
      <c r="BE1561" s="59"/>
      <c r="BF1561" s="58"/>
      <c r="BG1561" s="58"/>
      <c r="BH1561" s="58"/>
      <c r="BI1561" s="58"/>
      <c r="BJ1561" s="58"/>
      <c r="BK1561" s="58"/>
      <c r="BL1561" s="58"/>
      <c r="BM1561" s="58"/>
      <c r="BN1561" s="58"/>
      <c r="BO1561" s="58"/>
      <c r="BP1561" s="58"/>
      <c r="BQ1561" s="58"/>
      <c r="BR1561" s="58"/>
      <c r="BS1561" s="58"/>
      <c r="BT1561" s="58"/>
      <c r="BU1561" s="58"/>
      <c r="BV1561" s="58"/>
      <c r="BW1561" s="58"/>
      <c r="BX1561" s="58"/>
      <c r="BY1561" s="58"/>
      <c r="BZ1561" s="58"/>
      <c r="CA1561" s="58"/>
      <c r="CB1561" s="58"/>
      <c r="CC1561" s="58"/>
      <c r="CD1561" s="58"/>
      <c r="CE1561" s="58"/>
      <c r="CF1561" s="58"/>
      <c r="CG1561" s="58"/>
      <c r="CH1561" s="58"/>
      <c r="CI1561" s="58"/>
      <c r="CJ1561" s="58"/>
      <c r="CK1561" s="58"/>
      <c r="CL1561" s="58"/>
      <c r="CM1561" s="58"/>
      <c r="CN1561" s="58"/>
      <c r="CO1561" s="58"/>
      <c r="CP1561" s="58"/>
      <c r="CQ1561" s="58"/>
      <c r="CR1561" s="58"/>
      <c r="CS1561" s="58"/>
      <c r="CT1561" s="58"/>
      <c r="CU1561" s="58"/>
      <c r="CV1561" s="58"/>
      <c r="CW1561" s="58"/>
      <c r="CX1561" s="58"/>
      <c r="CY1561" s="58"/>
      <c r="CZ1561" s="58"/>
      <c r="DA1561" s="58"/>
      <c r="DB1561" s="58"/>
      <c r="DC1561" s="58"/>
      <c r="DD1561" s="58"/>
      <c r="DE1561" s="58"/>
      <c r="DF1561" s="58"/>
      <c r="DG1561" s="58"/>
      <c r="DH1561" s="58"/>
      <c r="DI1561" s="60"/>
    </row>
    <row r="1562" spans="1:113" x14ac:dyDescent="0.2">
      <c r="A1562" s="36"/>
      <c r="AM1562" s="62"/>
      <c r="AN1562" s="62"/>
      <c r="AO1562" s="58"/>
      <c r="AP1562" s="58"/>
      <c r="AQ1562" s="58"/>
      <c r="AS1562" s="62"/>
      <c r="AT1562" s="58"/>
      <c r="AU1562" s="58"/>
      <c r="AW1562" s="62"/>
      <c r="AX1562" s="58"/>
      <c r="AY1562" s="59"/>
      <c r="BA1562" s="58"/>
      <c r="BC1562" s="62"/>
      <c r="BD1562" s="58"/>
      <c r="BE1562" s="59"/>
      <c r="BF1562" s="58"/>
      <c r="BG1562" s="58"/>
      <c r="BH1562" s="58"/>
      <c r="BI1562" s="58"/>
      <c r="BJ1562" s="58"/>
      <c r="BK1562" s="58"/>
      <c r="BL1562" s="58"/>
      <c r="BM1562" s="58"/>
      <c r="BN1562" s="58"/>
      <c r="BO1562" s="58"/>
      <c r="BP1562" s="58"/>
      <c r="BQ1562" s="58"/>
      <c r="BR1562" s="58"/>
      <c r="BS1562" s="58"/>
      <c r="BT1562" s="58"/>
      <c r="BU1562" s="58"/>
      <c r="BV1562" s="58"/>
      <c r="BW1562" s="58"/>
      <c r="BX1562" s="58"/>
      <c r="BY1562" s="58"/>
      <c r="BZ1562" s="58"/>
      <c r="CA1562" s="58"/>
      <c r="CB1562" s="58"/>
      <c r="CC1562" s="58"/>
      <c r="CD1562" s="58"/>
      <c r="CE1562" s="58"/>
      <c r="CF1562" s="58"/>
      <c r="CG1562" s="58"/>
      <c r="CH1562" s="58"/>
      <c r="CI1562" s="58"/>
      <c r="CJ1562" s="58"/>
      <c r="CK1562" s="58"/>
      <c r="CL1562" s="58"/>
      <c r="CM1562" s="58"/>
      <c r="CN1562" s="58"/>
      <c r="CO1562" s="58"/>
      <c r="CP1562" s="58"/>
      <c r="CQ1562" s="58"/>
      <c r="CR1562" s="58"/>
      <c r="CS1562" s="58"/>
      <c r="CT1562" s="58"/>
      <c r="CU1562" s="58"/>
      <c r="CV1562" s="58"/>
      <c r="CW1562" s="58"/>
      <c r="CX1562" s="58"/>
      <c r="CY1562" s="58"/>
      <c r="CZ1562" s="58"/>
      <c r="DA1562" s="58"/>
      <c r="DB1562" s="58"/>
      <c r="DC1562" s="58"/>
      <c r="DD1562" s="58"/>
      <c r="DE1562" s="58"/>
      <c r="DF1562" s="58"/>
      <c r="DG1562" s="58"/>
      <c r="DH1562" s="58"/>
      <c r="DI1562" s="60"/>
    </row>
    <row r="1563" spans="1:113" x14ac:dyDescent="0.2">
      <c r="A1563" s="36"/>
      <c r="AM1563" s="62"/>
      <c r="AN1563" s="62"/>
      <c r="AO1563" s="58"/>
      <c r="AP1563" s="58"/>
      <c r="AQ1563" s="58"/>
      <c r="AS1563" s="62"/>
      <c r="AT1563" s="58"/>
      <c r="AU1563" s="58"/>
      <c r="AW1563" s="62"/>
      <c r="AX1563" s="58"/>
      <c r="AY1563" s="59"/>
      <c r="BA1563" s="58"/>
      <c r="BC1563" s="62"/>
      <c r="BD1563" s="58"/>
      <c r="BE1563" s="59"/>
      <c r="BF1563" s="58"/>
      <c r="BG1563" s="58"/>
      <c r="BH1563" s="58"/>
      <c r="BI1563" s="58"/>
      <c r="BJ1563" s="58"/>
      <c r="BK1563" s="58"/>
      <c r="BL1563" s="58"/>
      <c r="BM1563" s="58"/>
      <c r="BN1563" s="58"/>
      <c r="BO1563" s="58"/>
      <c r="BP1563" s="58"/>
      <c r="BQ1563" s="58"/>
      <c r="BR1563" s="58"/>
      <c r="BS1563" s="58"/>
      <c r="BT1563" s="58"/>
      <c r="BU1563" s="58"/>
      <c r="BV1563" s="58"/>
      <c r="BW1563" s="58"/>
      <c r="BX1563" s="58"/>
      <c r="BY1563" s="58"/>
      <c r="BZ1563" s="58"/>
      <c r="CA1563" s="58"/>
      <c r="CB1563" s="58"/>
      <c r="CC1563" s="58"/>
      <c r="CD1563" s="58"/>
      <c r="CE1563" s="58"/>
      <c r="CF1563" s="58"/>
      <c r="CG1563" s="58"/>
      <c r="CH1563" s="58"/>
      <c r="CI1563" s="58"/>
      <c r="CJ1563" s="58"/>
      <c r="CK1563" s="58"/>
      <c r="CL1563" s="58"/>
      <c r="CM1563" s="58"/>
      <c r="CN1563" s="58"/>
      <c r="CO1563" s="58"/>
      <c r="CP1563" s="58"/>
      <c r="CQ1563" s="58"/>
      <c r="CR1563" s="58"/>
      <c r="CS1563" s="58"/>
      <c r="CT1563" s="58"/>
      <c r="CU1563" s="58"/>
      <c r="CV1563" s="58"/>
      <c r="CW1563" s="58"/>
      <c r="CX1563" s="58"/>
      <c r="CY1563" s="58"/>
      <c r="CZ1563" s="58"/>
      <c r="DA1563" s="58"/>
      <c r="DB1563" s="58"/>
      <c r="DC1563" s="58"/>
      <c r="DD1563" s="58"/>
      <c r="DE1563" s="58"/>
      <c r="DF1563" s="58"/>
      <c r="DG1563" s="58"/>
      <c r="DH1563" s="58"/>
      <c r="DI1563" s="60"/>
    </row>
    <row r="1564" spans="1:113" x14ac:dyDescent="0.2">
      <c r="A1564" s="36"/>
      <c r="AM1564" s="62"/>
      <c r="AN1564" s="62"/>
      <c r="AO1564" s="58"/>
      <c r="AP1564" s="58"/>
      <c r="AQ1564" s="58"/>
      <c r="AS1564" s="62"/>
      <c r="AT1564" s="58"/>
      <c r="AU1564" s="58"/>
      <c r="AW1564" s="62"/>
      <c r="AX1564" s="58"/>
      <c r="AY1564" s="59"/>
      <c r="BA1564" s="58"/>
      <c r="BC1564" s="62"/>
      <c r="BD1564" s="58"/>
      <c r="BE1564" s="59"/>
      <c r="BF1564" s="58"/>
      <c r="BG1564" s="58"/>
      <c r="BH1564" s="58"/>
      <c r="BI1564" s="58"/>
      <c r="BJ1564" s="58"/>
      <c r="BK1564" s="58"/>
      <c r="BL1564" s="58"/>
      <c r="BM1564" s="58"/>
      <c r="BN1564" s="58"/>
      <c r="BO1564" s="58"/>
      <c r="BP1564" s="58"/>
      <c r="BQ1564" s="58"/>
      <c r="BR1564" s="58"/>
      <c r="BS1564" s="58"/>
      <c r="BT1564" s="58"/>
      <c r="BU1564" s="58"/>
      <c r="BV1564" s="58"/>
      <c r="BW1564" s="58"/>
      <c r="BX1564" s="58"/>
      <c r="BY1564" s="58"/>
      <c r="BZ1564" s="58"/>
      <c r="CA1564" s="58"/>
      <c r="CB1564" s="58"/>
      <c r="CC1564" s="58"/>
      <c r="CD1564" s="58"/>
      <c r="CE1564" s="58"/>
      <c r="CF1564" s="58"/>
      <c r="CG1564" s="58"/>
      <c r="CH1564" s="58"/>
      <c r="CI1564" s="58"/>
      <c r="CJ1564" s="58"/>
      <c r="CK1564" s="58"/>
      <c r="CL1564" s="58"/>
      <c r="CM1564" s="58"/>
      <c r="CN1564" s="58"/>
      <c r="CO1564" s="58"/>
      <c r="CP1564" s="58"/>
      <c r="CQ1564" s="58"/>
      <c r="CR1564" s="58"/>
      <c r="CS1564" s="58"/>
      <c r="CT1564" s="58"/>
      <c r="CU1564" s="58"/>
      <c r="CV1564" s="58"/>
      <c r="CW1564" s="58"/>
      <c r="CX1564" s="58"/>
      <c r="CY1564" s="58"/>
      <c r="CZ1564" s="58"/>
      <c r="DA1564" s="58"/>
      <c r="DB1564" s="58"/>
      <c r="DC1564" s="58"/>
      <c r="DD1564" s="58"/>
      <c r="DE1564" s="58"/>
      <c r="DF1564" s="58"/>
      <c r="DG1564" s="58"/>
      <c r="DH1564" s="58"/>
      <c r="DI1564" s="60"/>
    </row>
    <row r="1565" spans="1:113" x14ac:dyDescent="0.2">
      <c r="A1565" s="36"/>
      <c r="AM1565" s="62"/>
      <c r="AN1565" s="62"/>
      <c r="AO1565" s="58"/>
      <c r="AP1565" s="58"/>
      <c r="AQ1565" s="58"/>
      <c r="AS1565" s="62"/>
      <c r="AT1565" s="58"/>
      <c r="AU1565" s="58"/>
      <c r="AW1565" s="62"/>
      <c r="AX1565" s="58"/>
      <c r="AY1565" s="59"/>
      <c r="BA1565" s="58"/>
      <c r="BC1565" s="62"/>
      <c r="BD1565" s="58"/>
      <c r="BE1565" s="59"/>
      <c r="BF1565" s="58"/>
      <c r="BG1565" s="58"/>
      <c r="BH1565" s="58"/>
      <c r="BI1565" s="58"/>
      <c r="BJ1565" s="58"/>
      <c r="BK1565" s="58"/>
      <c r="BL1565" s="58"/>
      <c r="BM1565" s="58"/>
      <c r="BN1565" s="58"/>
      <c r="BO1565" s="58"/>
      <c r="BP1565" s="58"/>
      <c r="BQ1565" s="58"/>
      <c r="BR1565" s="58"/>
      <c r="BS1565" s="58"/>
      <c r="BT1565" s="58"/>
      <c r="BU1565" s="58"/>
      <c r="BV1565" s="58"/>
      <c r="BW1565" s="58"/>
      <c r="BX1565" s="58"/>
      <c r="BY1565" s="58"/>
      <c r="BZ1565" s="58"/>
      <c r="CA1565" s="58"/>
      <c r="CB1565" s="58"/>
      <c r="CC1565" s="58"/>
      <c r="CD1565" s="58"/>
      <c r="CE1565" s="58"/>
      <c r="CF1565" s="58"/>
      <c r="CG1565" s="58"/>
      <c r="CH1565" s="58"/>
      <c r="CI1565" s="58"/>
      <c r="CJ1565" s="58"/>
      <c r="CK1565" s="58"/>
      <c r="CL1565" s="58"/>
      <c r="CM1565" s="58"/>
      <c r="CN1565" s="58"/>
      <c r="CO1565" s="58"/>
      <c r="CP1565" s="58"/>
      <c r="CQ1565" s="58"/>
      <c r="CR1565" s="58"/>
      <c r="CS1565" s="58"/>
      <c r="CT1565" s="58"/>
      <c r="CU1565" s="58"/>
      <c r="CV1565" s="58"/>
      <c r="CW1565" s="58"/>
      <c r="CX1565" s="58"/>
      <c r="CY1565" s="58"/>
      <c r="CZ1565" s="58"/>
      <c r="DA1565" s="58"/>
      <c r="DB1565" s="58"/>
      <c r="DC1565" s="58"/>
      <c r="DD1565" s="58"/>
      <c r="DE1565" s="58"/>
      <c r="DF1565" s="58"/>
      <c r="DG1565" s="58"/>
      <c r="DH1565" s="58"/>
      <c r="DI1565" s="60"/>
    </row>
    <row r="1566" spans="1:113" x14ac:dyDescent="0.2">
      <c r="A1566" s="36"/>
      <c r="AM1566" s="62"/>
      <c r="AN1566" s="62"/>
      <c r="AO1566" s="58"/>
      <c r="AP1566" s="58"/>
      <c r="AQ1566" s="58"/>
      <c r="AS1566" s="62"/>
      <c r="AT1566" s="58"/>
      <c r="AU1566" s="58"/>
      <c r="AW1566" s="62"/>
      <c r="AX1566" s="58"/>
      <c r="AY1566" s="59"/>
      <c r="BA1566" s="58"/>
      <c r="BC1566" s="62"/>
      <c r="BD1566" s="58"/>
      <c r="BE1566" s="59"/>
      <c r="BF1566" s="58"/>
      <c r="BG1566" s="58"/>
      <c r="BH1566" s="58"/>
      <c r="BI1566" s="58"/>
      <c r="BJ1566" s="58"/>
      <c r="BK1566" s="58"/>
      <c r="BL1566" s="58"/>
      <c r="BM1566" s="58"/>
      <c r="BN1566" s="58"/>
      <c r="BO1566" s="58"/>
      <c r="BP1566" s="58"/>
      <c r="BQ1566" s="58"/>
      <c r="BR1566" s="58"/>
      <c r="BS1566" s="58"/>
      <c r="BT1566" s="58"/>
      <c r="BU1566" s="58"/>
      <c r="BV1566" s="58"/>
      <c r="BW1566" s="58"/>
      <c r="BX1566" s="58"/>
      <c r="BY1566" s="58"/>
      <c r="BZ1566" s="58"/>
      <c r="CA1566" s="58"/>
      <c r="CB1566" s="58"/>
      <c r="CC1566" s="58"/>
      <c r="CD1566" s="58"/>
      <c r="CE1566" s="58"/>
      <c r="CF1566" s="58"/>
      <c r="CG1566" s="58"/>
      <c r="CH1566" s="58"/>
      <c r="CI1566" s="58"/>
      <c r="CJ1566" s="58"/>
      <c r="CK1566" s="58"/>
      <c r="CL1566" s="58"/>
      <c r="CM1566" s="58"/>
      <c r="CN1566" s="58"/>
      <c r="CO1566" s="58"/>
      <c r="CP1566" s="58"/>
      <c r="CQ1566" s="58"/>
      <c r="CR1566" s="58"/>
      <c r="CS1566" s="58"/>
      <c r="CT1566" s="58"/>
      <c r="CU1566" s="58"/>
      <c r="CV1566" s="58"/>
      <c r="CW1566" s="58"/>
      <c r="CX1566" s="58"/>
      <c r="CY1566" s="58"/>
      <c r="CZ1566" s="58"/>
      <c r="DA1566" s="58"/>
      <c r="DB1566" s="58"/>
      <c r="DC1566" s="58"/>
      <c r="DD1566" s="58"/>
      <c r="DE1566" s="58"/>
      <c r="DF1566" s="58"/>
      <c r="DG1566" s="58"/>
      <c r="DH1566" s="58"/>
      <c r="DI1566" s="60"/>
    </row>
    <row r="1567" spans="1:113" x14ac:dyDescent="0.2">
      <c r="A1567" s="36"/>
      <c r="AM1567" s="62"/>
      <c r="AN1567" s="62"/>
      <c r="AO1567" s="58"/>
      <c r="AP1567" s="58"/>
      <c r="AQ1567" s="58"/>
      <c r="AS1567" s="62"/>
      <c r="AT1567" s="58"/>
      <c r="AU1567" s="58"/>
      <c r="AW1567" s="62"/>
      <c r="AX1567" s="58"/>
      <c r="AY1567" s="59"/>
      <c r="BA1567" s="58"/>
      <c r="BC1567" s="62"/>
      <c r="BD1567" s="58"/>
      <c r="BE1567" s="59"/>
      <c r="BF1567" s="58"/>
      <c r="BG1567" s="58"/>
      <c r="BH1567" s="58"/>
      <c r="BI1567" s="58"/>
      <c r="BJ1567" s="58"/>
      <c r="BK1567" s="58"/>
      <c r="BL1567" s="58"/>
      <c r="BM1567" s="58"/>
      <c r="BN1567" s="58"/>
      <c r="BO1567" s="58"/>
      <c r="BP1567" s="58"/>
      <c r="BQ1567" s="58"/>
      <c r="BR1567" s="58"/>
      <c r="BS1567" s="58"/>
      <c r="BT1567" s="58"/>
      <c r="BU1567" s="58"/>
      <c r="BV1567" s="58"/>
      <c r="BW1567" s="58"/>
      <c r="BX1567" s="58"/>
      <c r="BY1567" s="58"/>
      <c r="BZ1567" s="58"/>
      <c r="CA1567" s="58"/>
      <c r="CB1567" s="58"/>
      <c r="CC1567" s="58"/>
      <c r="CD1567" s="58"/>
      <c r="CE1567" s="58"/>
      <c r="CF1567" s="58"/>
      <c r="CG1567" s="58"/>
      <c r="CH1567" s="58"/>
      <c r="CI1567" s="58"/>
      <c r="CJ1567" s="58"/>
      <c r="CK1567" s="58"/>
      <c r="CL1567" s="58"/>
      <c r="CM1567" s="58"/>
      <c r="CN1567" s="58"/>
      <c r="CO1567" s="58"/>
      <c r="CP1567" s="58"/>
      <c r="CQ1567" s="58"/>
      <c r="CR1567" s="58"/>
      <c r="CS1567" s="58"/>
      <c r="CT1567" s="58"/>
      <c r="CU1567" s="58"/>
      <c r="CV1567" s="58"/>
      <c r="CW1567" s="58"/>
      <c r="CX1567" s="58"/>
      <c r="CY1567" s="58"/>
      <c r="CZ1567" s="58"/>
      <c r="DA1567" s="58"/>
      <c r="DB1567" s="58"/>
      <c r="DC1567" s="58"/>
      <c r="DD1567" s="58"/>
      <c r="DE1567" s="58"/>
      <c r="DF1567" s="58"/>
      <c r="DG1567" s="58"/>
      <c r="DH1567" s="58"/>
      <c r="DI1567" s="60"/>
    </row>
    <row r="1568" spans="1:113" x14ac:dyDescent="0.2">
      <c r="A1568" s="36"/>
      <c r="AM1568" s="62"/>
      <c r="AN1568" s="62"/>
      <c r="AO1568" s="58"/>
      <c r="AP1568" s="58"/>
      <c r="AQ1568" s="58"/>
      <c r="AS1568" s="62"/>
      <c r="AT1568" s="58"/>
      <c r="AU1568" s="58"/>
      <c r="AW1568" s="62"/>
      <c r="AX1568" s="58"/>
      <c r="AY1568" s="59"/>
      <c r="BA1568" s="58"/>
      <c r="BC1568" s="62"/>
      <c r="BD1568" s="58"/>
      <c r="BE1568" s="59"/>
      <c r="BF1568" s="58"/>
      <c r="BG1568" s="58"/>
      <c r="BH1568" s="58"/>
      <c r="BI1568" s="58"/>
      <c r="BJ1568" s="58"/>
      <c r="BK1568" s="58"/>
      <c r="BL1568" s="58"/>
      <c r="BM1568" s="58"/>
      <c r="BN1568" s="58"/>
      <c r="BO1568" s="58"/>
      <c r="BP1568" s="58"/>
      <c r="BQ1568" s="58"/>
      <c r="BR1568" s="58"/>
      <c r="BS1568" s="58"/>
      <c r="BT1568" s="58"/>
      <c r="BU1568" s="58"/>
      <c r="BV1568" s="58"/>
      <c r="BW1568" s="58"/>
      <c r="BX1568" s="58"/>
      <c r="BY1568" s="58"/>
      <c r="BZ1568" s="58"/>
      <c r="CA1568" s="58"/>
      <c r="CB1568" s="58"/>
      <c r="CC1568" s="58"/>
      <c r="CD1568" s="58"/>
      <c r="CE1568" s="58"/>
      <c r="CF1568" s="58"/>
      <c r="CG1568" s="58"/>
      <c r="CH1568" s="58"/>
      <c r="CI1568" s="58"/>
      <c r="CJ1568" s="58"/>
      <c r="CK1568" s="58"/>
      <c r="CL1568" s="58"/>
      <c r="CM1568" s="58"/>
      <c r="CN1568" s="58"/>
      <c r="CO1568" s="58"/>
      <c r="CP1568" s="58"/>
      <c r="CQ1568" s="58"/>
      <c r="CR1568" s="58"/>
      <c r="CS1568" s="58"/>
      <c r="CT1568" s="58"/>
      <c r="CU1568" s="58"/>
      <c r="CV1568" s="58"/>
      <c r="CW1568" s="58"/>
      <c r="CX1568" s="58"/>
      <c r="CY1568" s="58"/>
      <c r="CZ1568" s="58"/>
      <c r="DA1568" s="58"/>
      <c r="DB1568" s="58"/>
      <c r="DC1568" s="58"/>
      <c r="DD1568" s="58"/>
      <c r="DE1568" s="58"/>
      <c r="DF1568" s="58"/>
      <c r="DG1568" s="58"/>
      <c r="DH1568" s="58"/>
      <c r="DI1568" s="60"/>
    </row>
    <row r="1569" spans="1:113" x14ac:dyDescent="0.2">
      <c r="A1569" s="36"/>
      <c r="AM1569" s="62"/>
      <c r="AN1569" s="62"/>
      <c r="AO1569" s="58"/>
      <c r="AP1569" s="58"/>
      <c r="AQ1569" s="58"/>
      <c r="AS1569" s="62"/>
      <c r="AT1569" s="58"/>
      <c r="AU1569" s="58"/>
      <c r="AW1569" s="62"/>
      <c r="AX1569" s="58"/>
      <c r="AY1569" s="59"/>
      <c r="BA1569" s="58"/>
      <c r="BC1569" s="62"/>
      <c r="BD1569" s="58"/>
      <c r="BE1569" s="59"/>
      <c r="BF1569" s="58"/>
      <c r="BG1569" s="58"/>
      <c r="BH1569" s="58"/>
      <c r="BI1569" s="58"/>
      <c r="BJ1569" s="58"/>
      <c r="BK1569" s="58"/>
      <c r="BL1569" s="58"/>
      <c r="BM1569" s="58"/>
      <c r="BN1569" s="58"/>
      <c r="BO1569" s="58"/>
      <c r="BP1569" s="58"/>
      <c r="BQ1569" s="58"/>
      <c r="BR1569" s="58"/>
      <c r="BS1569" s="58"/>
      <c r="BT1569" s="58"/>
      <c r="BU1569" s="58"/>
      <c r="BV1569" s="58"/>
      <c r="BW1569" s="58"/>
      <c r="BX1569" s="58"/>
      <c r="BY1569" s="58"/>
      <c r="BZ1569" s="58"/>
      <c r="CA1569" s="58"/>
      <c r="CB1569" s="58"/>
      <c r="CC1569" s="58"/>
      <c r="CD1569" s="58"/>
      <c r="CE1569" s="58"/>
      <c r="CF1569" s="58"/>
      <c r="CG1569" s="58"/>
      <c r="CH1569" s="58"/>
      <c r="CI1569" s="58"/>
      <c r="CJ1569" s="58"/>
      <c r="CK1569" s="58"/>
      <c r="CL1569" s="58"/>
      <c r="CM1569" s="58"/>
      <c r="CN1569" s="58"/>
      <c r="CO1569" s="58"/>
      <c r="CP1569" s="58"/>
      <c r="CQ1569" s="58"/>
      <c r="CR1569" s="58"/>
      <c r="CS1569" s="58"/>
      <c r="CT1569" s="58"/>
      <c r="CU1569" s="58"/>
      <c r="CV1569" s="58"/>
      <c r="CW1569" s="58"/>
      <c r="CX1569" s="58"/>
      <c r="CY1569" s="58"/>
      <c r="CZ1569" s="58"/>
      <c r="DA1569" s="58"/>
      <c r="DB1569" s="58"/>
      <c r="DC1569" s="58"/>
      <c r="DD1569" s="58"/>
      <c r="DE1569" s="58"/>
      <c r="DF1569" s="58"/>
      <c r="DG1569" s="58"/>
      <c r="DH1569" s="58"/>
      <c r="DI1569" s="60"/>
    </row>
    <row r="1570" spans="1:113" x14ac:dyDescent="0.2">
      <c r="A1570" s="36"/>
      <c r="AM1570" s="62"/>
      <c r="AN1570" s="62"/>
      <c r="AO1570" s="58"/>
      <c r="AP1570" s="58"/>
      <c r="AQ1570" s="58"/>
      <c r="AS1570" s="62"/>
      <c r="AT1570" s="58"/>
      <c r="AU1570" s="58"/>
      <c r="AW1570" s="62"/>
      <c r="AX1570" s="58"/>
      <c r="AY1570" s="59"/>
      <c r="BA1570" s="58"/>
      <c r="BC1570" s="62"/>
      <c r="BD1570" s="58"/>
      <c r="BE1570" s="59"/>
      <c r="BF1570" s="58"/>
      <c r="BG1570" s="58"/>
      <c r="BH1570" s="58"/>
      <c r="BI1570" s="58"/>
      <c r="BJ1570" s="58"/>
      <c r="BK1570" s="58"/>
      <c r="BL1570" s="58"/>
      <c r="BM1570" s="58"/>
      <c r="BN1570" s="58"/>
      <c r="BO1570" s="58"/>
      <c r="BP1570" s="58"/>
      <c r="BQ1570" s="58"/>
      <c r="BR1570" s="58"/>
      <c r="BS1570" s="58"/>
      <c r="BT1570" s="58"/>
      <c r="BU1570" s="58"/>
      <c r="BV1570" s="58"/>
      <c r="BW1570" s="58"/>
      <c r="BX1570" s="58"/>
      <c r="BY1570" s="58"/>
      <c r="BZ1570" s="58"/>
      <c r="CA1570" s="58"/>
      <c r="CB1570" s="58"/>
      <c r="CC1570" s="58"/>
      <c r="CD1570" s="58"/>
      <c r="CE1570" s="58"/>
      <c r="CF1570" s="58"/>
      <c r="CG1570" s="58"/>
      <c r="CH1570" s="58"/>
      <c r="CI1570" s="58"/>
      <c r="CJ1570" s="58"/>
      <c r="CK1570" s="58"/>
      <c r="CL1570" s="58"/>
      <c r="CM1570" s="58"/>
      <c r="CN1570" s="58"/>
      <c r="CO1570" s="58"/>
      <c r="CP1570" s="58"/>
      <c r="CQ1570" s="58"/>
      <c r="CR1570" s="58"/>
      <c r="CS1570" s="58"/>
      <c r="CT1570" s="58"/>
      <c r="CU1570" s="58"/>
      <c r="CV1570" s="58"/>
      <c r="CW1570" s="58"/>
      <c r="CX1570" s="58"/>
      <c r="CY1570" s="58"/>
      <c r="CZ1570" s="58"/>
      <c r="DA1570" s="58"/>
      <c r="DB1570" s="58"/>
      <c r="DC1570" s="58"/>
      <c r="DD1570" s="58"/>
      <c r="DE1570" s="58"/>
      <c r="DF1570" s="58"/>
      <c r="DG1570" s="58"/>
      <c r="DH1570" s="58"/>
      <c r="DI1570" s="60"/>
    </row>
    <row r="1571" spans="1:113" x14ac:dyDescent="0.2">
      <c r="A1571" s="36"/>
      <c r="AM1571" s="62"/>
      <c r="AN1571" s="62"/>
      <c r="AO1571" s="58"/>
      <c r="AP1571" s="58"/>
      <c r="AQ1571" s="58"/>
      <c r="AS1571" s="62"/>
      <c r="AT1571" s="58"/>
      <c r="AU1571" s="58"/>
      <c r="AW1571" s="62"/>
      <c r="AX1571" s="58"/>
      <c r="AY1571" s="59"/>
      <c r="BA1571" s="58"/>
      <c r="BC1571" s="62"/>
      <c r="BD1571" s="58"/>
      <c r="BE1571" s="59"/>
      <c r="BF1571" s="58"/>
      <c r="BG1571" s="58"/>
      <c r="BH1571" s="58"/>
      <c r="BI1571" s="58"/>
      <c r="BJ1571" s="58"/>
      <c r="BK1571" s="58"/>
      <c r="BL1571" s="58"/>
      <c r="BM1571" s="58"/>
      <c r="BN1571" s="58"/>
      <c r="BO1571" s="58"/>
      <c r="BP1571" s="58"/>
      <c r="BQ1571" s="58"/>
      <c r="BR1571" s="58"/>
      <c r="BS1571" s="58"/>
      <c r="BT1571" s="58"/>
      <c r="BU1571" s="58"/>
      <c r="BV1571" s="58"/>
      <c r="BW1571" s="58"/>
      <c r="BX1571" s="58"/>
      <c r="BY1571" s="58"/>
      <c r="BZ1571" s="58"/>
      <c r="CA1571" s="58"/>
      <c r="CB1571" s="58"/>
      <c r="CC1571" s="58"/>
      <c r="CD1571" s="58"/>
      <c r="CE1571" s="58"/>
      <c r="CF1571" s="58"/>
      <c r="CG1571" s="58"/>
      <c r="CH1571" s="58"/>
      <c r="CI1571" s="58"/>
      <c r="CJ1571" s="58"/>
      <c r="CK1571" s="58"/>
      <c r="CL1571" s="58"/>
      <c r="CM1571" s="58"/>
      <c r="CN1571" s="58"/>
      <c r="CO1571" s="58"/>
      <c r="CP1571" s="58"/>
      <c r="CQ1571" s="58"/>
      <c r="CR1571" s="58"/>
      <c r="CS1571" s="58"/>
      <c r="CT1571" s="58"/>
      <c r="CU1571" s="58"/>
      <c r="CV1571" s="58"/>
      <c r="CW1571" s="58"/>
      <c r="CX1571" s="58"/>
      <c r="CY1571" s="58"/>
      <c r="CZ1571" s="58"/>
      <c r="DA1571" s="58"/>
      <c r="DB1571" s="58"/>
      <c r="DC1571" s="58"/>
      <c r="DD1571" s="58"/>
      <c r="DE1571" s="58"/>
      <c r="DF1571" s="58"/>
      <c r="DG1571" s="58"/>
      <c r="DH1571" s="58"/>
      <c r="DI1571" s="60"/>
    </row>
    <row r="1572" spans="1:113" x14ac:dyDescent="0.2">
      <c r="A1572" s="36"/>
      <c r="AM1572" s="62"/>
      <c r="AN1572" s="62"/>
      <c r="AO1572" s="58"/>
      <c r="AP1572" s="58"/>
      <c r="AQ1572" s="58"/>
      <c r="AS1572" s="62"/>
      <c r="AT1572" s="58"/>
      <c r="AU1572" s="58"/>
      <c r="AW1572" s="62"/>
      <c r="AX1572" s="58"/>
      <c r="AY1572" s="59"/>
      <c r="BA1572" s="58"/>
      <c r="BC1572" s="62"/>
      <c r="BD1572" s="58"/>
      <c r="BE1572" s="59"/>
      <c r="BF1572" s="58"/>
      <c r="BG1572" s="58"/>
      <c r="BH1572" s="58"/>
      <c r="BI1572" s="58"/>
      <c r="BJ1572" s="58"/>
      <c r="BK1572" s="58"/>
      <c r="BL1572" s="58"/>
      <c r="BM1572" s="58"/>
      <c r="BN1572" s="58"/>
      <c r="BO1572" s="58"/>
      <c r="BP1572" s="58"/>
      <c r="BQ1572" s="58"/>
      <c r="BR1572" s="58"/>
      <c r="BS1572" s="58"/>
      <c r="BT1572" s="58"/>
      <c r="BU1572" s="58"/>
      <c r="BV1572" s="58"/>
      <c r="BW1572" s="58"/>
      <c r="BX1572" s="58"/>
      <c r="BY1572" s="58"/>
      <c r="BZ1572" s="58"/>
      <c r="CA1572" s="58"/>
      <c r="CB1572" s="58"/>
      <c r="CC1572" s="58"/>
      <c r="CD1572" s="58"/>
      <c r="CE1572" s="58"/>
      <c r="CF1572" s="58"/>
      <c r="CG1572" s="58"/>
      <c r="CH1572" s="58"/>
      <c r="CI1572" s="58"/>
      <c r="CJ1572" s="58"/>
      <c r="CK1572" s="58"/>
      <c r="CL1572" s="58"/>
      <c r="CM1572" s="58"/>
      <c r="CN1572" s="58"/>
      <c r="CO1572" s="58"/>
      <c r="CP1572" s="58"/>
      <c r="CQ1572" s="58"/>
      <c r="CR1572" s="58"/>
      <c r="CS1572" s="58"/>
      <c r="CT1572" s="58"/>
      <c r="CU1572" s="58"/>
      <c r="CV1572" s="58"/>
      <c r="CW1572" s="58"/>
      <c r="CX1572" s="58"/>
      <c r="CY1572" s="58"/>
      <c r="CZ1572" s="58"/>
      <c r="DA1572" s="58"/>
      <c r="DB1572" s="58"/>
      <c r="DC1572" s="58"/>
      <c r="DD1572" s="58"/>
      <c r="DE1572" s="58"/>
      <c r="DF1572" s="58"/>
      <c r="DG1572" s="58"/>
      <c r="DH1572" s="58"/>
      <c r="DI1572" s="60"/>
    </row>
    <row r="1573" spans="1:113" x14ac:dyDescent="0.2">
      <c r="A1573" s="36"/>
      <c r="AM1573" s="62"/>
      <c r="AN1573" s="62"/>
      <c r="AO1573" s="58"/>
      <c r="AP1573" s="58"/>
      <c r="AQ1573" s="58"/>
      <c r="AS1573" s="62"/>
      <c r="AT1573" s="58"/>
      <c r="AU1573" s="58"/>
      <c r="AW1573" s="62"/>
      <c r="AX1573" s="58"/>
      <c r="AY1573" s="59"/>
      <c r="BA1573" s="58"/>
      <c r="BC1573" s="62"/>
      <c r="BD1573" s="58"/>
      <c r="BE1573" s="59"/>
      <c r="BF1573" s="58"/>
      <c r="BG1573" s="58"/>
      <c r="BH1573" s="58"/>
      <c r="BI1573" s="58"/>
      <c r="BJ1573" s="58"/>
      <c r="BK1573" s="58"/>
      <c r="BL1573" s="58"/>
      <c r="BM1573" s="58"/>
      <c r="BN1573" s="58"/>
      <c r="BO1573" s="58"/>
      <c r="BP1573" s="58"/>
      <c r="BQ1573" s="58"/>
      <c r="BR1573" s="58"/>
      <c r="BS1573" s="58"/>
      <c r="BT1573" s="58"/>
      <c r="BU1573" s="58"/>
      <c r="BV1573" s="58"/>
      <c r="BW1573" s="58"/>
      <c r="BX1573" s="58"/>
      <c r="BY1573" s="58"/>
      <c r="BZ1573" s="58"/>
      <c r="CA1573" s="58"/>
      <c r="CB1573" s="58"/>
      <c r="CC1573" s="58"/>
      <c r="CD1573" s="58"/>
      <c r="CE1573" s="58"/>
      <c r="CF1573" s="58"/>
      <c r="CG1573" s="58"/>
      <c r="CH1573" s="58"/>
      <c r="CI1573" s="58"/>
      <c r="CJ1573" s="58"/>
      <c r="CK1573" s="58"/>
      <c r="CL1573" s="58"/>
      <c r="CM1573" s="58"/>
      <c r="CN1573" s="58"/>
      <c r="CO1573" s="58"/>
      <c r="CP1573" s="58"/>
      <c r="CQ1573" s="58"/>
      <c r="CR1573" s="58"/>
      <c r="CS1573" s="58"/>
      <c r="CT1573" s="58"/>
      <c r="CU1573" s="58"/>
      <c r="CV1573" s="58"/>
      <c r="CW1573" s="58"/>
      <c r="CX1573" s="58"/>
      <c r="CY1573" s="58"/>
      <c r="CZ1573" s="58"/>
      <c r="DA1573" s="58"/>
      <c r="DB1573" s="58"/>
      <c r="DC1573" s="58"/>
      <c r="DD1573" s="58"/>
      <c r="DE1573" s="58"/>
      <c r="DF1573" s="58"/>
      <c r="DG1573" s="58"/>
      <c r="DH1573" s="58"/>
      <c r="DI1573" s="60"/>
    </row>
    <row r="1574" spans="1:113" x14ac:dyDescent="0.2">
      <c r="A1574" s="36"/>
      <c r="AM1574" s="62"/>
      <c r="AN1574" s="62"/>
      <c r="AO1574" s="58"/>
      <c r="AP1574" s="58"/>
      <c r="AQ1574" s="58"/>
      <c r="AS1574" s="62"/>
      <c r="AT1574" s="58"/>
      <c r="AU1574" s="58"/>
      <c r="AW1574" s="62"/>
      <c r="AX1574" s="58"/>
      <c r="AY1574" s="59"/>
      <c r="BA1574" s="58"/>
      <c r="BC1574" s="62"/>
      <c r="BD1574" s="58"/>
      <c r="BE1574" s="59"/>
      <c r="BF1574" s="58"/>
      <c r="BG1574" s="58"/>
      <c r="BH1574" s="58"/>
      <c r="BI1574" s="58"/>
      <c r="BJ1574" s="58"/>
      <c r="BK1574" s="58"/>
      <c r="BL1574" s="58"/>
      <c r="BM1574" s="58"/>
      <c r="BN1574" s="58"/>
      <c r="BO1574" s="58"/>
      <c r="BP1574" s="58"/>
      <c r="BQ1574" s="58"/>
      <c r="BR1574" s="58"/>
      <c r="BS1574" s="58"/>
      <c r="BT1574" s="58"/>
      <c r="BU1574" s="58"/>
      <c r="BV1574" s="58"/>
      <c r="BW1574" s="58"/>
      <c r="BX1574" s="58"/>
      <c r="BY1574" s="58"/>
      <c r="BZ1574" s="58"/>
      <c r="CA1574" s="58"/>
      <c r="CB1574" s="58"/>
      <c r="CC1574" s="58"/>
      <c r="CD1574" s="58"/>
      <c r="CE1574" s="58"/>
      <c r="CF1574" s="58"/>
      <c r="CG1574" s="58"/>
      <c r="CH1574" s="58"/>
      <c r="CI1574" s="58"/>
      <c r="CJ1574" s="58"/>
      <c r="CK1574" s="58"/>
      <c r="CL1574" s="58"/>
      <c r="CM1574" s="58"/>
      <c r="CN1574" s="58"/>
      <c r="CO1574" s="58"/>
      <c r="CP1574" s="58"/>
      <c r="CQ1574" s="58"/>
      <c r="CR1574" s="58"/>
      <c r="CS1574" s="58"/>
      <c r="CT1574" s="58"/>
      <c r="CU1574" s="58"/>
      <c r="CV1574" s="58"/>
      <c r="CW1574" s="58"/>
      <c r="CX1574" s="58"/>
      <c r="CY1574" s="58"/>
      <c r="CZ1574" s="58"/>
      <c r="DA1574" s="58"/>
      <c r="DB1574" s="58"/>
      <c r="DC1574" s="58"/>
      <c r="DD1574" s="58"/>
      <c r="DE1574" s="58"/>
      <c r="DF1574" s="58"/>
      <c r="DG1574" s="58"/>
      <c r="DH1574" s="58"/>
      <c r="DI1574" s="60"/>
    </row>
    <row r="1575" spans="1:113" x14ac:dyDescent="0.2">
      <c r="A1575" s="36"/>
      <c r="AM1575" s="62"/>
      <c r="AN1575" s="62"/>
      <c r="AO1575" s="58"/>
      <c r="AP1575" s="58"/>
      <c r="AQ1575" s="58"/>
      <c r="AS1575" s="62"/>
      <c r="AT1575" s="58"/>
      <c r="AU1575" s="58"/>
      <c r="AW1575" s="62"/>
      <c r="AX1575" s="58"/>
      <c r="AY1575" s="59"/>
      <c r="BA1575" s="58"/>
      <c r="BC1575" s="62"/>
      <c r="BD1575" s="58"/>
      <c r="BE1575" s="59"/>
      <c r="BF1575" s="58"/>
      <c r="BG1575" s="58"/>
      <c r="BH1575" s="58"/>
      <c r="BI1575" s="58"/>
      <c r="BJ1575" s="58"/>
      <c r="BK1575" s="58"/>
      <c r="BL1575" s="58"/>
      <c r="BM1575" s="58"/>
      <c r="BN1575" s="58"/>
      <c r="BO1575" s="58"/>
      <c r="BP1575" s="58"/>
      <c r="BQ1575" s="58"/>
      <c r="BR1575" s="58"/>
      <c r="BS1575" s="58"/>
      <c r="BT1575" s="58"/>
      <c r="BU1575" s="58"/>
      <c r="BV1575" s="58"/>
      <c r="BW1575" s="58"/>
      <c r="BX1575" s="58"/>
      <c r="BY1575" s="58"/>
      <c r="BZ1575" s="58"/>
      <c r="CA1575" s="58"/>
      <c r="CB1575" s="58"/>
      <c r="CC1575" s="58"/>
      <c r="CD1575" s="58"/>
      <c r="CE1575" s="58"/>
      <c r="CF1575" s="58"/>
      <c r="CG1575" s="58"/>
      <c r="CH1575" s="58"/>
      <c r="CI1575" s="58"/>
      <c r="CJ1575" s="58"/>
      <c r="CK1575" s="58"/>
      <c r="CL1575" s="58"/>
      <c r="CM1575" s="58"/>
      <c r="CN1575" s="58"/>
      <c r="CO1575" s="58"/>
      <c r="CP1575" s="58"/>
      <c r="CQ1575" s="58"/>
      <c r="CR1575" s="58"/>
      <c r="CS1575" s="58"/>
      <c r="CT1575" s="58"/>
      <c r="CU1575" s="58"/>
      <c r="CV1575" s="58"/>
      <c r="CW1575" s="58"/>
      <c r="CX1575" s="58"/>
      <c r="CY1575" s="58"/>
      <c r="CZ1575" s="58"/>
      <c r="DA1575" s="58"/>
      <c r="DB1575" s="58"/>
      <c r="DC1575" s="58"/>
      <c r="DD1575" s="58"/>
      <c r="DE1575" s="58"/>
      <c r="DF1575" s="58"/>
      <c r="DG1575" s="58"/>
      <c r="DH1575" s="58"/>
      <c r="DI1575" s="60"/>
    </row>
    <row r="1576" spans="1:113" x14ac:dyDescent="0.2">
      <c r="A1576" s="36"/>
      <c r="AM1576" s="62"/>
      <c r="AN1576" s="62"/>
      <c r="AO1576" s="58"/>
      <c r="AP1576" s="58"/>
      <c r="AQ1576" s="58"/>
      <c r="AS1576" s="62"/>
      <c r="AT1576" s="58"/>
      <c r="AU1576" s="58"/>
      <c r="AW1576" s="62"/>
      <c r="AX1576" s="58"/>
      <c r="AY1576" s="59"/>
      <c r="BA1576" s="58"/>
      <c r="BC1576" s="62"/>
      <c r="BD1576" s="58"/>
      <c r="BE1576" s="59"/>
      <c r="BF1576" s="58"/>
      <c r="BG1576" s="58"/>
      <c r="BH1576" s="58"/>
      <c r="BI1576" s="58"/>
      <c r="BJ1576" s="58"/>
      <c r="BK1576" s="58"/>
      <c r="BL1576" s="58"/>
      <c r="BM1576" s="58"/>
      <c r="BN1576" s="58"/>
      <c r="BO1576" s="58"/>
      <c r="BP1576" s="58"/>
      <c r="BQ1576" s="58"/>
      <c r="BR1576" s="58"/>
      <c r="BS1576" s="58"/>
      <c r="BT1576" s="58"/>
      <c r="BU1576" s="58"/>
      <c r="BV1576" s="58"/>
      <c r="BW1576" s="58"/>
      <c r="BX1576" s="58"/>
      <c r="BY1576" s="58"/>
      <c r="BZ1576" s="58"/>
      <c r="CA1576" s="58"/>
      <c r="CB1576" s="58"/>
      <c r="CC1576" s="58"/>
      <c r="CD1576" s="58"/>
      <c r="CE1576" s="58"/>
      <c r="CF1576" s="58"/>
      <c r="CG1576" s="58"/>
      <c r="CH1576" s="58"/>
      <c r="CI1576" s="58"/>
      <c r="CJ1576" s="58"/>
      <c r="CK1576" s="58"/>
      <c r="CL1576" s="58"/>
      <c r="CM1576" s="58"/>
      <c r="CN1576" s="58"/>
      <c r="CO1576" s="58"/>
      <c r="CP1576" s="58"/>
      <c r="CQ1576" s="58"/>
      <c r="CR1576" s="58"/>
      <c r="CS1576" s="58"/>
      <c r="CT1576" s="58"/>
      <c r="CU1576" s="58"/>
      <c r="CV1576" s="58"/>
      <c r="CW1576" s="58"/>
      <c r="CX1576" s="58"/>
      <c r="CY1576" s="58"/>
      <c r="CZ1576" s="58"/>
      <c r="DA1576" s="58"/>
      <c r="DB1576" s="58"/>
      <c r="DC1576" s="58"/>
      <c r="DD1576" s="58"/>
      <c r="DE1576" s="58"/>
      <c r="DF1576" s="58"/>
      <c r="DG1576" s="58"/>
      <c r="DH1576" s="58"/>
      <c r="DI1576" s="60"/>
    </row>
    <row r="1577" spans="1:113" x14ac:dyDescent="0.2">
      <c r="A1577" s="36"/>
      <c r="AM1577" s="62"/>
      <c r="AN1577" s="62"/>
      <c r="AO1577" s="58"/>
      <c r="AP1577" s="58"/>
      <c r="AQ1577" s="58"/>
      <c r="AS1577" s="62"/>
      <c r="AT1577" s="58"/>
      <c r="AU1577" s="58"/>
      <c r="AW1577" s="62"/>
      <c r="AX1577" s="58"/>
      <c r="AY1577" s="59"/>
      <c r="BA1577" s="58"/>
      <c r="BC1577" s="62"/>
      <c r="BD1577" s="58"/>
      <c r="BE1577" s="59"/>
      <c r="BF1577" s="58"/>
      <c r="BG1577" s="58"/>
      <c r="BH1577" s="58"/>
      <c r="BI1577" s="58"/>
      <c r="BJ1577" s="58"/>
      <c r="BK1577" s="58"/>
      <c r="BL1577" s="58"/>
      <c r="BM1577" s="58"/>
      <c r="BN1577" s="58"/>
      <c r="BO1577" s="58"/>
      <c r="BP1577" s="58"/>
      <c r="BQ1577" s="58"/>
      <c r="BR1577" s="58"/>
      <c r="BS1577" s="58"/>
      <c r="BT1577" s="58"/>
      <c r="BU1577" s="58"/>
      <c r="BV1577" s="58"/>
      <c r="BW1577" s="58"/>
      <c r="BX1577" s="58"/>
      <c r="BY1577" s="58"/>
      <c r="BZ1577" s="58"/>
      <c r="CA1577" s="58"/>
      <c r="CB1577" s="58"/>
      <c r="CC1577" s="58"/>
      <c r="CD1577" s="58"/>
      <c r="CE1577" s="58"/>
      <c r="CF1577" s="58"/>
      <c r="CG1577" s="58"/>
      <c r="CH1577" s="58"/>
      <c r="CI1577" s="58"/>
      <c r="CJ1577" s="58"/>
      <c r="CK1577" s="58"/>
      <c r="CL1577" s="58"/>
      <c r="CM1577" s="58"/>
      <c r="CN1577" s="58"/>
      <c r="CO1577" s="58"/>
      <c r="CP1577" s="58"/>
      <c r="CQ1577" s="58"/>
      <c r="CR1577" s="58"/>
      <c r="CS1577" s="58"/>
      <c r="CT1577" s="58"/>
      <c r="CU1577" s="58"/>
      <c r="CV1577" s="58"/>
      <c r="CW1577" s="58"/>
      <c r="CX1577" s="58"/>
      <c r="CY1577" s="58"/>
      <c r="CZ1577" s="58"/>
      <c r="DA1577" s="58"/>
      <c r="DB1577" s="58"/>
      <c r="DC1577" s="58"/>
      <c r="DD1577" s="58"/>
      <c r="DE1577" s="58"/>
      <c r="DF1577" s="58"/>
      <c r="DG1577" s="58"/>
      <c r="DH1577" s="58"/>
      <c r="DI1577" s="60"/>
    </row>
    <row r="1578" spans="1:113" x14ac:dyDescent="0.2">
      <c r="A1578" s="36"/>
      <c r="AM1578" s="62"/>
      <c r="AN1578" s="62"/>
      <c r="AO1578" s="58"/>
      <c r="AP1578" s="58"/>
      <c r="AQ1578" s="58"/>
      <c r="AS1578" s="62"/>
      <c r="AT1578" s="58"/>
      <c r="AU1578" s="58"/>
      <c r="AW1578" s="62"/>
      <c r="AX1578" s="58"/>
      <c r="AY1578" s="59"/>
      <c r="BA1578" s="58"/>
      <c r="BC1578" s="62"/>
      <c r="BD1578" s="58"/>
      <c r="BE1578" s="59"/>
      <c r="BF1578" s="58"/>
      <c r="BG1578" s="58"/>
      <c r="BH1578" s="58"/>
      <c r="BI1578" s="58"/>
      <c r="BJ1578" s="58"/>
      <c r="BK1578" s="58"/>
      <c r="BL1578" s="58"/>
      <c r="BM1578" s="58"/>
      <c r="BN1578" s="58"/>
      <c r="BO1578" s="58"/>
      <c r="BP1578" s="58"/>
      <c r="BQ1578" s="58"/>
      <c r="BR1578" s="58"/>
      <c r="BS1578" s="58"/>
      <c r="BT1578" s="58"/>
      <c r="BU1578" s="58"/>
      <c r="BV1578" s="58"/>
      <c r="BW1578" s="58"/>
      <c r="BX1578" s="58"/>
      <c r="BY1578" s="58"/>
      <c r="BZ1578" s="58"/>
      <c r="CA1578" s="58"/>
      <c r="CB1578" s="58"/>
      <c r="CC1578" s="58"/>
      <c r="CD1578" s="58"/>
      <c r="CE1578" s="58"/>
      <c r="CF1578" s="58"/>
      <c r="CG1578" s="58"/>
      <c r="CH1578" s="58"/>
      <c r="CI1578" s="58"/>
      <c r="CJ1578" s="58"/>
      <c r="CK1578" s="58"/>
      <c r="CL1578" s="58"/>
      <c r="CM1578" s="58"/>
      <c r="CN1578" s="58"/>
      <c r="CO1578" s="58"/>
      <c r="CP1578" s="58"/>
      <c r="CQ1578" s="58"/>
      <c r="CR1578" s="58"/>
      <c r="CS1578" s="58"/>
      <c r="CT1578" s="58"/>
      <c r="CU1578" s="58"/>
      <c r="CV1578" s="58"/>
      <c r="CW1578" s="58"/>
      <c r="CX1578" s="58"/>
      <c r="CY1578" s="58"/>
      <c r="CZ1578" s="58"/>
      <c r="DA1578" s="58"/>
      <c r="DB1578" s="58"/>
      <c r="DC1578" s="58"/>
      <c r="DD1578" s="58"/>
      <c r="DE1578" s="58"/>
      <c r="DF1578" s="58"/>
      <c r="DG1578" s="58"/>
      <c r="DH1578" s="58"/>
      <c r="DI1578" s="60"/>
    </row>
    <row r="1579" spans="1:113" x14ac:dyDescent="0.2">
      <c r="A1579" s="36"/>
      <c r="AM1579" s="62"/>
      <c r="AN1579" s="62"/>
      <c r="AO1579" s="58"/>
      <c r="AP1579" s="58"/>
      <c r="AQ1579" s="58"/>
      <c r="AS1579" s="62"/>
      <c r="AT1579" s="58"/>
      <c r="AU1579" s="58"/>
      <c r="AW1579" s="62"/>
      <c r="AX1579" s="58"/>
      <c r="AY1579" s="59"/>
      <c r="BA1579" s="58"/>
      <c r="BC1579" s="62"/>
      <c r="BD1579" s="58"/>
      <c r="BE1579" s="59"/>
      <c r="BF1579" s="58"/>
      <c r="BG1579" s="58"/>
      <c r="BH1579" s="58"/>
      <c r="BI1579" s="58"/>
      <c r="BJ1579" s="58"/>
      <c r="BK1579" s="58"/>
      <c r="BL1579" s="58"/>
      <c r="BM1579" s="58"/>
      <c r="BN1579" s="58"/>
      <c r="BO1579" s="58"/>
      <c r="BP1579" s="58"/>
      <c r="BQ1579" s="58"/>
      <c r="BR1579" s="58"/>
      <c r="BS1579" s="58"/>
      <c r="BT1579" s="58"/>
      <c r="BU1579" s="58"/>
      <c r="BV1579" s="58"/>
      <c r="BW1579" s="58"/>
      <c r="BX1579" s="58"/>
      <c r="BY1579" s="58"/>
      <c r="BZ1579" s="58"/>
      <c r="CA1579" s="58"/>
      <c r="CB1579" s="58"/>
      <c r="CC1579" s="58"/>
      <c r="CD1579" s="58"/>
      <c r="CE1579" s="58"/>
      <c r="CF1579" s="58"/>
      <c r="CG1579" s="58"/>
      <c r="CH1579" s="58"/>
      <c r="CI1579" s="58"/>
      <c r="CJ1579" s="58"/>
      <c r="CK1579" s="58"/>
      <c r="CL1579" s="58"/>
      <c r="CM1579" s="58"/>
      <c r="CN1579" s="58"/>
      <c r="CO1579" s="58"/>
      <c r="CP1579" s="58"/>
      <c r="CQ1579" s="58"/>
      <c r="CR1579" s="58"/>
      <c r="CS1579" s="58"/>
      <c r="CT1579" s="58"/>
      <c r="CU1579" s="58"/>
      <c r="CV1579" s="58"/>
      <c r="CW1579" s="58"/>
      <c r="CX1579" s="58"/>
      <c r="CY1579" s="58"/>
      <c r="CZ1579" s="58"/>
      <c r="DA1579" s="58"/>
      <c r="DB1579" s="58"/>
      <c r="DC1579" s="58"/>
      <c r="DD1579" s="58"/>
      <c r="DE1579" s="58"/>
      <c r="DF1579" s="58"/>
      <c r="DG1579" s="58"/>
      <c r="DH1579" s="58"/>
      <c r="DI1579" s="60"/>
    </row>
    <row r="1580" spans="1:113" x14ac:dyDescent="0.2">
      <c r="A1580" s="36"/>
      <c r="AM1580" s="62"/>
      <c r="AN1580" s="62"/>
      <c r="AO1580" s="58"/>
      <c r="AP1580" s="58"/>
      <c r="AQ1580" s="58"/>
      <c r="AS1580" s="62"/>
      <c r="AT1580" s="58"/>
      <c r="AU1580" s="58"/>
      <c r="AW1580" s="62"/>
      <c r="AX1580" s="58"/>
      <c r="AY1580" s="59"/>
      <c r="BA1580" s="58"/>
      <c r="BC1580" s="62"/>
      <c r="BD1580" s="58"/>
      <c r="BE1580" s="59"/>
      <c r="BF1580" s="58"/>
      <c r="BG1580" s="58"/>
      <c r="BH1580" s="58"/>
      <c r="BI1580" s="58"/>
      <c r="BJ1580" s="58"/>
      <c r="BK1580" s="58"/>
      <c r="BL1580" s="58"/>
      <c r="BM1580" s="58"/>
      <c r="BN1580" s="58"/>
      <c r="BO1580" s="58"/>
      <c r="BP1580" s="58"/>
      <c r="BQ1580" s="58"/>
      <c r="BR1580" s="58"/>
      <c r="BS1580" s="58"/>
      <c r="BT1580" s="58"/>
      <c r="BU1580" s="58"/>
      <c r="BV1580" s="58"/>
      <c r="BW1580" s="58"/>
      <c r="BX1580" s="58"/>
      <c r="BY1580" s="58"/>
      <c r="BZ1580" s="58"/>
      <c r="CA1580" s="58"/>
      <c r="CB1580" s="58"/>
      <c r="CC1580" s="58"/>
      <c r="CD1580" s="58"/>
      <c r="CE1580" s="58"/>
      <c r="CF1580" s="58"/>
      <c r="CG1580" s="58"/>
      <c r="CH1580" s="58"/>
      <c r="CI1580" s="58"/>
      <c r="CJ1580" s="58"/>
      <c r="CK1580" s="58"/>
      <c r="CL1580" s="58"/>
      <c r="CM1580" s="58"/>
      <c r="CN1580" s="58"/>
      <c r="CO1580" s="58"/>
      <c r="CP1580" s="58"/>
      <c r="CQ1580" s="58"/>
      <c r="CR1580" s="58"/>
      <c r="CS1580" s="58"/>
      <c r="CT1580" s="58"/>
      <c r="CU1580" s="58"/>
      <c r="CV1580" s="58"/>
      <c r="CW1580" s="58"/>
      <c r="CX1580" s="58"/>
      <c r="CY1580" s="58"/>
      <c r="CZ1580" s="58"/>
      <c r="DA1580" s="58"/>
      <c r="DB1580" s="58"/>
      <c r="DC1580" s="58"/>
      <c r="DD1580" s="58"/>
      <c r="DE1580" s="58"/>
      <c r="DF1580" s="58"/>
      <c r="DG1580" s="58"/>
      <c r="DH1580" s="58"/>
      <c r="DI1580" s="60"/>
    </row>
    <row r="1581" spans="1:113" x14ac:dyDescent="0.2">
      <c r="A1581" s="36"/>
      <c r="AM1581" s="62"/>
      <c r="AN1581" s="62"/>
      <c r="AO1581" s="58"/>
      <c r="AP1581" s="58"/>
      <c r="AQ1581" s="58"/>
      <c r="AS1581" s="62"/>
      <c r="AT1581" s="58"/>
      <c r="AU1581" s="58"/>
      <c r="AW1581" s="62"/>
      <c r="AX1581" s="58"/>
      <c r="AY1581" s="59"/>
      <c r="BA1581" s="58"/>
      <c r="BC1581" s="62"/>
      <c r="BD1581" s="58"/>
      <c r="BE1581" s="59"/>
      <c r="BF1581" s="58"/>
      <c r="BG1581" s="58"/>
      <c r="BH1581" s="58"/>
      <c r="BI1581" s="58"/>
      <c r="BJ1581" s="58"/>
      <c r="BK1581" s="58"/>
      <c r="BL1581" s="58"/>
      <c r="BM1581" s="58"/>
      <c r="BN1581" s="58"/>
      <c r="BO1581" s="58"/>
      <c r="BP1581" s="58"/>
      <c r="BQ1581" s="58"/>
      <c r="BR1581" s="58"/>
      <c r="BS1581" s="58"/>
      <c r="BT1581" s="58"/>
      <c r="BU1581" s="58"/>
      <c r="BV1581" s="58"/>
      <c r="BW1581" s="58"/>
      <c r="BX1581" s="58"/>
      <c r="BY1581" s="58"/>
      <c r="BZ1581" s="58"/>
      <c r="CA1581" s="58"/>
      <c r="CB1581" s="58"/>
      <c r="CC1581" s="58"/>
      <c r="CD1581" s="58"/>
      <c r="CE1581" s="58"/>
      <c r="CF1581" s="58"/>
      <c r="CG1581" s="58"/>
      <c r="CH1581" s="58"/>
      <c r="CI1581" s="58"/>
      <c r="CJ1581" s="58"/>
      <c r="CK1581" s="58"/>
      <c r="CL1581" s="58"/>
      <c r="CM1581" s="58"/>
      <c r="CN1581" s="58"/>
      <c r="CO1581" s="58"/>
      <c r="CP1581" s="58"/>
      <c r="CQ1581" s="58"/>
      <c r="CR1581" s="58"/>
      <c r="CS1581" s="58"/>
      <c r="CT1581" s="58"/>
      <c r="CU1581" s="58"/>
      <c r="CV1581" s="58"/>
      <c r="CW1581" s="58"/>
      <c r="CX1581" s="58"/>
      <c r="CY1581" s="58"/>
      <c r="CZ1581" s="58"/>
      <c r="DA1581" s="58"/>
      <c r="DB1581" s="58"/>
      <c r="DC1581" s="58"/>
      <c r="DD1581" s="58"/>
      <c r="DE1581" s="58"/>
      <c r="DF1581" s="58"/>
      <c r="DG1581" s="58"/>
      <c r="DH1581" s="58"/>
      <c r="DI1581" s="60"/>
    </row>
    <row r="1582" spans="1:113" x14ac:dyDescent="0.2">
      <c r="A1582" s="36"/>
      <c r="AM1582" s="62"/>
      <c r="AN1582" s="62"/>
      <c r="AO1582" s="58"/>
      <c r="AP1582" s="58"/>
      <c r="AQ1582" s="58"/>
      <c r="AS1582" s="62"/>
      <c r="AT1582" s="58"/>
      <c r="AU1582" s="58"/>
      <c r="AW1582" s="62"/>
      <c r="AX1582" s="58"/>
      <c r="AY1582" s="59"/>
      <c r="BA1582" s="58"/>
      <c r="BC1582" s="62"/>
      <c r="BD1582" s="58"/>
      <c r="BE1582" s="59"/>
      <c r="BF1582" s="58"/>
      <c r="BG1582" s="58"/>
      <c r="BH1582" s="58"/>
      <c r="BI1582" s="58"/>
      <c r="BJ1582" s="58"/>
      <c r="BK1582" s="58"/>
      <c r="BL1582" s="58"/>
      <c r="BM1582" s="58"/>
      <c r="BN1582" s="58"/>
      <c r="BO1582" s="58"/>
      <c r="BP1582" s="58"/>
      <c r="BQ1582" s="58"/>
      <c r="BR1582" s="58"/>
      <c r="BS1582" s="58"/>
      <c r="BT1582" s="58"/>
      <c r="BU1582" s="58"/>
      <c r="BV1582" s="58"/>
      <c r="BW1582" s="58"/>
      <c r="BX1582" s="58"/>
      <c r="BY1582" s="58"/>
      <c r="BZ1582" s="58"/>
      <c r="CA1582" s="58"/>
      <c r="CB1582" s="58"/>
      <c r="CC1582" s="58"/>
      <c r="CD1582" s="58"/>
      <c r="CE1582" s="58"/>
      <c r="CF1582" s="58"/>
      <c r="CG1582" s="58"/>
      <c r="CH1582" s="58"/>
      <c r="CI1582" s="58"/>
      <c r="CJ1582" s="58"/>
      <c r="CK1582" s="58"/>
      <c r="CL1582" s="58"/>
      <c r="CM1582" s="58"/>
      <c r="CN1582" s="58"/>
      <c r="CO1582" s="58"/>
      <c r="CP1582" s="58"/>
      <c r="CQ1582" s="58"/>
      <c r="CR1582" s="58"/>
      <c r="CS1582" s="58"/>
      <c r="CT1582" s="58"/>
      <c r="CU1582" s="58"/>
      <c r="CV1582" s="58"/>
      <c r="CW1582" s="58"/>
      <c r="CX1582" s="58"/>
      <c r="CY1582" s="58"/>
      <c r="CZ1582" s="58"/>
      <c r="DA1582" s="58"/>
      <c r="DB1582" s="58"/>
      <c r="DC1582" s="58"/>
      <c r="DD1582" s="58"/>
      <c r="DE1582" s="58"/>
      <c r="DF1582" s="58"/>
      <c r="DG1582" s="58"/>
      <c r="DH1582" s="58"/>
      <c r="DI1582" s="60"/>
    </row>
    <row r="1583" spans="1:113" x14ac:dyDescent="0.2">
      <c r="A1583" s="36"/>
      <c r="AM1583" s="62"/>
      <c r="AN1583" s="62"/>
      <c r="AO1583" s="58"/>
      <c r="AP1583" s="58"/>
      <c r="AQ1583" s="58"/>
      <c r="AS1583" s="62"/>
      <c r="AT1583" s="58"/>
      <c r="AU1583" s="58"/>
      <c r="AW1583" s="62"/>
      <c r="AX1583" s="58"/>
      <c r="AY1583" s="59"/>
      <c r="BA1583" s="58"/>
      <c r="BC1583" s="62"/>
      <c r="BD1583" s="58"/>
      <c r="BE1583" s="59"/>
      <c r="BF1583" s="58"/>
      <c r="BG1583" s="58"/>
      <c r="BH1583" s="58"/>
      <c r="BI1583" s="58"/>
      <c r="BJ1583" s="58"/>
      <c r="BK1583" s="58"/>
      <c r="BL1583" s="58"/>
      <c r="BM1583" s="58"/>
      <c r="BN1583" s="58"/>
      <c r="BO1583" s="58"/>
      <c r="BP1583" s="58"/>
      <c r="BQ1583" s="58"/>
      <c r="BR1583" s="58"/>
      <c r="BS1583" s="58"/>
      <c r="BT1583" s="58"/>
      <c r="BU1583" s="58"/>
      <c r="BV1583" s="58"/>
      <c r="BW1583" s="58"/>
      <c r="BX1583" s="58"/>
      <c r="BY1583" s="58"/>
      <c r="BZ1583" s="58"/>
      <c r="CA1583" s="58"/>
      <c r="CB1583" s="58"/>
      <c r="CC1583" s="58"/>
      <c r="CD1583" s="58"/>
      <c r="CE1583" s="58"/>
      <c r="CF1583" s="58"/>
      <c r="CG1583" s="58"/>
      <c r="CH1583" s="58"/>
      <c r="CI1583" s="58"/>
      <c r="CJ1583" s="58"/>
      <c r="CK1583" s="58"/>
      <c r="CL1583" s="58"/>
      <c r="CM1583" s="58"/>
      <c r="CN1583" s="58"/>
      <c r="CO1583" s="58"/>
      <c r="CP1583" s="58"/>
      <c r="CQ1583" s="58"/>
      <c r="CR1583" s="58"/>
      <c r="CS1583" s="58"/>
      <c r="CT1583" s="58"/>
      <c r="CU1583" s="58"/>
      <c r="CV1583" s="58"/>
      <c r="CW1583" s="58"/>
      <c r="CX1583" s="58"/>
      <c r="CY1583" s="58"/>
      <c r="CZ1583" s="58"/>
      <c r="DA1583" s="58"/>
      <c r="DB1583" s="58"/>
      <c r="DC1583" s="58"/>
      <c r="DD1583" s="58"/>
      <c r="DE1583" s="58"/>
      <c r="DF1583" s="58"/>
      <c r="DG1583" s="58"/>
      <c r="DH1583" s="58"/>
      <c r="DI1583" s="60"/>
    </row>
    <row r="1584" spans="1:113" x14ac:dyDescent="0.2">
      <c r="A1584" s="36"/>
      <c r="AM1584" s="62"/>
      <c r="AN1584" s="62"/>
      <c r="AO1584" s="58"/>
      <c r="AP1584" s="58"/>
      <c r="AQ1584" s="58"/>
      <c r="AS1584" s="62"/>
      <c r="AT1584" s="58"/>
      <c r="AU1584" s="58"/>
      <c r="AW1584" s="62"/>
      <c r="AX1584" s="58"/>
      <c r="AY1584" s="59"/>
      <c r="BA1584" s="58"/>
      <c r="BC1584" s="62"/>
      <c r="BD1584" s="58"/>
      <c r="BE1584" s="59"/>
      <c r="BF1584" s="58"/>
      <c r="BG1584" s="58"/>
      <c r="BH1584" s="58"/>
      <c r="BI1584" s="58"/>
      <c r="BJ1584" s="58"/>
      <c r="BK1584" s="58"/>
      <c r="BL1584" s="58"/>
      <c r="BM1584" s="58"/>
      <c r="BN1584" s="58"/>
      <c r="BO1584" s="58"/>
      <c r="BP1584" s="58"/>
      <c r="BQ1584" s="58"/>
      <c r="BR1584" s="58"/>
      <c r="BS1584" s="58"/>
      <c r="BT1584" s="58"/>
      <c r="BU1584" s="58"/>
      <c r="BV1584" s="58"/>
      <c r="BW1584" s="58"/>
      <c r="BX1584" s="58"/>
      <c r="BY1584" s="58"/>
      <c r="BZ1584" s="58"/>
      <c r="CA1584" s="58"/>
      <c r="CB1584" s="58"/>
      <c r="CC1584" s="58"/>
      <c r="CD1584" s="58"/>
      <c r="CE1584" s="58"/>
      <c r="CF1584" s="58"/>
      <c r="CG1584" s="58"/>
      <c r="CH1584" s="58"/>
      <c r="CI1584" s="58"/>
      <c r="CJ1584" s="58"/>
      <c r="CK1584" s="58"/>
      <c r="CL1584" s="58"/>
      <c r="CM1584" s="58"/>
      <c r="CN1584" s="58"/>
      <c r="CO1584" s="58"/>
      <c r="CP1584" s="58"/>
      <c r="CQ1584" s="58"/>
      <c r="CR1584" s="58"/>
      <c r="CS1584" s="58"/>
      <c r="CT1584" s="58"/>
      <c r="CU1584" s="58"/>
      <c r="CV1584" s="58"/>
      <c r="CW1584" s="58"/>
      <c r="CX1584" s="58"/>
      <c r="CY1584" s="58"/>
      <c r="CZ1584" s="58"/>
      <c r="DA1584" s="58"/>
      <c r="DB1584" s="58"/>
      <c r="DC1584" s="58"/>
      <c r="DD1584" s="58"/>
      <c r="DE1584" s="58"/>
      <c r="DF1584" s="58"/>
      <c r="DG1584" s="58"/>
      <c r="DH1584" s="58"/>
      <c r="DI1584" s="60"/>
    </row>
    <row r="1585" spans="1:113" x14ac:dyDescent="0.2">
      <c r="A1585" s="36"/>
      <c r="AM1585" s="62"/>
      <c r="AN1585" s="62"/>
      <c r="AO1585" s="58"/>
      <c r="AP1585" s="58"/>
      <c r="AQ1585" s="58"/>
      <c r="AS1585" s="62"/>
      <c r="AT1585" s="58"/>
      <c r="AU1585" s="58"/>
      <c r="AW1585" s="62"/>
      <c r="AX1585" s="58"/>
      <c r="AY1585" s="59"/>
      <c r="BA1585" s="58"/>
      <c r="BC1585" s="62"/>
      <c r="BD1585" s="58"/>
      <c r="BE1585" s="59"/>
      <c r="BF1585" s="58"/>
      <c r="BG1585" s="58"/>
      <c r="BH1585" s="58"/>
      <c r="BI1585" s="58"/>
      <c r="BJ1585" s="58"/>
      <c r="BK1585" s="58"/>
      <c r="BL1585" s="58"/>
      <c r="BM1585" s="58"/>
      <c r="BN1585" s="58"/>
      <c r="BO1585" s="58"/>
      <c r="BP1585" s="58"/>
      <c r="BQ1585" s="58"/>
      <c r="BR1585" s="58"/>
      <c r="BS1585" s="58"/>
      <c r="BT1585" s="58"/>
      <c r="BU1585" s="58"/>
      <c r="BV1585" s="58"/>
      <c r="BW1585" s="58"/>
      <c r="BX1585" s="58"/>
      <c r="BY1585" s="58"/>
      <c r="BZ1585" s="58"/>
      <c r="CA1585" s="58"/>
      <c r="CB1585" s="58"/>
      <c r="CC1585" s="58"/>
      <c r="CD1585" s="58"/>
      <c r="CE1585" s="58"/>
      <c r="CF1585" s="58"/>
      <c r="CG1585" s="58"/>
      <c r="CH1585" s="58"/>
      <c r="CI1585" s="58"/>
      <c r="CJ1585" s="58"/>
      <c r="CK1585" s="58"/>
      <c r="CL1585" s="58"/>
      <c r="CM1585" s="58"/>
      <c r="CN1585" s="58"/>
      <c r="CO1585" s="58"/>
      <c r="CP1585" s="58"/>
      <c r="CQ1585" s="58"/>
      <c r="CR1585" s="58"/>
      <c r="CS1585" s="58"/>
      <c r="CT1585" s="58"/>
      <c r="CU1585" s="58"/>
      <c r="CV1585" s="58"/>
      <c r="CW1585" s="58"/>
      <c r="CX1585" s="58"/>
      <c r="CY1585" s="58"/>
      <c r="CZ1585" s="58"/>
      <c r="DA1585" s="58"/>
      <c r="DB1585" s="58"/>
      <c r="DC1585" s="58"/>
      <c r="DD1585" s="58"/>
      <c r="DE1585" s="58"/>
      <c r="DF1585" s="58"/>
      <c r="DG1585" s="58"/>
      <c r="DH1585" s="58"/>
      <c r="DI1585" s="60"/>
    </row>
    <row r="1586" spans="1:113" x14ac:dyDescent="0.2">
      <c r="A1586" s="36"/>
      <c r="AM1586" s="62"/>
      <c r="AN1586" s="62"/>
      <c r="AO1586" s="58"/>
      <c r="AP1586" s="58"/>
      <c r="AQ1586" s="58"/>
      <c r="AS1586" s="62"/>
      <c r="AT1586" s="58"/>
      <c r="AU1586" s="58"/>
      <c r="AW1586" s="62"/>
      <c r="AX1586" s="58"/>
      <c r="AY1586" s="59"/>
      <c r="BA1586" s="58"/>
      <c r="BC1586" s="62"/>
      <c r="BD1586" s="58"/>
      <c r="BE1586" s="59"/>
      <c r="BF1586" s="58"/>
      <c r="BG1586" s="58"/>
      <c r="BH1586" s="58"/>
      <c r="BI1586" s="58"/>
      <c r="BJ1586" s="58"/>
      <c r="BK1586" s="58"/>
      <c r="BL1586" s="58"/>
      <c r="BM1586" s="58"/>
      <c r="BN1586" s="58"/>
      <c r="BO1586" s="58"/>
      <c r="BP1586" s="58"/>
      <c r="BQ1586" s="58"/>
      <c r="BR1586" s="58"/>
      <c r="BS1586" s="58"/>
      <c r="BT1586" s="58"/>
      <c r="BU1586" s="58"/>
      <c r="BV1586" s="58"/>
      <c r="BW1586" s="58"/>
      <c r="BX1586" s="58"/>
      <c r="BY1586" s="58"/>
      <c r="BZ1586" s="58"/>
      <c r="CA1586" s="58"/>
      <c r="CB1586" s="58"/>
      <c r="CC1586" s="58"/>
      <c r="CD1586" s="58"/>
      <c r="CE1586" s="58"/>
      <c r="CF1586" s="58"/>
      <c r="CG1586" s="58"/>
      <c r="CH1586" s="58"/>
      <c r="CI1586" s="58"/>
      <c r="CJ1586" s="58"/>
      <c r="CK1586" s="58"/>
      <c r="CL1586" s="58"/>
      <c r="CM1586" s="58"/>
      <c r="CN1586" s="58"/>
      <c r="CO1586" s="58"/>
      <c r="CP1586" s="58"/>
      <c r="CQ1586" s="58"/>
      <c r="CR1586" s="58"/>
      <c r="CS1586" s="58"/>
      <c r="CT1586" s="58"/>
      <c r="CU1586" s="58"/>
      <c r="CV1586" s="58"/>
      <c r="CW1586" s="58"/>
      <c r="CX1586" s="58"/>
      <c r="CY1586" s="58"/>
      <c r="CZ1586" s="58"/>
      <c r="DA1586" s="58"/>
      <c r="DB1586" s="58"/>
      <c r="DC1586" s="58"/>
      <c r="DD1586" s="58"/>
      <c r="DE1586" s="58"/>
      <c r="DF1586" s="58"/>
      <c r="DG1586" s="58"/>
      <c r="DH1586" s="58"/>
      <c r="DI1586" s="60"/>
    </row>
    <row r="1587" spans="1:113" x14ac:dyDescent="0.2">
      <c r="A1587" s="36"/>
      <c r="AM1587" s="62"/>
      <c r="AN1587" s="62"/>
      <c r="AO1587" s="58"/>
      <c r="AP1587" s="58"/>
      <c r="AQ1587" s="58"/>
      <c r="AS1587" s="62"/>
      <c r="AT1587" s="58"/>
      <c r="AU1587" s="58"/>
      <c r="AW1587" s="62"/>
      <c r="AX1587" s="58"/>
      <c r="AY1587" s="59"/>
      <c r="BA1587" s="58"/>
      <c r="BC1587" s="62"/>
      <c r="BD1587" s="58"/>
      <c r="BE1587" s="59"/>
      <c r="BF1587" s="58"/>
      <c r="BG1587" s="58"/>
      <c r="BH1587" s="58"/>
      <c r="BI1587" s="58"/>
      <c r="BJ1587" s="58"/>
      <c r="BK1587" s="58"/>
      <c r="BL1587" s="58"/>
      <c r="BM1587" s="58"/>
      <c r="BN1587" s="58"/>
      <c r="BO1587" s="58"/>
      <c r="BP1587" s="58"/>
      <c r="BQ1587" s="58"/>
      <c r="BR1587" s="58"/>
      <c r="BS1587" s="58"/>
      <c r="BT1587" s="58"/>
      <c r="BU1587" s="58"/>
      <c r="BV1587" s="58"/>
      <c r="BW1587" s="58"/>
      <c r="BX1587" s="58"/>
      <c r="BY1587" s="58"/>
      <c r="BZ1587" s="58"/>
      <c r="CA1587" s="58"/>
      <c r="CB1587" s="58"/>
      <c r="CC1587" s="58"/>
      <c r="CD1587" s="58"/>
      <c r="CE1587" s="58"/>
      <c r="CF1587" s="58"/>
      <c r="CG1587" s="58"/>
      <c r="CH1587" s="58"/>
      <c r="CI1587" s="58"/>
      <c r="CJ1587" s="58"/>
      <c r="CK1587" s="58"/>
      <c r="CL1587" s="58"/>
      <c r="CM1587" s="58"/>
      <c r="CN1587" s="58"/>
      <c r="CO1587" s="58"/>
      <c r="CP1587" s="58"/>
      <c r="CQ1587" s="58"/>
      <c r="CR1587" s="58"/>
      <c r="CS1587" s="58"/>
      <c r="CT1587" s="58"/>
      <c r="CU1587" s="58"/>
      <c r="CV1587" s="58"/>
      <c r="CW1587" s="58"/>
      <c r="CX1587" s="58"/>
      <c r="CY1587" s="58"/>
      <c r="CZ1587" s="58"/>
      <c r="DA1587" s="58"/>
      <c r="DB1587" s="58"/>
      <c r="DC1587" s="58"/>
      <c r="DD1587" s="58"/>
      <c r="DE1587" s="58"/>
      <c r="DF1587" s="58"/>
      <c r="DG1587" s="58"/>
      <c r="DH1587" s="58"/>
      <c r="DI1587" s="60"/>
    </row>
    <row r="1588" spans="1:113" x14ac:dyDescent="0.2">
      <c r="A1588" s="36"/>
      <c r="AM1588" s="62"/>
      <c r="AN1588" s="62"/>
      <c r="AO1588" s="58"/>
      <c r="AP1588" s="58"/>
      <c r="AQ1588" s="58"/>
      <c r="AS1588" s="62"/>
      <c r="AT1588" s="58"/>
      <c r="AU1588" s="58"/>
      <c r="AW1588" s="62"/>
      <c r="AX1588" s="58"/>
      <c r="AY1588" s="59"/>
      <c r="BA1588" s="58"/>
      <c r="BC1588" s="62"/>
      <c r="BD1588" s="58"/>
      <c r="BE1588" s="59"/>
      <c r="BF1588" s="58"/>
      <c r="BG1588" s="58"/>
      <c r="BH1588" s="58"/>
      <c r="BI1588" s="58"/>
      <c r="BJ1588" s="58"/>
      <c r="BK1588" s="58"/>
      <c r="BL1588" s="58"/>
      <c r="BM1588" s="58"/>
      <c r="BN1588" s="58"/>
      <c r="BO1588" s="58"/>
      <c r="BP1588" s="58"/>
      <c r="BQ1588" s="58"/>
      <c r="BR1588" s="58"/>
      <c r="BS1588" s="58"/>
      <c r="BT1588" s="58"/>
      <c r="BU1588" s="58"/>
      <c r="BV1588" s="58"/>
      <c r="BW1588" s="58"/>
      <c r="BX1588" s="58"/>
      <c r="BY1588" s="58"/>
      <c r="BZ1588" s="58"/>
      <c r="CA1588" s="58"/>
      <c r="CB1588" s="58"/>
      <c r="CC1588" s="58"/>
      <c r="CD1588" s="58"/>
      <c r="CE1588" s="58"/>
      <c r="CF1588" s="58"/>
      <c r="CG1588" s="58"/>
      <c r="CH1588" s="58"/>
      <c r="CI1588" s="58"/>
      <c r="CJ1588" s="58"/>
      <c r="CK1588" s="58"/>
      <c r="CL1588" s="58"/>
      <c r="CM1588" s="58"/>
      <c r="CN1588" s="58"/>
      <c r="CO1588" s="58"/>
      <c r="CP1588" s="58"/>
      <c r="CQ1588" s="58"/>
      <c r="CR1588" s="58"/>
      <c r="CS1588" s="58"/>
      <c r="CT1588" s="58"/>
      <c r="CU1588" s="58"/>
      <c r="CV1588" s="58"/>
      <c r="CW1588" s="58"/>
      <c r="CX1588" s="58"/>
      <c r="CY1588" s="58"/>
      <c r="CZ1588" s="58"/>
      <c r="DA1588" s="58"/>
      <c r="DB1588" s="58"/>
      <c r="DC1588" s="58"/>
      <c r="DD1588" s="58"/>
      <c r="DE1588" s="58"/>
      <c r="DF1588" s="58"/>
      <c r="DG1588" s="58"/>
      <c r="DH1588" s="58"/>
      <c r="DI1588" s="60"/>
    </row>
    <row r="1589" spans="1:113" x14ac:dyDescent="0.2">
      <c r="A1589" s="36"/>
      <c r="AM1589" s="62"/>
      <c r="AN1589" s="62"/>
      <c r="AO1589" s="58"/>
      <c r="AP1589" s="58"/>
      <c r="AQ1589" s="58"/>
      <c r="AS1589" s="62"/>
      <c r="AT1589" s="58"/>
      <c r="AU1589" s="58"/>
      <c r="AW1589" s="62"/>
      <c r="AX1589" s="58"/>
      <c r="AY1589" s="59"/>
      <c r="BA1589" s="58"/>
      <c r="BC1589" s="62"/>
      <c r="BD1589" s="58"/>
      <c r="BE1589" s="59"/>
      <c r="BF1589" s="58"/>
      <c r="BG1589" s="58"/>
      <c r="BH1589" s="58"/>
      <c r="BI1589" s="58"/>
      <c r="BJ1589" s="58"/>
      <c r="BK1589" s="58"/>
      <c r="BL1589" s="58"/>
      <c r="BM1589" s="58"/>
      <c r="BN1589" s="58"/>
      <c r="BO1589" s="58"/>
      <c r="BP1589" s="58"/>
      <c r="BQ1589" s="58"/>
      <c r="BR1589" s="58"/>
      <c r="BS1589" s="58"/>
      <c r="BT1589" s="58"/>
      <c r="BU1589" s="58"/>
      <c r="BV1589" s="58"/>
      <c r="BW1589" s="58"/>
      <c r="BX1589" s="58"/>
      <c r="BY1589" s="58"/>
      <c r="BZ1589" s="58"/>
      <c r="CA1589" s="58"/>
      <c r="CB1589" s="58"/>
      <c r="CC1589" s="58"/>
      <c r="CD1589" s="58"/>
      <c r="CE1589" s="58"/>
      <c r="CF1589" s="58"/>
      <c r="CG1589" s="58"/>
      <c r="CH1589" s="58"/>
      <c r="CI1589" s="58"/>
      <c r="CJ1589" s="58"/>
      <c r="CK1589" s="58"/>
      <c r="CL1589" s="58"/>
      <c r="CM1589" s="58"/>
      <c r="CN1589" s="58"/>
      <c r="CO1589" s="58"/>
      <c r="CP1589" s="58"/>
      <c r="CQ1589" s="58"/>
      <c r="CR1589" s="58"/>
      <c r="CS1589" s="58"/>
      <c r="CT1589" s="58"/>
      <c r="CU1589" s="58"/>
      <c r="CV1589" s="58"/>
      <c r="CW1589" s="58"/>
      <c r="CX1589" s="58"/>
      <c r="CY1589" s="58"/>
      <c r="CZ1589" s="58"/>
      <c r="DA1589" s="58"/>
      <c r="DB1589" s="58"/>
      <c r="DC1589" s="58"/>
      <c r="DD1589" s="58"/>
      <c r="DE1589" s="58"/>
      <c r="DF1589" s="58"/>
      <c r="DG1589" s="58"/>
      <c r="DH1589" s="58"/>
      <c r="DI1589" s="60"/>
    </row>
    <row r="1590" spans="1:113" x14ac:dyDescent="0.2">
      <c r="A1590" s="36"/>
      <c r="AM1590" s="62"/>
      <c r="AN1590" s="62"/>
      <c r="AO1590" s="58"/>
      <c r="AP1590" s="58"/>
      <c r="AQ1590" s="58"/>
      <c r="AS1590" s="62"/>
      <c r="AT1590" s="58"/>
      <c r="AU1590" s="58"/>
      <c r="AW1590" s="62"/>
      <c r="AX1590" s="58"/>
      <c r="AY1590" s="59"/>
      <c r="BA1590" s="58"/>
      <c r="BC1590" s="62"/>
      <c r="BD1590" s="58"/>
      <c r="BE1590" s="59"/>
      <c r="BF1590" s="58"/>
      <c r="BG1590" s="58"/>
      <c r="BH1590" s="58"/>
      <c r="BI1590" s="58"/>
      <c r="BJ1590" s="58"/>
      <c r="BK1590" s="58"/>
      <c r="BL1590" s="58"/>
      <c r="BM1590" s="58"/>
      <c r="BN1590" s="58"/>
      <c r="BO1590" s="58"/>
      <c r="BP1590" s="58"/>
      <c r="BQ1590" s="58"/>
      <c r="BR1590" s="58"/>
      <c r="BS1590" s="58"/>
      <c r="BT1590" s="58"/>
      <c r="BU1590" s="58"/>
      <c r="BV1590" s="58"/>
      <c r="BW1590" s="58"/>
      <c r="BX1590" s="58"/>
      <c r="BY1590" s="58"/>
      <c r="BZ1590" s="58"/>
      <c r="CA1590" s="58"/>
      <c r="CB1590" s="58"/>
      <c r="CC1590" s="58"/>
      <c r="CD1590" s="58"/>
      <c r="CE1590" s="58"/>
      <c r="CF1590" s="58"/>
      <c r="CG1590" s="58"/>
      <c r="CH1590" s="58"/>
      <c r="CI1590" s="58"/>
      <c r="CJ1590" s="58"/>
      <c r="CK1590" s="58"/>
      <c r="CL1590" s="58"/>
      <c r="CM1590" s="58"/>
      <c r="CN1590" s="58"/>
      <c r="CO1590" s="58"/>
      <c r="CP1590" s="58"/>
      <c r="CQ1590" s="58"/>
      <c r="CR1590" s="58"/>
      <c r="CS1590" s="58"/>
      <c r="CT1590" s="58"/>
      <c r="CU1590" s="58"/>
      <c r="CV1590" s="58"/>
      <c r="CW1590" s="58"/>
      <c r="CX1590" s="58"/>
      <c r="CY1590" s="58"/>
      <c r="CZ1590" s="58"/>
      <c r="DA1590" s="58"/>
      <c r="DB1590" s="58"/>
      <c r="DC1590" s="58"/>
      <c r="DD1590" s="58"/>
      <c r="DE1590" s="58"/>
      <c r="DF1590" s="58"/>
      <c r="DG1590" s="58"/>
      <c r="DH1590" s="58"/>
      <c r="DI1590" s="60"/>
    </row>
    <row r="1591" spans="1:113" x14ac:dyDescent="0.2">
      <c r="A1591" s="36"/>
      <c r="AM1591" s="62"/>
      <c r="AN1591" s="62"/>
      <c r="AO1591" s="58"/>
      <c r="AP1591" s="58"/>
      <c r="AQ1591" s="58"/>
      <c r="AS1591" s="62"/>
      <c r="AT1591" s="58"/>
      <c r="AU1591" s="58"/>
      <c r="AW1591" s="62"/>
      <c r="AX1591" s="58"/>
      <c r="AY1591" s="59"/>
      <c r="BA1591" s="58"/>
      <c r="BC1591" s="62"/>
      <c r="BD1591" s="58"/>
      <c r="BE1591" s="59"/>
      <c r="BF1591" s="58"/>
      <c r="BG1591" s="58"/>
      <c r="BH1591" s="58"/>
      <c r="BI1591" s="58"/>
      <c r="BJ1591" s="58"/>
      <c r="BK1591" s="58"/>
      <c r="BL1591" s="58"/>
      <c r="BM1591" s="58"/>
      <c r="BN1591" s="58"/>
      <c r="BO1591" s="58"/>
      <c r="BP1591" s="58"/>
      <c r="BQ1591" s="58"/>
      <c r="BR1591" s="58"/>
      <c r="BS1591" s="58"/>
      <c r="BT1591" s="58"/>
      <c r="BU1591" s="58"/>
      <c r="BV1591" s="58"/>
      <c r="BW1591" s="58"/>
      <c r="BX1591" s="58"/>
      <c r="BY1591" s="58"/>
      <c r="BZ1591" s="58"/>
      <c r="CA1591" s="58"/>
      <c r="CB1591" s="58"/>
      <c r="CC1591" s="58"/>
      <c r="CD1591" s="58"/>
      <c r="CE1591" s="58"/>
      <c r="CF1591" s="58"/>
      <c r="CG1591" s="58"/>
      <c r="CH1591" s="58"/>
      <c r="CI1591" s="58"/>
      <c r="CJ1591" s="58"/>
      <c r="CK1591" s="58"/>
      <c r="CL1591" s="58"/>
      <c r="CM1591" s="58"/>
      <c r="CN1591" s="58"/>
      <c r="CO1591" s="58"/>
      <c r="CP1591" s="58"/>
      <c r="CQ1591" s="58"/>
      <c r="CR1591" s="58"/>
      <c r="CS1591" s="58"/>
      <c r="CT1591" s="58"/>
      <c r="CU1591" s="58"/>
      <c r="CV1591" s="58"/>
      <c r="CW1591" s="58"/>
      <c r="CX1591" s="58"/>
      <c r="CY1591" s="58"/>
      <c r="CZ1591" s="58"/>
      <c r="DA1591" s="58"/>
      <c r="DB1591" s="58"/>
      <c r="DC1591" s="58"/>
      <c r="DD1591" s="58"/>
      <c r="DE1591" s="58"/>
      <c r="DF1591" s="58"/>
      <c r="DG1591" s="58"/>
      <c r="DH1591" s="58"/>
      <c r="DI1591" s="60"/>
    </row>
    <row r="1592" spans="1:113" x14ac:dyDescent="0.2">
      <c r="A1592" s="36"/>
      <c r="AM1592" s="62"/>
      <c r="AN1592" s="62"/>
      <c r="AO1592" s="58"/>
      <c r="AP1592" s="58"/>
      <c r="AQ1592" s="58"/>
      <c r="AS1592" s="62"/>
      <c r="AT1592" s="58"/>
      <c r="AU1592" s="58"/>
      <c r="AW1592" s="62"/>
      <c r="AX1592" s="58"/>
      <c r="AY1592" s="59"/>
      <c r="BA1592" s="58"/>
      <c r="BC1592" s="62"/>
      <c r="BD1592" s="58"/>
      <c r="BE1592" s="59"/>
      <c r="BF1592" s="58"/>
      <c r="BG1592" s="58"/>
      <c r="BH1592" s="58"/>
      <c r="BI1592" s="58"/>
      <c r="BJ1592" s="58"/>
      <c r="BK1592" s="58"/>
      <c r="BL1592" s="58"/>
      <c r="BM1592" s="58"/>
      <c r="BN1592" s="58"/>
      <c r="BO1592" s="58"/>
      <c r="BP1592" s="58"/>
      <c r="BQ1592" s="58"/>
      <c r="BR1592" s="58"/>
      <c r="BS1592" s="58"/>
      <c r="BT1592" s="58"/>
      <c r="BU1592" s="58"/>
      <c r="BV1592" s="58"/>
      <c r="BW1592" s="58"/>
      <c r="BX1592" s="58"/>
      <c r="BY1592" s="58"/>
      <c r="BZ1592" s="58"/>
      <c r="CA1592" s="58"/>
      <c r="CB1592" s="58"/>
      <c r="CC1592" s="58"/>
      <c r="CD1592" s="58"/>
      <c r="CE1592" s="58"/>
      <c r="CF1592" s="58"/>
      <c r="CG1592" s="58"/>
      <c r="CH1592" s="58"/>
      <c r="CI1592" s="58"/>
      <c r="CJ1592" s="58"/>
      <c r="CK1592" s="58"/>
      <c r="CL1592" s="58"/>
      <c r="CM1592" s="58"/>
      <c r="CN1592" s="58"/>
      <c r="CO1592" s="58"/>
      <c r="CP1592" s="58"/>
      <c r="CQ1592" s="58"/>
      <c r="CR1592" s="58"/>
      <c r="CS1592" s="58"/>
      <c r="CT1592" s="58"/>
      <c r="CU1592" s="58"/>
      <c r="CV1592" s="58"/>
      <c r="CW1592" s="58"/>
      <c r="CX1592" s="58"/>
      <c r="CY1592" s="58"/>
      <c r="CZ1592" s="58"/>
      <c r="DA1592" s="58"/>
      <c r="DB1592" s="58"/>
      <c r="DC1592" s="58"/>
      <c r="DD1592" s="58"/>
      <c r="DE1592" s="58"/>
      <c r="DF1592" s="58"/>
      <c r="DG1592" s="58"/>
      <c r="DH1592" s="58"/>
      <c r="DI1592" s="60"/>
    </row>
    <row r="1593" spans="1:113" x14ac:dyDescent="0.2">
      <c r="A1593" s="36"/>
      <c r="AM1593" s="62"/>
      <c r="AN1593" s="62"/>
      <c r="AO1593" s="58"/>
      <c r="AP1593" s="58"/>
      <c r="AQ1593" s="58"/>
      <c r="AS1593" s="62"/>
      <c r="AT1593" s="58"/>
      <c r="AU1593" s="58"/>
      <c r="AW1593" s="62"/>
      <c r="AX1593" s="58"/>
      <c r="AY1593" s="59"/>
      <c r="BA1593" s="58"/>
      <c r="BC1593" s="62"/>
      <c r="BD1593" s="58"/>
      <c r="BE1593" s="59"/>
      <c r="BF1593" s="58"/>
      <c r="BG1593" s="58"/>
      <c r="BH1593" s="58"/>
      <c r="BI1593" s="58"/>
      <c r="BJ1593" s="58"/>
      <c r="BK1593" s="58"/>
      <c r="BL1593" s="58"/>
      <c r="BM1593" s="58"/>
      <c r="BN1593" s="58"/>
      <c r="BO1593" s="58"/>
      <c r="BP1593" s="58"/>
      <c r="BQ1593" s="58"/>
      <c r="BR1593" s="58"/>
      <c r="BS1593" s="58"/>
      <c r="BT1593" s="58"/>
      <c r="BU1593" s="58"/>
      <c r="BV1593" s="58"/>
      <c r="BW1593" s="58"/>
      <c r="BX1593" s="58"/>
      <c r="BY1593" s="58"/>
      <c r="BZ1593" s="58"/>
      <c r="CA1593" s="58"/>
      <c r="CB1593" s="58"/>
      <c r="CC1593" s="58"/>
      <c r="CD1593" s="58"/>
      <c r="CE1593" s="58"/>
      <c r="CF1593" s="58"/>
      <c r="CG1593" s="58"/>
      <c r="CH1593" s="58"/>
      <c r="CI1593" s="58"/>
      <c r="CJ1593" s="58"/>
      <c r="CK1593" s="58"/>
      <c r="CL1593" s="58"/>
      <c r="CM1593" s="58"/>
      <c r="CN1593" s="58"/>
      <c r="CO1593" s="58"/>
      <c r="CP1593" s="58"/>
      <c r="CQ1593" s="58"/>
      <c r="CR1593" s="58"/>
      <c r="CS1593" s="58"/>
      <c r="CT1593" s="58"/>
      <c r="CU1593" s="58"/>
      <c r="CV1593" s="58"/>
      <c r="CW1593" s="58"/>
      <c r="CX1593" s="58"/>
      <c r="CY1593" s="58"/>
      <c r="CZ1593" s="58"/>
      <c r="DA1593" s="58"/>
      <c r="DB1593" s="58"/>
      <c r="DC1593" s="58"/>
      <c r="DD1593" s="58"/>
      <c r="DE1593" s="58"/>
      <c r="DF1593" s="58"/>
      <c r="DG1593" s="58"/>
      <c r="DH1593" s="58"/>
      <c r="DI1593" s="60"/>
    </row>
    <row r="1594" spans="1:113" x14ac:dyDescent="0.2">
      <c r="A1594" s="36"/>
      <c r="AM1594" s="62"/>
      <c r="AN1594" s="62"/>
      <c r="AO1594" s="58"/>
      <c r="AP1594" s="58"/>
      <c r="AQ1594" s="58"/>
      <c r="AS1594" s="62"/>
      <c r="AT1594" s="58"/>
      <c r="AU1594" s="58"/>
      <c r="AW1594" s="62"/>
      <c r="AX1594" s="58"/>
      <c r="AY1594" s="59"/>
      <c r="BA1594" s="58"/>
      <c r="BC1594" s="62"/>
      <c r="BD1594" s="58"/>
      <c r="BE1594" s="59"/>
      <c r="BF1594" s="58"/>
      <c r="BG1594" s="58"/>
      <c r="BH1594" s="58"/>
      <c r="BI1594" s="58"/>
      <c r="BJ1594" s="58"/>
      <c r="BK1594" s="58"/>
      <c r="BL1594" s="58"/>
      <c r="BM1594" s="58"/>
      <c r="BN1594" s="58"/>
      <c r="BO1594" s="58"/>
      <c r="BP1594" s="58"/>
      <c r="BQ1594" s="58"/>
      <c r="BR1594" s="58"/>
      <c r="BS1594" s="58"/>
      <c r="BT1594" s="58"/>
      <c r="BU1594" s="58"/>
      <c r="BV1594" s="58"/>
      <c r="BW1594" s="58"/>
      <c r="BX1594" s="58"/>
      <c r="BY1594" s="58"/>
      <c r="BZ1594" s="58"/>
      <c r="CA1594" s="58"/>
      <c r="CB1594" s="58"/>
      <c r="CC1594" s="58"/>
      <c r="CD1594" s="58"/>
      <c r="CE1594" s="58"/>
      <c r="CF1594" s="58"/>
      <c r="CG1594" s="58"/>
      <c r="CH1594" s="58"/>
      <c r="CI1594" s="58"/>
      <c r="CJ1594" s="58"/>
      <c r="CK1594" s="58"/>
      <c r="CL1594" s="58"/>
      <c r="CM1594" s="58"/>
      <c r="CN1594" s="58"/>
      <c r="CO1594" s="58"/>
      <c r="CP1594" s="58"/>
      <c r="CQ1594" s="58"/>
      <c r="CR1594" s="58"/>
      <c r="CS1594" s="58"/>
      <c r="CT1594" s="58"/>
      <c r="CU1594" s="58"/>
      <c r="CV1594" s="58"/>
      <c r="CW1594" s="58"/>
      <c r="CX1594" s="58"/>
      <c r="CY1594" s="58"/>
      <c r="CZ1594" s="58"/>
      <c r="DA1594" s="58"/>
      <c r="DB1594" s="58"/>
      <c r="DC1594" s="58"/>
      <c r="DD1594" s="58"/>
      <c r="DE1594" s="58"/>
      <c r="DF1594" s="58"/>
      <c r="DG1594" s="58"/>
      <c r="DH1594" s="58"/>
      <c r="DI1594" s="60"/>
    </row>
    <row r="1595" spans="1:113" x14ac:dyDescent="0.2">
      <c r="A1595" s="36"/>
      <c r="AM1595" s="62"/>
      <c r="AN1595" s="62"/>
      <c r="AO1595" s="58"/>
      <c r="AP1595" s="58"/>
      <c r="AQ1595" s="58"/>
      <c r="AS1595" s="62"/>
      <c r="AT1595" s="58"/>
      <c r="AU1595" s="58"/>
      <c r="AW1595" s="62"/>
      <c r="AX1595" s="58"/>
      <c r="AY1595" s="59"/>
      <c r="BA1595" s="58"/>
      <c r="BC1595" s="62"/>
      <c r="BD1595" s="58"/>
      <c r="BE1595" s="59"/>
      <c r="BF1595" s="58"/>
      <c r="BG1595" s="58"/>
      <c r="BH1595" s="58"/>
      <c r="BI1595" s="58"/>
      <c r="BJ1595" s="58"/>
      <c r="BK1595" s="58"/>
      <c r="BL1595" s="58"/>
      <c r="BM1595" s="58"/>
      <c r="BN1595" s="58"/>
      <c r="BO1595" s="58"/>
      <c r="BP1595" s="58"/>
      <c r="BQ1595" s="58"/>
      <c r="BR1595" s="58"/>
      <c r="BS1595" s="58"/>
      <c r="BT1595" s="58"/>
      <c r="BU1595" s="58"/>
      <c r="BV1595" s="58"/>
      <c r="BW1595" s="58"/>
      <c r="BX1595" s="58"/>
      <c r="BY1595" s="58"/>
      <c r="BZ1595" s="58"/>
      <c r="CA1595" s="58"/>
      <c r="CB1595" s="58"/>
      <c r="CC1595" s="58"/>
      <c r="CD1595" s="58"/>
      <c r="CE1595" s="58"/>
      <c r="CF1595" s="58"/>
      <c r="CG1595" s="58"/>
      <c r="CH1595" s="58"/>
      <c r="CI1595" s="58"/>
      <c r="CJ1595" s="58"/>
      <c r="CK1595" s="58"/>
      <c r="CL1595" s="58"/>
      <c r="CM1595" s="58"/>
      <c r="CN1595" s="58"/>
      <c r="CO1595" s="58"/>
      <c r="CP1595" s="58"/>
      <c r="CQ1595" s="58"/>
      <c r="CR1595" s="58"/>
      <c r="CS1595" s="58"/>
      <c r="CT1595" s="58"/>
      <c r="CU1595" s="58"/>
      <c r="CV1595" s="58"/>
      <c r="CW1595" s="58"/>
      <c r="CX1595" s="58"/>
      <c r="CY1595" s="58"/>
      <c r="CZ1595" s="58"/>
      <c r="DA1595" s="58"/>
      <c r="DB1595" s="58"/>
      <c r="DC1595" s="58"/>
      <c r="DD1595" s="58"/>
      <c r="DE1595" s="58"/>
      <c r="DF1595" s="58"/>
      <c r="DG1595" s="58"/>
      <c r="DH1595" s="58"/>
      <c r="DI1595" s="60"/>
    </row>
    <row r="1596" spans="1:113" x14ac:dyDescent="0.2">
      <c r="A1596" s="36"/>
      <c r="AM1596" s="62"/>
      <c r="AN1596" s="62"/>
      <c r="AO1596" s="58"/>
      <c r="AP1596" s="58"/>
      <c r="AQ1596" s="58"/>
      <c r="AS1596" s="62"/>
      <c r="AT1596" s="58"/>
      <c r="AU1596" s="58"/>
      <c r="AW1596" s="62"/>
      <c r="AX1596" s="58"/>
      <c r="AY1596" s="59"/>
      <c r="BA1596" s="58"/>
      <c r="BC1596" s="62"/>
      <c r="BD1596" s="58"/>
      <c r="BE1596" s="59"/>
      <c r="BF1596" s="58"/>
      <c r="BG1596" s="58"/>
      <c r="BH1596" s="58"/>
      <c r="BI1596" s="58"/>
      <c r="BJ1596" s="58"/>
      <c r="BK1596" s="58"/>
      <c r="BL1596" s="58"/>
      <c r="BM1596" s="58"/>
      <c r="BN1596" s="58"/>
      <c r="BO1596" s="58"/>
      <c r="BP1596" s="58"/>
      <c r="BQ1596" s="58"/>
      <c r="BR1596" s="58"/>
      <c r="BS1596" s="58"/>
      <c r="BT1596" s="58"/>
      <c r="BU1596" s="58"/>
      <c r="BV1596" s="58"/>
      <c r="BW1596" s="58"/>
      <c r="BX1596" s="58"/>
      <c r="BY1596" s="58"/>
      <c r="BZ1596" s="58"/>
      <c r="CA1596" s="58"/>
      <c r="CB1596" s="58"/>
      <c r="CC1596" s="58"/>
      <c r="CD1596" s="58"/>
      <c r="CE1596" s="58"/>
      <c r="CF1596" s="58"/>
      <c r="CG1596" s="58"/>
      <c r="CH1596" s="58"/>
      <c r="CI1596" s="58"/>
      <c r="CJ1596" s="58"/>
      <c r="CK1596" s="58"/>
      <c r="CL1596" s="58"/>
      <c r="CM1596" s="58"/>
      <c r="CN1596" s="58"/>
      <c r="CO1596" s="58"/>
      <c r="CP1596" s="58"/>
      <c r="CQ1596" s="58"/>
      <c r="CR1596" s="58"/>
      <c r="CS1596" s="58"/>
      <c r="CT1596" s="58"/>
      <c r="CU1596" s="58"/>
      <c r="CV1596" s="58"/>
      <c r="CW1596" s="58"/>
      <c r="CX1596" s="58"/>
      <c r="CY1596" s="58"/>
      <c r="CZ1596" s="58"/>
      <c r="DA1596" s="58"/>
      <c r="DB1596" s="58"/>
      <c r="DC1596" s="58"/>
      <c r="DD1596" s="58"/>
      <c r="DE1596" s="58"/>
      <c r="DF1596" s="58"/>
      <c r="DG1596" s="58"/>
      <c r="DH1596" s="58"/>
      <c r="DI1596" s="60"/>
    </row>
    <row r="1597" spans="1:113" x14ac:dyDescent="0.2">
      <c r="A1597" s="36"/>
      <c r="AM1597" s="62"/>
      <c r="AN1597" s="62"/>
      <c r="AO1597" s="58"/>
      <c r="AP1597" s="58"/>
      <c r="AQ1597" s="58"/>
      <c r="AS1597" s="62"/>
      <c r="AT1597" s="58"/>
      <c r="AU1597" s="58"/>
      <c r="AW1597" s="62"/>
      <c r="AX1597" s="58"/>
      <c r="AY1597" s="59"/>
      <c r="BA1597" s="58"/>
      <c r="BC1597" s="62"/>
      <c r="BD1597" s="58"/>
      <c r="BE1597" s="59"/>
      <c r="BF1597" s="58"/>
      <c r="BG1597" s="58"/>
      <c r="BH1597" s="58"/>
      <c r="BI1597" s="58"/>
      <c r="BJ1597" s="58"/>
      <c r="BK1597" s="58"/>
      <c r="BL1597" s="58"/>
      <c r="BM1597" s="58"/>
      <c r="BN1597" s="58"/>
      <c r="BO1597" s="58"/>
      <c r="BP1597" s="58"/>
      <c r="BQ1597" s="58"/>
      <c r="BR1597" s="58"/>
      <c r="BS1597" s="58"/>
      <c r="BT1597" s="58"/>
      <c r="BU1597" s="58"/>
      <c r="BV1597" s="58"/>
      <c r="BW1597" s="58"/>
      <c r="BX1597" s="58"/>
      <c r="BY1597" s="58"/>
      <c r="BZ1597" s="58"/>
      <c r="CA1597" s="58"/>
      <c r="CB1597" s="58"/>
      <c r="CC1597" s="58"/>
      <c r="CD1597" s="58"/>
      <c r="CE1597" s="58"/>
      <c r="CF1597" s="58"/>
      <c r="CG1597" s="58"/>
      <c r="CH1597" s="58"/>
      <c r="CI1597" s="58"/>
      <c r="CJ1597" s="58"/>
      <c r="CK1597" s="58"/>
      <c r="CL1597" s="58"/>
      <c r="CM1597" s="58"/>
      <c r="CN1597" s="58"/>
      <c r="CO1597" s="58"/>
      <c r="CP1597" s="58"/>
      <c r="CQ1597" s="58"/>
      <c r="CR1597" s="58"/>
      <c r="CS1597" s="58"/>
      <c r="CT1597" s="58"/>
      <c r="CU1597" s="58"/>
      <c r="CV1597" s="58"/>
      <c r="CW1597" s="58"/>
      <c r="CX1597" s="58"/>
      <c r="CY1597" s="58"/>
      <c r="CZ1597" s="58"/>
      <c r="DA1597" s="58"/>
      <c r="DB1597" s="58"/>
      <c r="DC1597" s="58"/>
      <c r="DD1597" s="58"/>
      <c r="DE1597" s="58"/>
      <c r="DF1597" s="58"/>
      <c r="DG1597" s="58"/>
      <c r="DH1597" s="58"/>
      <c r="DI1597" s="60"/>
    </row>
    <row r="1598" spans="1:113" x14ac:dyDescent="0.2">
      <c r="A1598" s="36"/>
      <c r="AM1598" s="62"/>
      <c r="AN1598" s="62"/>
      <c r="AO1598" s="58"/>
      <c r="AP1598" s="58"/>
      <c r="AQ1598" s="58"/>
      <c r="AS1598" s="62"/>
      <c r="AT1598" s="58"/>
      <c r="AU1598" s="58"/>
      <c r="AW1598" s="62"/>
      <c r="AX1598" s="58"/>
      <c r="AY1598" s="59"/>
      <c r="BA1598" s="58"/>
      <c r="BC1598" s="62"/>
      <c r="BD1598" s="58"/>
      <c r="BE1598" s="59"/>
      <c r="BF1598" s="58"/>
      <c r="BG1598" s="58"/>
      <c r="BH1598" s="58"/>
      <c r="BI1598" s="58"/>
      <c r="BJ1598" s="58"/>
      <c r="BK1598" s="58"/>
      <c r="BL1598" s="58"/>
      <c r="BM1598" s="58"/>
      <c r="BN1598" s="58"/>
      <c r="BO1598" s="58"/>
      <c r="BP1598" s="58"/>
      <c r="BQ1598" s="58"/>
      <c r="BR1598" s="58"/>
      <c r="BS1598" s="58"/>
      <c r="BT1598" s="58"/>
      <c r="BU1598" s="58"/>
      <c r="BV1598" s="58"/>
      <c r="BW1598" s="58"/>
      <c r="BX1598" s="58"/>
      <c r="BY1598" s="58"/>
      <c r="BZ1598" s="58"/>
      <c r="CA1598" s="58"/>
      <c r="CB1598" s="58"/>
      <c r="CC1598" s="58"/>
      <c r="CD1598" s="58"/>
      <c r="CE1598" s="58"/>
      <c r="CF1598" s="58"/>
      <c r="CG1598" s="58"/>
      <c r="CH1598" s="58"/>
      <c r="CI1598" s="58"/>
      <c r="CJ1598" s="58"/>
      <c r="CK1598" s="58"/>
      <c r="CL1598" s="58"/>
      <c r="CM1598" s="58"/>
      <c r="CN1598" s="58"/>
      <c r="CO1598" s="58"/>
      <c r="CP1598" s="58"/>
      <c r="CQ1598" s="58"/>
      <c r="CR1598" s="58"/>
      <c r="CS1598" s="58"/>
      <c r="CT1598" s="58"/>
      <c r="CU1598" s="58"/>
      <c r="CV1598" s="58"/>
      <c r="CW1598" s="58"/>
      <c r="CX1598" s="58"/>
      <c r="CY1598" s="58"/>
      <c r="CZ1598" s="58"/>
      <c r="DA1598" s="58"/>
      <c r="DB1598" s="58"/>
      <c r="DC1598" s="58"/>
      <c r="DD1598" s="58"/>
      <c r="DE1598" s="58"/>
      <c r="DF1598" s="58"/>
      <c r="DG1598" s="58"/>
      <c r="DH1598" s="58"/>
      <c r="DI1598" s="60"/>
    </row>
    <row r="1599" spans="1:113" x14ac:dyDescent="0.2">
      <c r="A1599" s="36"/>
      <c r="AM1599" s="62"/>
      <c r="AN1599" s="62"/>
      <c r="AO1599" s="58"/>
      <c r="AP1599" s="58"/>
      <c r="AQ1599" s="58"/>
      <c r="AS1599" s="62"/>
      <c r="AT1599" s="58"/>
      <c r="AU1599" s="58"/>
      <c r="AW1599" s="62"/>
      <c r="AX1599" s="58"/>
      <c r="AY1599" s="59"/>
      <c r="BA1599" s="58"/>
      <c r="BC1599" s="62"/>
      <c r="BD1599" s="58"/>
      <c r="BE1599" s="59"/>
      <c r="BF1599" s="58"/>
      <c r="BG1599" s="58"/>
      <c r="BH1599" s="58"/>
      <c r="BI1599" s="58"/>
      <c r="BJ1599" s="58"/>
      <c r="BK1599" s="58"/>
      <c r="BL1599" s="58"/>
      <c r="BM1599" s="58"/>
      <c r="BN1599" s="58"/>
      <c r="BO1599" s="58"/>
      <c r="BP1599" s="58"/>
      <c r="BQ1599" s="58"/>
      <c r="BR1599" s="58"/>
      <c r="BS1599" s="58"/>
      <c r="BT1599" s="58"/>
      <c r="BU1599" s="58"/>
      <c r="BV1599" s="58"/>
      <c r="BW1599" s="58"/>
      <c r="BX1599" s="58"/>
      <c r="BY1599" s="58"/>
      <c r="BZ1599" s="58"/>
      <c r="CA1599" s="58"/>
      <c r="CB1599" s="58"/>
      <c r="CC1599" s="58"/>
      <c r="CD1599" s="58"/>
      <c r="CE1599" s="58"/>
      <c r="CF1599" s="58"/>
      <c r="CG1599" s="58"/>
      <c r="CH1599" s="58"/>
      <c r="CI1599" s="58"/>
      <c r="CJ1599" s="58"/>
      <c r="CK1599" s="58"/>
      <c r="CL1599" s="58"/>
      <c r="CM1599" s="58"/>
      <c r="CN1599" s="58"/>
      <c r="CO1599" s="58"/>
      <c r="CP1599" s="58"/>
      <c r="CQ1599" s="58"/>
      <c r="CR1599" s="58"/>
      <c r="CS1599" s="58"/>
      <c r="CT1599" s="58"/>
      <c r="CU1599" s="58"/>
      <c r="CV1599" s="58"/>
      <c r="CW1599" s="58"/>
      <c r="CX1599" s="58"/>
      <c r="CY1599" s="58"/>
      <c r="CZ1599" s="58"/>
      <c r="DA1599" s="58"/>
      <c r="DB1599" s="58"/>
      <c r="DC1599" s="58"/>
      <c r="DD1599" s="58"/>
      <c r="DE1599" s="58"/>
      <c r="DF1599" s="58"/>
      <c r="DG1599" s="58"/>
      <c r="DH1599" s="58"/>
      <c r="DI1599" s="60"/>
    </row>
    <row r="1600" spans="1:113" x14ac:dyDescent="0.2">
      <c r="A1600" s="36"/>
      <c r="AM1600" s="62"/>
      <c r="AN1600" s="62"/>
      <c r="AO1600" s="58"/>
      <c r="AP1600" s="58"/>
      <c r="AQ1600" s="58"/>
      <c r="AS1600" s="62"/>
      <c r="AT1600" s="58"/>
      <c r="AU1600" s="58"/>
      <c r="AW1600" s="62"/>
      <c r="AX1600" s="58"/>
      <c r="AY1600" s="59"/>
      <c r="BA1600" s="58"/>
      <c r="BC1600" s="62"/>
      <c r="BD1600" s="58"/>
      <c r="BE1600" s="59"/>
      <c r="BF1600" s="58"/>
      <c r="BG1600" s="58"/>
      <c r="BH1600" s="58"/>
      <c r="BI1600" s="58"/>
      <c r="BJ1600" s="58"/>
      <c r="BK1600" s="58"/>
      <c r="BL1600" s="58"/>
      <c r="BM1600" s="58"/>
      <c r="BN1600" s="58"/>
      <c r="BO1600" s="58"/>
      <c r="BP1600" s="58"/>
      <c r="BQ1600" s="58"/>
      <c r="BR1600" s="58"/>
      <c r="BS1600" s="58"/>
      <c r="BT1600" s="58"/>
      <c r="BU1600" s="58"/>
      <c r="BV1600" s="58"/>
      <c r="BW1600" s="58"/>
      <c r="BX1600" s="58"/>
      <c r="BY1600" s="58"/>
      <c r="BZ1600" s="58"/>
      <c r="CA1600" s="58"/>
      <c r="CB1600" s="58"/>
      <c r="CC1600" s="58"/>
      <c r="CD1600" s="58"/>
      <c r="CE1600" s="58"/>
      <c r="CF1600" s="58"/>
      <c r="CG1600" s="58"/>
      <c r="CH1600" s="58"/>
      <c r="CI1600" s="58"/>
      <c r="CJ1600" s="58"/>
      <c r="CK1600" s="58"/>
      <c r="CL1600" s="58"/>
      <c r="CM1600" s="58"/>
      <c r="CN1600" s="58"/>
      <c r="CO1600" s="58"/>
      <c r="CP1600" s="58"/>
      <c r="CQ1600" s="58"/>
      <c r="CR1600" s="58"/>
      <c r="CS1600" s="58"/>
      <c r="CT1600" s="58"/>
      <c r="CU1600" s="58"/>
      <c r="CV1600" s="58"/>
      <c r="CW1600" s="58"/>
      <c r="CX1600" s="58"/>
      <c r="CY1600" s="58"/>
      <c r="CZ1600" s="58"/>
      <c r="DA1600" s="58"/>
      <c r="DB1600" s="58"/>
      <c r="DC1600" s="58"/>
      <c r="DD1600" s="58"/>
      <c r="DE1600" s="58"/>
      <c r="DF1600" s="58"/>
      <c r="DG1600" s="58"/>
      <c r="DH1600" s="58"/>
      <c r="DI1600" s="60"/>
    </row>
    <row r="1601" spans="1:113" x14ac:dyDescent="0.2">
      <c r="A1601" s="36"/>
      <c r="AM1601" s="62"/>
      <c r="AN1601" s="62"/>
      <c r="AO1601" s="58"/>
      <c r="AP1601" s="58"/>
      <c r="AQ1601" s="58"/>
      <c r="AS1601" s="62"/>
      <c r="AT1601" s="58"/>
      <c r="AU1601" s="58"/>
      <c r="AW1601" s="62"/>
      <c r="AX1601" s="58"/>
      <c r="AY1601" s="59"/>
      <c r="BA1601" s="58"/>
      <c r="BC1601" s="62"/>
      <c r="BD1601" s="58"/>
      <c r="BE1601" s="59"/>
      <c r="BF1601" s="58"/>
      <c r="BG1601" s="58"/>
      <c r="BH1601" s="58"/>
      <c r="BI1601" s="58"/>
      <c r="BJ1601" s="58"/>
      <c r="BK1601" s="58"/>
      <c r="BL1601" s="58"/>
      <c r="BM1601" s="58"/>
      <c r="BN1601" s="58"/>
      <c r="BO1601" s="58"/>
      <c r="BP1601" s="58"/>
      <c r="BQ1601" s="58"/>
      <c r="BR1601" s="58"/>
      <c r="BS1601" s="58"/>
      <c r="BT1601" s="58"/>
      <c r="BU1601" s="58"/>
      <c r="BV1601" s="58"/>
      <c r="BW1601" s="58"/>
      <c r="BX1601" s="58"/>
      <c r="BY1601" s="58"/>
      <c r="BZ1601" s="58"/>
      <c r="CA1601" s="58"/>
      <c r="CB1601" s="58"/>
      <c r="CC1601" s="58"/>
      <c r="CD1601" s="58"/>
      <c r="CE1601" s="58"/>
      <c r="CF1601" s="58"/>
      <c r="CG1601" s="58"/>
      <c r="CH1601" s="58"/>
      <c r="CI1601" s="58"/>
      <c r="CJ1601" s="58"/>
      <c r="CK1601" s="58"/>
      <c r="CL1601" s="58"/>
      <c r="CM1601" s="58"/>
      <c r="CN1601" s="58"/>
      <c r="CO1601" s="58"/>
      <c r="CP1601" s="58"/>
      <c r="CQ1601" s="58"/>
      <c r="CR1601" s="58"/>
      <c r="CS1601" s="58"/>
      <c r="CT1601" s="58"/>
      <c r="CU1601" s="58"/>
      <c r="CV1601" s="58"/>
      <c r="CW1601" s="58"/>
      <c r="CX1601" s="58"/>
      <c r="CY1601" s="58"/>
      <c r="CZ1601" s="58"/>
      <c r="DA1601" s="58"/>
      <c r="DB1601" s="58"/>
      <c r="DC1601" s="58"/>
      <c r="DD1601" s="58"/>
      <c r="DE1601" s="58"/>
      <c r="DF1601" s="58"/>
      <c r="DG1601" s="58"/>
      <c r="DH1601" s="58"/>
      <c r="DI1601" s="60"/>
    </row>
    <row r="1602" spans="1:113" x14ac:dyDescent="0.2">
      <c r="A1602" s="36"/>
      <c r="AM1602" s="62"/>
      <c r="AN1602" s="62"/>
      <c r="AO1602" s="58"/>
      <c r="AP1602" s="58"/>
      <c r="AQ1602" s="58"/>
      <c r="AS1602" s="62"/>
      <c r="AT1602" s="58"/>
      <c r="AU1602" s="58"/>
      <c r="AW1602" s="62"/>
      <c r="AX1602" s="58"/>
      <c r="AY1602" s="59"/>
      <c r="BA1602" s="58"/>
      <c r="BC1602" s="62"/>
      <c r="BD1602" s="58"/>
      <c r="BE1602" s="59"/>
      <c r="BF1602" s="58"/>
      <c r="BG1602" s="58"/>
      <c r="BH1602" s="58"/>
      <c r="BI1602" s="58"/>
      <c r="BJ1602" s="58"/>
      <c r="BK1602" s="58"/>
      <c r="BL1602" s="58"/>
      <c r="BM1602" s="58"/>
      <c r="BN1602" s="58"/>
      <c r="BO1602" s="58"/>
      <c r="BP1602" s="58"/>
      <c r="BQ1602" s="58"/>
      <c r="BR1602" s="58"/>
      <c r="BS1602" s="58"/>
      <c r="BT1602" s="58"/>
      <c r="BU1602" s="58"/>
      <c r="BV1602" s="58"/>
      <c r="BW1602" s="58"/>
      <c r="BX1602" s="58"/>
      <c r="BY1602" s="58"/>
      <c r="BZ1602" s="58"/>
      <c r="CA1602" s="58"/>
      <c r="CB1602" s="58"/>
      <c r="CC1602" s="58"/>
      <c r="CD1602" s="58"/>
      <c r="CE1602" s="58"/>
      <c r="CF1602" s="58"/>
      <c r="CG1602" s="58"/>
      <c r="CH1602" s="58"/>
      <c r="CI1602" s="58"/>
      <c r="CJ1602" s="58"/>
      <c r="CK1602" s="58"/>
      <c r="CL1602" s="58"/>
      <c r="CM1602" s="58"/>
      <c r="CN1602" s="58"/>
      <c r="CO1602" s="58"/>
      <c r="CP1602" s="58"/>
      <c r="CQ1602" s="58"/>
      <c r="CR1602" s="58"/>
      <c r="CS1602" s="58"/>
      <c r="CT1602" s="58"/>
      <c r="CU1602" s="58"/>
      <c r="CV1602" s="58"/>
      <c r="CW1602" s="58"/>
      <c r="CX1602" s="58"/>
      <c r="CY1602" s="58"/>
      <c r="CZ1602" s="58"/>
      <c r="DA1602" s="58"/>
      <c r="DB1602" s="58"/>
      <c r="DC1602" s="58"/>
      <c r="DD1602" s="58"/>
      <c r="DE1602" s="58"/>
      <c r="DF1602" s="58"/>
      <c r="DG1602" s="58"/>
      <c r="DH1602" s="58"/>
      <c r="DI1602" s="60"/>
    </row>
    <row r="1603" spans="1:113" x14ac:dyDescent="0.2">
      <c r="A1603" s="36"/>
      <c r="AM1603" s="62"/>
      <c r="AN1603" s="62"/>
      <c r="AO1603" s="58"/>
      <c r="AP1603" s="58"/>
      <c r="AQ1603" s="58"/>
      <c r="AS1603" s="62"/>
      <c r="AT1603" s="58"/>
      <c r="AU1603" s="58"/>
      <c r="AW1603" s="62"/>
      <c r="AX1603" s="58"/>
      <c r="AY1603" s="59"/>
      <c r="BA1603" s="58"/>
      <c r="BC1603" s="62"/>
      <c r="BD1603" s="58"/>
      <c r="BE1603" s="59"/>
      <c r="BF1603" s="58"/>
      <c r="BG1603" s="58"/>
      <c r="BH1603" s="58"/>
      <c r="BI1603" s="58"/>
      <c r="BJ1603" s="58"/>
      <c r="BK1603" s="58"/>
      <c r="BL1603" s="58"/>
      <c r="BM1603" s="58"/>
      <c r="BN1603" s="58"/>
      <c r="BO1603" s="58"/>
      <c r="BP1603" s="58"/>
      <c r="BQ1603" s="58"/>
      <c r="BR1603" s="58"/>
      <c r="BS1603" s="58"/>
      <c r="BT1603" s="58"/>
      <c r="BU1603" s="58"/>
      <c r="BV1603" s="58"/>
      <c r="BW1603" s="58"/>
      <c r="BX1603" s="58"/>
      <c r="BY1603" s="58"/>
      <c r="BZ1603" s="58"/>
      <c r="CA1603" s="58"/>
      <c r="CB1603" s="58"/>
      <c r="CC1603" s="58"/>
      <c r="CD1603" s="58"/>
      <c r="CE1603" s="58"/>
      <c r="CF1603" s="58"/>
      <c r="CG1603" s="58"/>
      <c r="CH1603" s="58"/>
      <c r="CI1603" s="58"/>
      <c r="CJ1603" s="58"/>
      <c r="CK1603" s="58"/>
      <c r="CL1603" s="58"/>
      <c r="CM1603" s="58"/>
      <c r="CN1603" s="58"/>
      <c r="CO1603" s="58"/>
      <c r="CP1603" s="58"/>
      <c r="CQ1603" s="58"/>
      <c r="CR1603" s="58"/>
      <c r="CS1603" s="58"/>
      <c r="CT1603" s="58"/>
      <c r="CU1603" s="58"/>
      <c r="CV1603" s="58"/>
      <c r="CW1603" s="58"/>
      <c r="CX1603" s="58"/>
      <c r="CY1603" s="58"/>
      <c r="CZ1603" s="58"/>
      <c r="DA1603" s="58"/>
      <c r="DB1603" s="58"/>
      <c r="DC1603" s="58"/>
      <c r="DD1603" s="58"/>
      <c r="DE1603" s="58"/>
      <c r="DF1603" s="58"/>
      <c r="DG1603" s="58"/>
      <c r="DH1603" s="58"/>
      <c r="DI1603" s="60"/>
    </row>
    <row r="1604" spans="1:113" x14ac:dyDescent="0.2">
      <c r="A1604" s="36"/>
      <c r="AM1604" s="62"/>
      <c r="AN1604" s="62"/>
      <c r="AO1604" s="58"/>
      <c r="AP1604" s="58"/>
      <c r="AQ1604" s="58"/>
      <c r="AS1604" s="62"/>
      <c r="AT1604" s="58"/>
      <c r="AU1604" s="58"/>
      <c r="AW1604" s="62"/>
      <c r="AX1604" s="58"/>
      <c r="AY1604" s="59"/>
      <c r="BA1604" s="58"/>
      <c r="BC1604" s="62"/>
      <c r="BD1604" s="58"/>
      <c r="BE1604" s="59"/>
      <c r="BF1604" s="58"/>
      <c r="BG1604" s="58"/>
      <c r="BH1604" s="58"/>
      <c r="BI1604" s="58"/>
      <c r="BJ1604" s="58"/>
      <c r="BK1604" s="58"/>
      <c r="BL1604" s="58"/>
      <c r="BM1604" s="58"/>
      <c r="BN1604" s="58"/>
      <c r="BO1604" s="58"/>
      <c r="BP1604" s="58"/>
      <c r="BQ1604" s="58"/>
      <c r="BR1604" s="58"/>
      <c r="BS1604" s="58"/>
      <c r="BT1604" s="58"/>
      <c r="BU1604" s="58"/>
      <c r="BV1604" s="58"/>
      <c r="BW1604" s="58"/>
      <c r="BX1604" s="58"/>
      <c r="BY1604" s="58"/>
      <c r="BZ1604" s="58"/>
      <c r="CA1604" s="58"/>
      <c r="CB1604" s="58"/>
      <c r="CC1604" s="58"/>
      <c r="CD1604" s="58"/>
      <c r="CE1604" s="58"/>
      <c r="CF1604" s="58"/>
      <c r="CG1604" s="58"/>
      <c r="CH1604" s="58"/>
      <c r="CI1604" s="58"/>
      <c r="CJ1604" s="58"/>
      <c r="CK1604" s="58"/>
      <c r="CL1604" s="58"/>
      <c r="CM1604" s="58"/>
      <c r="CN1604" s="58"/>
      <c r="CO1604" s="58"/>
      <c r="CP1604" s="58"/>
      <c r="CQ1604" s="58"/>
      <c r="CR1604" s="58"/>
      <c r="CS1604" s="58"/>
      <c r="CT1604" s="58"/>
      <c r="CU1604" s="58"/>
      <c r="CV1604" s="58"/>
      <c r="CW1604" s="58"/>
      <c r="CX1604" s="58"/>
      <c r="CY1604" s="58"/>
      <c r="CZ1604" s="58"/>
      <c r="DA1604" s="58"/>
      <c r="DB1604" s="58"/>
      <c r="DC1604" s="58"/>
      <c r="DD1604" s="58"/>
      <c r="DE1604" s="58"/>
      <c r="DF1604" s="58"/>
      <c r="DG1604" s="58"/>
      <c r="DH1604" s="58"/>
      <c r="DI1604" s="60"/>
    </row>
    <row r="1605" spans="1:113" x14ac:dyDescent="0.2">
      <c r="A1605" s="36"/>
      <c r="AM1605" s="62"/>
      <c r="AN1605" s="62"/>
      <c r="AO1605" s="58"/>
      <c r="AP1605" s="58"/>
      <c r="AQ1605" s="58"/>
      <c r="AS1605" s="62"/>
      <c r="AT1605" s="58"/>
      <c r="AU1605" s="58"/>
      <c r="AW1605" s="62"/>
      <c r="AX1605" s="58"/>
      <c r="AY1605" s="59"/>
      <c r="BA1605" s="58"/>
      <c r="BC1605" s="62"/>
      <c r="BD1605" s="58"/>
      <c r="BE1605" s="59"/>
      <c r="BF1605" s="58"/>
      <c r="BG1605" s="58"/>
      <c r="BH1605" s="58"/>
      <c r="BI1605" s="58"/>
      <c r="BJ1605" s="58"/>
      <c r="BK1605" s="58"/>
      <c r="BL1605" s="58"/>
      <c r="BM1605" s="58"/>
      <c r="BN1605" s="58"/>
      <c r="BO1605" s="58"/>
      <c r="BP1605" s="58"/>
      <c r="BQ1605" s="58"/>
      <c r="BR1605" s="58"/>
      <c r="BS1605" s="58"/>
      <c r="BT1605" s="58"/>
      <c r="BU1605" s="58"/>
      <c r="BV1605" s="58"/>
      <c r="BW1605" s="58"/>
      <c r="BX1605" s="58"/>
      <c r="BY1605" s="58"/>
      <c r="BZ1605" s="58"/>
      <c r="CA1605" s="58"/>
      <c r="CB1605" s="58"/>
      <c r="CC1605" s="58"/>
      <c r="CD1605" s="58"/>
      <c r="CE1605" s="58"/>
      <c r="CF1605" s="58"/>
      <c r="CG1605" s="58"/>
      <c r="CH1605" s="58"/>
      <c r="CI1605" s="58"/>
      <c r="CJ1605" s="58"/>
      <c r="CK1605" s="58"/>
      <c r="CL1605" s="58"/>
      <c r="CM1605" s="58"/>
      <c r="CN1605" s="58"/>
      <c r="CO1605" s="58"/>
      <c r="CP1605" s="58"/>
      <c r="CQ1605" s="58"/>
      <c r="CR1605" s="58"/>
      <c r="CS1605" s="58"/>
      <c r="CT1605" s="58"/>
      <c r="CU1605" s="58"/>
      <c r="CV1605" s="58"/>
      <c r="CW1605" s="58"/>
      <c r="CX1605" s="58"/>
      <c r="CY1605" s="58"/>
      <c r="CZ1605" s="58"/>
      <c r="DA1605" s="58"/>
      <c r="DB1605" s="58"/>
      <c r="DC1605" s="58"/>
      <c r="DD1605" s="58"/>
      <c r="DE1605" s="58"/>
      <c r="DF1605" s="58"/>
      <c r="DG1605" s="58"/>
      <c r="DH1605" s="58"/>
      <c r="DI1605" s="60"/>
    </row>
    <row r="1606" spans="1:113" x14ac:dyDescent="0.2">
      <c r="A1606" s="36"/>
      <c r="AM1606" s="62"/>
      <c r="AN1606" s="62"/>
      <c r="AO1606" s="58"/>
      <c r="AP1606" s="58"/>
      <c r="AQ1606" s="58"/>
      <c r="AS1606" s="62"/>
      <c r="AT1606" s="58"/>
      <c r="AU1606" s="58"/>
      <c r="AW1606" s="62"/>
      <c r="AX1606" s="58"/>
      <c r="AY1606" s="59"/>
      <c r="BA1606" s="58"/>
      <c r="BC1606" s="62"/>
      <c r="BD1606" s="58"/>
      <c r="BE1606" s="59"/>
      <c r="BF1606" s="58"/>
      <c r="BG1606" s="58"/>
      <c r="BH1606" s="58"/>
      <c r="BI1606" s="58"/>
      <c r="BJ1606" s="58"/>
      <c r="BK1606" s="58"/>
      <c r="BL1606" s="58"/>
      <c r="BM1606" s="58"/>
      <c r="BN1606" s="58"/>
      <c r="BO1606" s="58"/>
      <c r="BP1606" s="58"/>
      <c r="BQ1606" s="58"/>
      <c r="BR1606" s="58"/>
      <c r="BS1606" s="58"/>
      <c r="BT1606" s="58"/>
      <c r="BU1606" s="58"/>
      <c r="BV1606" s="58"/>
      <c r="BW1606" s="58"/>
      <c r="BX1606" s="58"/>
      <c r="BY1606" s="58"/>
      <c r="BZ1606" s="58"/>
      <c r="CA1606" s="58"/>
      <c r="CB1606" s="58"/>
      <c r="CC1606" s="58"/>
      <c r="CD1606" s="58"/>
      <c r="CE1606" s="58"/>
      <c r="CF1606" s="58"/>
      <c r="CG1606" s="58"/>
      <c r="CH1606" s="58"/>
      <c r="CI1606" s="58"/>
      <c r="CJ1606" s="58"/>
      <c r="CK1606" s="58"/>
      <c r="CL1606" s="58"/>
      <c r="CM1606" s="58"/>
      <c r="CN1606" s="58"/>
      <c r="CO1606" s="58"/>
      <c r="CP1606" s="58"/>
      <c r="CQ1606" s="58"/>
      <c r="CR1606" s="58"/>
      <c r="CS1606" s="58"/>
      <c r="CT1606" s="58"/>
      <c r="CU1606" s="58"/>
      <c r="CV1606" s="58"/>
      <c r="CW1606" s="58"/>
      <c r="CX1606" s="58"/>
      <c r="CY1606" s="58"/>
      <c r="CZ1606" s="58"/>
      <c r="DA1606" s="58"/>
      <c r="DB1606" s="58"/>
      <c r="DC1606" s="58"/>
      <c r="DD1606" s="58"/>
      <c r="DE1606" s="58"/>
      <c r="DF1606" s="58"/>
      <c r="DG1606" s="58"/>
      <c r="DH1606" s="58"/>
      <c r="DI1606" s="60"/>
    </row>
    <row r="1607" spans="1:113" x14ac:dyDescent="0.2">
      <c r="A1607" s="36"/>
      <c r="AM1607" s="62"/>
      <c r="AN1607" s="62"/>
      <c r="AO1607" s="58"/>
      <c r="AP1607" s="58"/>
      <c r="AQ1607" s="58"/>
      <c r="AS1607" s="62"/>
      <c r="AT1607" s="58"/>
      <c r="AU1607" s="58"/>
      <c r="AW1607" s="62"/>
      <c r="AX1607" s="58"/>
      <c r="AY1607" s="59"/>
      <c r="BA1607" s="58"/>
      <c r="BC1607" s="62"/>
      <c r="BD1607" s="58"/>
      <c r="BE1607" s="59"/>
      <c r="BF1607" s="58"/>
      <c r="BG1607" s="58"/>
      <c r="BH1607" s="58"/>
      <c r="BI1607" s="58"/>
      <c r="BJ1607" s="58"/>
      <c r="BK1607" s="58"/>
      <c r="BL1607" s="58"/>
      <c r="BM1607" s="58"/>
      <c r="BN1607" s="58"/>
      <c r="BO1607" s="58"/>
      <c r="BP1607" s="58"/>
      <c r="BQ1607" s="58"/>
      <c r="BR1607" s="58"/>
      <c r="BS1607" s="58"/>
      <c r="BT1607" s="58"/>
      <c r="BU1607" s="58"/>
      <c r="BV1607" s="58"/>
      <c r="BW1607" s="58"/>
      <c r="BX1607" s="58"/>
      <c r="BY1607" s="58"/>
      <c r="BZ1607" s="58"/>
      <c r="CA1607" s="58"/>
      <c r="CB1607" s="58"/>
      <c r="CC1607" s="58"/>
      <c r="CD1607" s="58"/>
      <c r="CE1607" s="58"/>
      <c r="CF1607" s="58"/>
      <c r="CG1607" s="58"/>
      <c r="CH1607" s="58"/>
      <c r="CI1607" s="58"/>
      <c r="CJ1607" s="58"/>
      <c r="CK1607" s="58"/>
      <c r="CL1607" s="58"/>
      <c r="CM1607" s="58"/>
      <c r="CN1607" s="58"/>
      <c r="CO1607" s="58"/>
      <c r="CP1607" s="58"/>
      <c r="CQ1607" s="58"/>
      <c r="CR1607" s="58"/>
      <c r="CS1607" s="58"/>
      <c r="CT1607" s="58"/>
      <c r="CU1607" s="58"/>
      <c r="CV1607" s="58"/>
      <c r="CW1607" s="58"/>
      <c r="CX1607" s="58"/>
      <c r="CY1607" s="58"/>
      <c r="CZ1607" s="58"/>
      <c r="DA1607" s="58"/>
      <c r="DB1607" s="58"/>
      <c r="DC1607" s="58"/>
      <c r="DD1607" s="58"/>
      <c r="DE1607" s="58"/>
      <c r="DF1607" s="58"/>
      <c r="DG1607" s="58"/>
      <c r="DH1607" s="58"/>
      <c r="DI1607" s="60"/>
    </row>
    <row r="1608" spans="1:113" x14ac:dyDescent="0.2">
      <c r="A1608" s="36"/>
      <c r="AM1608" s="62"/>
      <c r="AN1608" s="62"/>
      <c r="AO1608" s="58"/>
      <c r="AP1608" s="58"/>
      <c r="AQ1608" s="58"/>
      <c r="AS1608" s="62"/>
      <c r="AT1608" s="58"/>
      <c r="AU1608" s="58"/>
      <c r="AW1608" s="62"/>
      <c r="AX1608" s="58"/>
      <c r="AY1608" s="59"/>
      <c r="BA1608" s="58"/>
      <c r="BC1608" s="62"/>
      <c r="BD1608" s="58"/>
      <c r="BE1608" s="59"/>
      <c r="BF1608" s="58"/>
      <c r="BG1608" s="58"/>
      <c r="BH1608" s="58"/>
      <c r="BI1608" s="58"/>
      <c r="BJ1608" s="58"/>
      <c r="BK1608" s="58"/>
      <c r="BL1608" s="58"/>
      <c r="BM1608" s="58"/>
      <c r="BN1608" s="58"/>
      <c r="BO1608" s="58"/>
      <c r="BP1608" s="58"/>
      <c r="BQ1608" s="58"/>
      <c r="BR1608" s="58"/>
      <c r="BS1608" s="58"/>
      <c r="BT1608" s="58"/>
      <c r="BU1608" s="58"/>
      <c r="BV1608" s="58"/>
      <c r="BW1608" s="58"/>
      <c r="BX1608" s="58"/>
      <c r="BY1608" s="58"/>
      <c r="BZ1608" s="58"/>
      <c r="CA1608" s="58"/>
      <c r="CB1608" s="58"/>
      <c r="CC1608" s="58"/>
      <c r="CD1608" s="58"/>
      <c r="CE1608" s="58"/>
      <c r="CF1608" s="58"/>
      <c r="CG1608" s="58"/>
      <c r="CH1608" s="58"/>
      <c r="CI1608" s="58"/>
      <c r="CJ1608" s="58"/>
      <c r="CK1608" s="58"/>
      <c r="CL1608" s="58"/>
      <c r="CM1608" s="58"/>
      <c r="CN1608" s="58"/>
      <c r="CO1608" s="58"/>
      <c r="CP1608" s="58"/>
      <c r="CQ1608" s="58"/>
      <c r="CR1608" s="58"/>
      <c r="CS1608" s="58"/>
      <c r="CT1608" s="58"/>
      <c r="CU1608" s="58"/>
      <c r="CV1608" s="58"/>
      <c r="CW1608" s="58"/>
      <c r="CX1608" s="58"/>
      <c r="CY1608" s="58"/>
      <c r="CZ1608" s="58"/>
      <c r="DA1608" s="58"/>
      <c r="DB1608" s="58"/>
      <c r="DC1608" s="58"/>
      <c r="DD1608" s="58"/>
      <c r="DE1608" s="58"/>
      <c r="DF1608" s="58"/>
      <c r="DG1608" s="58"/>
      <c r="DH1608" s="58"/>
      <c r="DI1608" s="60"/>
    </row>
    <row r="1609" spans="1:113" x14ac:dyDescent="0.2">
      <c r="A1609" s="36"/>
      <c r="AM1609" s="62"/>
      <c r="AN1609" s="62"/>
      <c r="AO1609" s="58"/>
      <c r="AP1609" s="58"/>
      <c r="AQ1609" s="58"/>
      <c r="AS1609" s="62"/>
      <c r="AT1609" s="58"/>
      <c r="AU1609" s="58"/>
      <c r="AW1609" s="62"/>
      <c r="AX1609" s="58"/>
      <c r="AY1609" s="59"/>
      <c r="BA1609" s="58"/>
      <c r="BC1609" s="62"/>
      <c r="BD1609" s="58"/>
      <c r="BE1609" s="59"/>
      <c r="BF1609" s="58"/>
      <c r="BG1609" s="58"/>
      <c r="BH1609" s="58"/>
      <c r="BI1609" s="58"/>
      <c r="BJ1609" s="58"/>
      <c r="BK1609" s="58"/>
      <c r="BL1609" s="58"/>
      <c r="BM1609" s="58"/>
      <c r="BN1609" s="58"/>
      <c r="BO1609" s="58"/>
      <c r="BP1609" s="58"/>
      <c r="BQ1609" s="58"/>
      <c r="BR1609" s="58"/>
      <c r="BS1609" s="58"/>
      <c r="BT1609" s="58"/>
      <c r="BU1609" s="58"/>
      <c r="BV1609" s="58"/>
      <c r="BW1609" s="58"/>
      <c r="BX1609" s="58"/>
      <c r="BY1609" s="58"/>
      <c r="BZ1609" s="58"/>
      <c r="CA1609" s="58"/>
      <c r="CB1609" s="58"/>
      <c r="CC1609" s="58"/>
      <c r="CD1609" s="58"/>
      <c r="CE1609" s="58"/>
      <c r="CF1609" s="58"/>
      <c r="CG1609" s="58"/>
      <c r="CH1609" s="58"/>
      <c r="CI1609" s="58"/>
      <c r="CJ1609" s="58"/>
      <c r="CK1609" s="58"/>
      <c r="CL1609" s="58"/>
      <c r="CM1609" s="58"/>
      <c r="CN1609" s="58"/>
      <c r="CO1609" s="58"/>
      <c r="CP1609" s="58"/>
      <c r="CQ1609" s="58"/>
      <c r="CR1609" s="58"/>
      <c r="CS1609" s="58"/>
      <c r="CT1609" s="58"/>
      <c r="CU1609" s="58"/>
      <c r="CV1609" s="58"/>
      <c r="CW1609" s="58"/>
      <c r="CX1609" s="58"/>
      <c r="CY1609" s="58"/>
      <c r="CZ1609" s="58"/>
      <c r="DA1609" s="58"/>
      <c r="DB1609" s="58"/>
      <c r="DC1609" s="58"/>
      <c r="DD1609" s="58"/>
      <c r="DE1609" s="58"/>
      <c r="DF1609" s="58"/>
      <c r="DG1609" s="58"/>
      <c r="DH1609" s="58"/>
      <c r="DI1609" s="60"/>
    </row>
    <row r="1610" spans="1:113" x14ac:dyDescent="0.2">
      <c r="A1610" s="36"/>
      <c r="AM1610" s="62"/>
      <c r="AN1610" s="62"/>
      <c r="AO1610" s="58"/>
      <c r="AP1610" s="58"/>
      <c r="AQ1610" s="58"/>
      <c r="AS1610" s="62"/>
      <c r="AT1610" s="58"/>
      <c r="AU1610" s="58"/>
      <c r="AW1610" s="62"/>
      <c r="AX1610" s="58"/>
      <c r="AY1610" s="59"/>
      <c r="BA1610" s="58"/>
      <c r="BC1610" s="62"/>
      <c r="BD1610" s="58"/>
      <c r="BE1610" s="59"/>
      <c r="BF1610" s="58"/>
      <c r="BG1610" s="58"/>
      <c r="BH1610" s="58"/>
      <c r="BI1610" s="58"/>
      <c r="BJ1610" s="58"/>
      <c r="BK1610" s="58"/>
      <c r="BL1610" s="58"/>
      <c r="BM1610" s="58"/>
      <c r="BN1610" s="58"/>
      <c r="BO1610" s="58"/>
      <c r="BP1610" s="58"/>
      <c r="BQ1610" s="58"/>
      <c r="BR1610" s="58"/>
      <c r="BS1610" s="58"/>
      <c r="BT1610" s="58"/>
      <c r="BU1610" s="58"/>
      <c r="BV1610" s="58"/>
      <c r="BW1610" s="58"/>
      <c r="BX1610" s="58"/>
      <c r="BY1610" s="58"/>
      <c r="BZ1610" s="58"/>
      <c r="CA1610" s="58"/>
      <c r="CB1610" s="58"/>
      <c r="CC1610" s="58"/>
      <c r="CD1610" s="58"/>
      <c r="CE1610" s="58"/>
      <c r="CF1610" s="58"/>
      <c r="CG1610" s="58"/>
      <c r="CH1610" s="58"/>
      <c r="CI1610" s="58"/>
      <c r="CJ1610" s="58"/>
      <c r="CK1610" s="58"/>
      <c r="CL1610" s="58"/>
      <c r="CM1610" s="58"/>
      <c r="CN1610" s="58"/>
      <c r="CO1610" s="58"/>
      <c r="CP1610" s="58"/>
      <c r="CQ1610" s="58"/>
      <c r="CR1610" s="58"/>
      <c r="CS1610" s="58"/>
      <c r="CT1610" s="58"/>
      <c r="CU1610" s="58"/>
      <c r="CV1610" s="58"/>
      <c r="CW1610" s="58"/>
      <c r="CX1610" s="58"/>
      <c r="CY1610" s="58"/>
      <c r="CZ1610" s="58"/>
      <c r="DA1610" s="58"/>
      <c r="DB1610" s="58"/>
      <c r="DC1610" s="58"/>
      <c r="DD1610" s="58"/>
      <c r="DE1610" s="58"/>
      <c r="DF1610" s="58"/>
      <c r="DG1610" s="58"/>
      <c r="DH1610" s="58"/>
      <c r="DI1610" s="60"/>
    </row>
    <row r="1611" spans="1:113" x14ac:dyDescent="0.2">
      <c r="A1611" s="36"/>
      <c r="AM1611" s="62"/>
      <c r="AN1611" s="62"/>
      <c r="AO1611" s="58"/>
      <c r="AP1611" s="58"/>
      <c r="AQ1611" s="58"/>
      <c r="AS1611" s="62"/>
      <c r="AT1611" s="58"/>
      <c r="AU1611" s="58"/>
      <c r="AW1611" s="62"/>
      <c r="AX1611" s="58"/>
      <c r="AY1611" s="59"/>
      <c r="BA1611" s="58"/>
      <c r="BC1611" s="62"/>
      <c r="BD1611" s="58"/>
      <c r="BE1611" s="59"/>
      <c r="BF1611" s="58"/>
      <c r="BG1611" s="58"/>
      <c r="BH1611" s="58"/>
      <c r="BI1611" s="58"/>
      <c r="BJ1611" s="58"/>
      <c r="BK1611" s="58"/>
      <c r="BL1611" s="58"/>
      <c r="BM1611" s="58"/>
      <c r="BN1611" s="58"/>
      <c r="BO1611" s="58"/>
      <c r="BP1611" s="58"/>
      <c r="BQ1611" s="58"/>
      <c r="BR1611" s="58"/>
      <c r="BS1611" s="58"/>
      <c r="BT1611" s="58"/>
      <c r="BU1611" s="58"/>
      <c r="BV1611" s="58"/>
      <c r="BW1611" s="58"/>
      <c r="BX1611" s="58"/>
      <c r="BY1611" s="58"/>
      <c r="BZ1611" s="58"/>
      <c r="CA1611" s="58"/>
      <c r="CB1611" s="58"/>
      <c r="CC1611" s="58"/>
      <c r="CD1611" s="58"/>
      <c r="CE1611" s="58"/>
      <c r="CF1611" s="58"/>
      <c r="CG1611" s="58"/>
      <c r="CH1611" s="58"/>
      <c r="CI1611" s="58"/>
      <c r="CJ1611" s="58"/>
      <c r="CK1611" s="58"/>
      <c r="CL1611" s="58"/>
      <c r="CM1611" s="58"/>
      <c r="CN1611" s="58"/>
      <c r="CO1611" s="58"/>
      <c r="CP1611" s="58"/>
      <c r="CQ1611" s="58"/>
      <c r="CR1611" s="58"/>
      <c r="CS1611" s="58"/>
      <c r="CT1611" s="58"/>
      <c r="CU1611" s="58"/>
      <c r="CV1611" s="58"/>
      <c r="CW1611" s="58"/>
      <c r="CX1611" s="58"/>
      <c r="CY1611" s="58"/>
      <c r="CZ1611" s="58"/>
      <c r="DA1611" s="58"/>
      <c r="DB1611" s="58"/>
      <c r="DC1611" s="58"/>
      <c r="DD1611" s="58"/>
      <c r="DE1611" s="58"/>
      <c r="DF1611" s="58"/>
      <c r="DG1611" s="58"/>
      <c r="DH1611" s="58"/>
      <c r="DI1611" s="60"/>
    </row>
    <row r="1612" spans="1:113" x14ac:dyDescent="0.2">
      <c r="A1612" s="36"/>
      <c r="AM1612" s="62"/>
      <c r="AN1612" s="62"/>
      <c r="AO1612" s="58"/>
      <c r="AP1612" s="58"/>
      <c r="AQ1612" s="58"/>
      <c r="AS1612" s="62"/>
      <c r="AT1612" s="58"/>
      <c r="AU1612" s="58"/>
      <c r="AW1612" s="62"/>
      <c r="AX1612" s="58"/>
      <c r="AY1612" s="59"/>
      <c r="BA1612" s="58"/>
      <c r="BC1612" s="62"/>
      <c r="BD1612" s="58"/>
      <c r="BE1612" s="59"/>
      <c r="BF1612" s="58"/>
      <c r="BG1612" s="58"/>
      <c r="BH1612" s="58"/>
      <c r="BI1612" s="58"/>
      <c r="BJ1612" s="58"/>
      <c r="BK1612" s="58"/>
      <c r="BL1612" s="58"/>
      <c r="BM1612" s="58"/>
      <c r="BN1612" s="58"/>
      <c r="BO1612" s="58"/>
      <c r="BP1612" s="58"/>
      <c r="BQ1612" s="58"/>
      <c r="BR1612" s="58"/>
      <c r="BS1612" s="58"/>
      <c r="BT1612" s="58"/>
      <c r="BU1612" s="58"/>
      <c r="BV1612" s="58"/>
      <c r="BW1612" s="58"/>
      <c r="BX1612" s="58"/>
      <c r="BY1612" s="58"/>
      <c r="BZ1612" s="58"/>
      <c r="CA1612" s="58"/>
      <c r="CB1612" s="58"/>
      <c r="CC1612" s="58"/>
      <c r="CD1612" s="58"/>
      <c r="CE1612" s="58"/>
      <c r="CF1612" s="58"/>
      <c r="CG1612" s="58"/>
      <c r="CH1612" s="58"/>
      <c r="CI1612" s="58"/>
      <c r="CJ1612" s="58"/>
      <c r="CK1612" s="58"/>
      <c r="CL1612" s="58"/>
      <c r="CM1612" s="58"/>
      <c r="CN1612" s="58"/>
      <c r="CO1612" s="58"/>
      <c r="CP1612" s="58"/>
      <c r="CQ1612" s="58"/>
      <c r="CR1612" s="58"/>
      <c r="CS1612" s="58"/>
      <c r="CT1612" s="58"/>
      <c r="CU1612" s="58"/>
      <c r="CV1612" s="58"/>
      <c r="CW1612" s="58"/>
      <c r="CX1612" s="58"/>
      <c r="CY1612" s="58"/>
      <c r="CZ1612" s="58"/>
      <c r="DA1612" s="58"/>
      <c r="DB1612" s="58"/>
      <c r="DC1612" s="58"/>
      <c r="DD1612" s="58"/>
      <c r="DE1612" s="58"/>
      <c r="DF1612" s="58"/>
      <c r="DG1612" s="58"/>
      <c r="DH1612" s="58"/>
      <c r="DI1612" s="60"/>
    </row>
    <row r="1613" spans="1:113" x14ac:dyDescent="0.2">
      <c r="A1613" s="36"/>
      <c r="AM1613" s="62"/>
      <c r="AN1613" s="62"/>
      <c r="AO1613" s="58"/>
      <c r="AP1613" s="58"/>
      <c r="AQ1613" s="58"/>
      <c r="AS1613" s="62"/>
      <c r="AT1613" s="58"/>
      <c r="AU1613" s="58"/>
      <c r="AW1613" s="62"/>
      <c r="AX1613" s="58"/>
      <c r="AY1613" s="59"/>
      <c r="BA1613" s="58"/>
      <c r="BC1613" s="62"/>
      <c r="BD1613" s="58"/>
      <c r="BE1613" s="59"/>
      <c r="BF1613" s="58"/>
      <c r="BG1613" s="58"/>
      <c r="BH1613" s="58"/>
      <c r="BI1613" s="58"/>
      <c r="BJ1613" s="58"/>
      <c r="BK1613" s="58"/>
      <c r="BL1613" s="58"/>
      <c r="BM1613" s="58"/>
      <c r="BN1613" s="58"/>
      <c r="BO1613" s="58"/>
      <c r="BP1613" s="58"/>
      <c r="BQ1613" s="58"/>
      <c r="BR1613" s="58"/>
      <c r="BS1613" s="58"/>
      <c r="BT1613" s="58"/>
      <c r="BU1613" s="58"/>
      <c r="BV1613" s="58"/>
      <c r="BW1613" s="58"/>
      <c r="BX1613" s="58"/>
      <c r="BY1613" s="58"/>
      <c r="BZ1613" s="58"/>
      <c r="CA1613" s="58"/>
      <c r="CB1613" s="58"/>
      <c r="CC1613" s="58"/>
      <c r="CD1613" s="58"/>
      <c r="CE1613" s="58"/>
      <c r="CF1613" s="58"/>
      <c r="CG1613" s="58"/>
      <c r="CH1613" s="58"/>
      <c r="CI1613" s="58"/>
      <c r="CJ1613" s="58"/>
      <c r="CK1613" s="58"/>
      <c r="CL1613" s="58"/>
      <c r="CM1613" s="58"/>
      <c r="CN1613" s="58"/>
      <c r="CO1613" s="58"/>
      <c r="CP1613" s="58"/>
      <c r="CQ1613" s="58"/>
      <c r="CR1613" s="58"/>
      <c r="CS1613" s="58"/>
      <c r="CT1613" s="58"/>
      <c r="CU1613" s="58"/>
      <c r="CV1613" s="58"/>
      <c r="CW1613" s="58"/>
      <c r="CX1613" s="58"/>
      <c r="CY1613" s="58"/>
      <c r="CZ1613" s="58"/>
      <c r="DA1613" s="58"/>
      <c r="DB1613" s="58"/>
      <c r="DC1613" s="58"/>
      <c r="DD1613" s="58"/>
      <c r="DE1613" s="58"/>
      <c r="DF1613" s="58"/>
      <c r="DG1613" s="58"/>
      <c r="DH1613" s="58"/>
      <c r="DI1613" s="60"/>
    </row>
    <row r="1614" spans="1:113" x14ac:dyDescent="0.2">
      <c r="A1614" s="36"/>
      <c r="AM1614" s="62"/>
      <c r="AN1614" s="62"/>
      <c r="AO1614" s="58"/>
      <c r="AP1614" s="58"/>
      <c r="AQ1614" s="58"/>
      <c r="AS1614" s="62"/>
      <c r="AT1614" s="58"/>
      <c r="AU1614" s="58"/>
      <c r="AW1614" s="62"/>
      <c r="AX1614" s="58"/>
      <c r="AY1614" s="59"/>
      <c r="BA1614" s="58"/>
      <c r="BC1614" s="62"/>
      <c r="BD1614" s="58"/>
      <c r="BE1614" s="59"/>
      <c r="BF1614" s="58"/>
      <c r="BG1614" s="58"/>
      <c r="BH1614" s="58"/>
      <c r="BI1614" s="58"/>
      <c r="BJ1614" s="58"/>
      <c r="BK1614" s="58"/>
      <c r="BL1614" s="58"/>
      <c r="BM1614" s="58"/>
      <c r="BN1614" s="58"/>
      <c r="BO1614" s="58"/>
      <c r="BP1614" s="58"/>
      <c r="BQ1614" s="58"/>
      <c r="BR1614" s="58"/>
      <c r="BS1614" s="58"/>
      <c r="BT1614" s="58"/>
      <c r="BU1614" s="58"/>
      <c r="BV1614" s="58"/>
      <c r="BW1614" s="58"/>
      <c r="BX1614" s="58"/>
      <c r="BY1614" s="58"/>
      <c r="BZ1614" s="58"/>
      <c r="CA1614" s="58"/>
      <c r="CB1614" s="58"/>
      <c r="CC1614" s="58"/>
      <c r="CD1614" s="58"/>
      <c r="CE1614" s="58"/>
      <c r="CF1614" s="58"/>
      <c r="CG1614" s="58"/>
      <c r="CH1614" s="58"/>
      <c r="CI1614" s="58"/>
      <c r="CJ1614" s="58"/>
      <c r="CK1614" s="58"/>
      <c r="CL1614" s="58"/>
      <c r="CM1614" s="58"/>
      <c r="CN1614" s="58"/>
      <c r="CO1614" s="58"/>
      <c r="CP1614" s="58"/>
      <c r="CQ1614" s="58"/>
      <c r="CR1614" s="58"/>
      <c r="CS1614" s="58"/>
      <c r="CT1614" s="58"/>
      <c r="CU1614" s="58"/>
      <c r="CV1614" s="58"/>
      <c r="CW1614" s="58"/>
      <c r="CX1614" s="58"/>
      <c r="CY1614" s="58"/>
      <c r="CZ1614" s="58"/>
      <c r="DA1614" s="58"/>
      <c r="DB1614" s="58"/>
      <c r="DC1614" s="58"/>
      <c r="DD1614" s="58"/>
      <c r="DE1614" s="58"/>
      <c r="DF1614" s="58"/>
      <c r="DG1614" s="58"/>
      <c r="DH1614" s="58"/>
      <c r="DI1614" s="60"/>
    </row>
    <row r="1615" spans="1:113" x14ac:dyDescent="0.2">
      <c r="A1615" s="36"/>
      <c r="AM1615" s="62"/>
      <c r="AN1615" s="62"/>
      <c r="AO1615" s="58"/>
      <c r="AP1615" s="58"/>
      <c r="AQ1615" s="58"/>
      <c r="AS1615" s="62"/>
      <c r="AT1615" s="58"/>
      <c r="AU1615" s="58"/>
      <c r="AW1615" s="62"/>
      <c r="AX1615" s="58"/>
      <c r="AY1615" s="59"/>
      <c r="BA1615" s="58"/>
      <c r="BC1615" s="62"/>
      <c r="BD1615" s="58"/>
      <c r="BE1615" s="59"/>
      <c r="BF1615" s="58"/>
      <c r="BG1615" s="58"/>
      <c r="BH1615" s="58"/>
      <c r="BI1615" s="58"/>
      <c r="BJ1615" s="58"/>
      <c r="BK1615" s="58"/>
      <c r="BL1615" s="58"/>
      <c r="BM1615" s="58"/>
      <c r="BN1615" s="58"/>
      <c r="BO1615" s="58"/>
      <c r="BP1615" s="58"/>
      <c r="BQ1615" s="58"/>
      <c r="BR1615" s="58"/>
      <c r="BS1615" s="58"/>
      <c r="BT1615" s="58"/>
      <c r="BU1615" s="58"/>
      <c r="BV1615" s="58"/>
      <c r="BW1615" s="58"/>
      <c r="BX1615" s="58"/>
      <c r="BY1615" s="58"/>
      <c r="BZ1615" s="58"/>
      <c r="CA1615" s="58"/>
      <c r="CB1615" s="58"/>
      <c r="CC1615" s="58"/>
      <c r="CD1615" s="58"/>
      <c r="CE1615" s="58"/>
      <c r="CF1615" s="58"/>
      <c r="CG1615" s="58"/>
      <c r="CH1615" s="58"/>
      <c r="CI1615" s="58"/>
      <c r="CJ1615" s="58"/>
      <c r="CK1615" s="58"/>
      <c r="CL1615" s="58"/>
      <c r="CM1615" s="58"/>
      <c r="CN1615" s="58"/>
      <c r="CO1615" s="58"/>
      <c r="CP1615" s="58"/>
      <c r="CQ1615" s="58"/>
      <c r="CR1615" s="58"/>
      <c r="CS1615" s="58"/>
      <c r="CT1615" s="58"/>
      <c r="CU1615" s="58"/>
      <c r="CV1615" s="58"/>
      <c r="CW1615" s="58"/>
      <c r="CX1615" s="58"/>
      <c r="CY1615" s="58"/>
      <c r="CZ1615" s="58"/>
      <c r="DA1615" s="58"/>
      <c r="DB1615" s="58"/>
      <c r="DC1615" s="58"/>
      <c r="DD1615" s="58"/>
      <c r="DE1615" s="58"/>
      <c r="DF1615" s="58"/>
      <c r="DG1615" s="58"/>
      <c r="DH1615" s="58"/>
      <c r="DI1615" s="60"/>
    </row>
    <row r="1616" spans="1:113" x14ac:dyDescent="0.2">
      <c r="A1616" s="36"/>
      <c r="AM1616" s="62"/>
      <c r="AN1616" s="62"/>
      <c r="AO1616" s="58"/>
      <c r="AP1616" s="58"/>
      <c r="AQ1616" s="58"/>
      <c r="AS1616" s="62"/>
      <c r="AT1616" s="58"/>
      <c r="AU1616" s="58"/>
      <c r="AW1616" s="62"/>
      <c r="AX1616" s="58"/>
      <c r="AY1616" s="59"/>
      <c r="BA1616" s="58"/>
      <c r="BC1616" s="62"/>
      <c r="BD1616" s="58"/>
      <c r="BE1616" s="59"/>
      <c r="BF1616" s="58"/>
      <c r="BG1616" s="58"/>
      <c r="BH1616" s="58"/>
      <c r="BI1616" s="58"/>
      <c r="BJ1616" s="58"/>
      <c r="BK1616" s="58"/>
      <c r="BL1616" s="58"/>
      <c r="BM1616" s="58"/>
      <c r="BN1616" s="58"/>
      <c r="BO1616" s="58"/>
      <c r="BP1616" s="58"/>
      <c r="BQ1616" s="58"/>
      <c r="BR1616" s="58"/>
      <c r="BS1616" s="58"/>
      <c r="BT1616" s="58"/>
      <c r="BU1616" s="58"/>
      <c r="BV1616" s="58"/>
      <c r="BW1616" s="58"/>
      <c r="BX1616" s="58"/>
      <c r="BY1616" s="58"/>
      <c r="BZ1616" s="58"/>
      <c r="CA1616" s="58"/>
      <c r="CB1616" s="58"/>
      <c r="CC1616" s="58"/>
      <c r="CD1616" s="58"/>
      <c r="CE1616" s="58"/>
      <c r="CF1616" s="58"/>
      <c r="CG1616" s="58"/>
      <c r="CH1616" s="58"/>
      <c r="CI1616" s="58"/>
      <c r="CJ1616" s="58"/>
      <c r="CK1616" s="58"/>
      <c r="CL1616" s="58"/>
      <c r="CM1616" s="58"/>
      <c r="CN1616" s="58"/>
      <c r="CO1616" s="58"/>
      <c r="CP1616" s="58"/>
      <c r="CQ1616" s="58"/>
      <c r="CR1616" s="58"/>
      <c r="CS1616" s="58"/>
      <c r="CT1616" s="58"/>
      <c r="CU1616" s="58"/>
      <c r="CV1616" s="58"/>
      <c r="CW1616" s="58"/>
      <c r="CX1616" s="58"/>
      <c r="CY1616" s="58"/>
      <c r="CZ1616" s="58"/>
      <c r="DA1616" s="58"/>
      <c r="DB1616" s="58"/>
      <c r="DC1616" s="58"/>
      <c r="DD1616" s="58"/>
      <c r="DE1616" s="58"/>
      <c r="DF1616" s="58"/>
      <c r="DG1616" s="58"/>
      <c r="DH1616" s="58"/>
      <c r="DI1616" s="60"/>
    </row>
    <row r="1617" spans="1:113" x14ac:dyDescent="0.2">
      <c r="A1617" s="36"/>
      <c r="AM1617" s="62"/>
      <c r="AN1617" s="62"/>
      <c r="AO1617" s="58"/>
      <c r="AP1617" s="58"/>
      <c r="AQ1617" s="58"/>
      <c r="AS1617" s="62"/>
      <c r="AT1617" s="58"/>
      <c r="AU1617" s="58"/>
      <c r="AW1617" s="62"/>
      <c r="AX1617" s="58"/>
      <c r="AY1617" s="59"/>
      <c r="BA1617" s="58"/>
      <c r="BC1617" s="62"/>
      <c r="BD1617" s="58"/>
      <c r="BE1617" s="59"/>
      <c r="BF1617" s="58"/>
      <c r="BG1617" s="58"/>
      <c r="BH1617" s="58"/>
      <c r="BI1617" s="58"/>
      <c r="BJ1617" s="58"/>
      <c r="BK1617" s="58"/>
      <c r="BL1617" s="58"/>
      <c r="BM1617" s="58"/>
      <c r="BN1617" s="58"/>
      <c r="BO1617" s="58"/>
      <c r="BP1617" s="58"/>
      <c r="BQ1617" s="58"/>
      <c r="BR1617" s="58"/>
      <c r="BS1617" s="58"/>
      <c r="BT1617" s="58"/>
      <c r="BU1617" s="58"/>
      <c r="BV1617" s="58"/>
      <c r="BW1617" s="58"/>
      <c r="BX1617" s="58"/>
      <c r="BY1617" s="58"/>
      <c r="BZ1617" s="58"/>
      <c r="CA1617" s="58"/>
      <c r="CB1617" s="58"/>
      <c r="CC1617" s="58"/>
      <c r="CD1617" s="58"/>
      <c r="CE1617" s="58"/>
      <c r="CF1617" s="58"/>
      <c r="CG1617" s="58"/>
      <c r="CH1617" s="58"/>
      <c r="CI1617" s="58"/>
      <c r="CJ1617" s="58"/>
      <c r="CK1617" s="58"/>
      <c r="CL1617" s="58"/>
      <c r="CM1617" s="58"/>
      <c r="CN1617" s="58"/>
      <c r="CO1617" s="58"/>
      <c r="CP1617" s="58"/>
      <c r="CQ1617" s="58"/>
      <c r="CR1617" s="58"/>
      <c r="CS1617" s="58"/>
      <c r="CT1617" s="58"/>
      <c r="CU1617" s="58"/>
      <c r="CV1617" s="58"/>
      <c r="CW1617" s="58"/>
      <c r="CX1617" s="58"/>
      <c r="CY1617" s="58"/>
      <c r="CZ1617" s="58"/>
      <c r="DA1617" s="58"/>
      <c r="DB1617" s="58"/>
      <c r="DC1617" s="58"/>
      <c r="DD1617" s="58"/>
      <c r="DE1617" s="58"/>
      <c r="DF1617" s="58"/>
      <c r="DG1617" s="58"/>
      <c r="DH1617" s="58"/>
      <c r="DI1617" s="60"/>
    </row>
    <row r="1618" spans="1:113" x14ac:dyDescent="0.2">
      <c r="A1618" s="36"/>
      <c r="AM1618" s="62"/>
      <c r="AN1618" s="62"/>
      <c r="AO1618" s="58"/>
      <c r="AP1618" s="58"/>
      <c r="AQ1618" s="58"/>
      <c r="AS1618" s="62"/>
      <c r="AT1618" s="58"/>
      <c r="AU1618" s="58"/>
      <c r="AW1618" s="62"/>
      <c r="AX1618" s="58"/>
      <c r="AY1618" s="59"/>
      <c r="BA1618" s="58"/>
      <c r="BC1618" s="62"/>
      <c r="BD1618" s="58"/>
      <c r="BE1618" s="59"/>
      <c r="BF1618" s="58"/>
      <c r="BG1618" s="58"/>
      <c r="BH1618" s="58"/>
      <c r="BI1618" s="58"/>
      <c r="BJ1618" s="58"/>
      <c r="BK1618" s="58"/>
      <c r="BL1618" s="58"/>
      <c r="BM1618" s="58"/>
      <c r="BN1618" s="58"/>
      <c r="BO1618" s="58"/>
      <c r="BP1618" s="58"/>
      <c r="BQ1618" s="58"/>
      <c r="BR1618" s="58"/>
      <c r="BS1618" s="58"/>
      <c r="BT1618" s="58"/>
      <c r="BU1618" s="58"/>
      <c r="BV1618" s="58"/>
      <c r="BW1618" s="58"/>
      <c r="BX1618" s="58"/>
      <c r="BY1618" s="58"/>
      <c r="BZ1618" s="58"/>
      <c r="CA1618" s="58"/>
      <c r="CB1618" s="58"/>
      <c r="CC1618" s="58"/>
      <c r="CD1618" s="58"/>
      <c r="CE1618" s="58"/>
      <c r="CF1618" s="58"/>
      <c r="CG1618" s="58"/>
      <c r="CH1618" s="58"/>
      <c r="CI1618" s="58"/>
      <c r="CJ1618" s="58"/>
      <c r="CK1618" s="58"/>
      <c r="CL1618" s="58"/>
      <c r="CM1618" s="58"/>
      <c r="CN1618" s="58"/>
      <c r="CO1618" s="58"/>
      <c r="CP1618" s="58"/>
      <c r="CQ1618" s="58"/>
      <c r="CR1618" s="58"/>
      <c r="CS1618" s="58"/>
      <c r="CT1618" s="58"/>
      <c r="CU1618" s="58"/>
      <c r="CV1618" s="58"/>
      <c r="CW1618" s="58"/>
      <c r="CX1618" s="58"/>
      <c r="CY1618" s="58"/>
      <c r="CZ1618" s="58"/>
      <c r="DA1618" s="58"/>
      <c r="DB1618" s="58"/>
      <c r="DC1618" s="58"/>
      <c r="DD1618" s="58"/>
      <c r="DE1618" s="58"/>
      <c r="DF1618" s="58"/>
      <c r="DG1618" s="58"/>
      <c r="DH1618" s="58"/>
      <c r="DI1618" s="60"/>
    </row>
    <row r="1619" spans="1:113" x14ac:dyDescent="0.2">
      <c r="A1619" s="36"/>
      <c r="AM1619" s="62"/>
      <c r="AN1619" s="62"/>
      <c r="AO1619" s="58"/>
      <c r="AP1619" s="58"/>
      <c r="AQ1619" s="58"/>
      <c r="AS1619" s="62"/>
      <c r="AT1619" s="58"/>
      <c r="AU1619" s="58"/>
      <c r="AW1619" s="62"/>
      <c r="AX1619" s="58"/>
      <c r="AY1619" s="59"/>
      <c r="BA1619" s="58"/>
      <c r="BC1619" s="62"/>
      <c r="BD1619" s="58"/>
      <c r="BE1619" s="59"/>
      <c r="BF1619" s="58"/>
      <c r="BG1619" s="58"/>
      <c r="BH1619" s="58"/>
      <c r="BI1619" s="58"/>
      <c r="BJ1619" s="58"/>
      <c r="BK1619" s="58"/>
      <c r="BL1619" s="58"/>
      <c r="BM1619" s="58"/>
      <c r="BN1619" s="58"/>
      <c r="BO1619" s="58"/>
      <c r="BP1619" s="58"/>
      <c r="BQ1619" s="58"/>
      <c r="BR1619" s="58"/>
      <c r="BS1619" s="58"/>
      <c r="BT1619" s="58"/>
      <c r="BU1619" s="58"/>
      <c r="BV1619" s="58"/>
      <c r="BW1619" s="58"/>
      <c r="BX1619" s="58"/>
      <c r="BY1619" s="58"/>
      <c r="BZ1619" s="58"/>
      <c r="CA1619" s="58"/>
      <c r="CB1619" s="58"/>
      <c r="CC1619" s="58"/>
      <c r="CD1619" s="58"/>
      <c r="CE1619" s="58"/>
      <c r="CF1619" s="58"/>
      <c r="CG1619" s="58"/>
      <c r="CH1619" s="58"/>
      <c r="CI1619" s="58"/>
      <c r="CJ1619" s="58"/>
      <c r="CK1619" s="58"/>
      <c r="CL1619" s="58"/>
      <c r="CM1619" s="58"/>
      <c r="CN1619" s="58"/>
      <c r="CO1619" s="58"/>
      <c r="CP1619" s="58"/>
      <c r="CQ1619" s="58"/>
      <c r="CR1619" s="58"/>
      <c r="CS1619" s="58"/>
      <c r="CT1619" s="58"/>
      <c r="CU1619" s="58"/>
      <c r="CV1619" s="58"/>
      <c r="CW1619" s="58"/>
      <c r="CX1619" s="58"/>
      <c r="CY1619" s="58"/>
      <c r="CZ1619" s="58"/>
      <c r="DA1619" s="58"/>
      <c r="DB1619" s="58"/>
      <c r="DC1619" s="58"/>
      <c r="DD1619" s="58"/>
      <c r="DE1619" s="58"/>
      <c r="DF1619" s="58"/>
      <c r="DG1619" s="58"/>
      <c r="DH1619" s="58"/>
      <c r="DI1619" s="60"/>
    </row>
    <row r="1620" spans="1:113" x14ac:dyDescent="0.2">
      <c r="A1620" s="36"/>
      <c r="AM1620" s="62"/>
      <c r="AN1620" s="62"/>
      <c r="AO1620" s="58"/>
      <c r="AP1620" s="58"/>
      <c r="AQ1620" s="58"/>
      <c r="AS1620" s="62"/>
      <c r="AT1620" s="58"/>
      <c r="AU1620" s="58"/>
      <c r="AW1620" s="62"/>
      <c r="AX1620" s="58"/>
      <c r="AY1620" s="59"/>
      <c r="BA1620" s="58"/>
      <c r="BC1620" s="62"/>
      <c r="BD1620" s="58"/>
      <c r="BE1620" s="59"/>
      <c r="BF1620" s="58"/>
      <c r="BG1620" s="58"/>
      <c r="BH1620" s="58"/>
      <c r="BI1620" s="58"/>
      <c r="BJ1620" s="58"/>
      <c r="BK1620" s="58"/>
      <c r="BL1620" s="58"/>
      <c r="BM1620" s="58"/>
      <c r="BN1620" s="58"/>
      <c r="BO1620" s="58"/>
      <c r="BP1620" s="58"/>
      <c r="BQ1620" s="58"/>
      <c r="BR1620" s="58"/>
      <c r="BS1620" s="58"/>
      <c r="BT1620" s="58"/>
      <c r="BU1620" s="58"/>
      <c r="BV1620" s="58"/>
      <c r="BW1620" s="58"/>
      <c r="BX1620" s="58"/>
      <c r="BY1620" s="58"/>
      <c r="BZ1620" s="58"/>
      <c r="CA1620" s="58"/>
      <c r="CB1620" s="58"/>
      <c r="CC1620" s="58"/>
      <c r="CD1620" s="58"/>
      <c r="CE1620" s="58"/>
      <c r="CF1620" s="58"/>
      <c r="CG1620" s="58"/>
      <c r="CH1620" s="58"/>
      <c r="CI1620" s="58"/>
      <c r="CJ1620" s="58"/>
      <c r="CK1620" s="58"/>
      <c r="CL1620" s="58"/>
      <c r="CM1620" s="58"/>
      <c r="CN1620" s="58"/>
      <c r="CO1620" s="58"/>
      <c r="CP1620" s="58"/>
      <c r="CQ1620" s="58"/>
      <c r="CR1620" s="58"/>
      <c r="CS1620" s="58"/>
      <c r="CT1620" s="58"/>
      <c r="CU1620" s="58"/>
      <c r="CV1620" s="58"/>
      <c r="CW1620" s="58"/>
      <c r="CX1620" s="58"/>
      <c r="CY1620" s="58"/>
      <c r="CZ1620" s="58"/>
      <c r="DA1620" s="58"/>
      <c r="DB1620" s="58"/>
      <c r="DC1620" s="58"/>
      <c r="DD1620" s="58"/>
      <c r="DE1620" s="58"/>
      <c r="DF1620" s="58"/>
      <c r="DG1620" s="58"/>
      <c r="DH1620" s="58"/>
      <c r="DI1620" s="60"/>
    </row>
    <row r="1621" spans="1:113" x14ac:dyDescent="0.2">
      <c r="A1621" s="36"/>
      <c r="AM1621" s="62"/>
      <c r="AN1621" s="62"/>
      <c r="AO1621" s="58"/>
      <c r="AP1621" s="58"/>
      <c r="AQ1621" s="58"/>
      <c r="AS1621" s="62"/>
      <c r="AT1621" s="58"/>
      <c r="AU1621" s="58"/>
      <c r="AW1621" s="62"/>
      <c r="AX1621" s="58"/>
      <c r="AY1621" s="59"/>
      <c r="BA1621" s="58"/>
      <c r="BC1621" s="62"/>
      <c r="BD1621" s="58"/>
      <c r="BE1621" s="59"/>
      <c r="BF1621" s="58"/>
      <c r="BG1621" s="58"/>
      <c r="BH1621" s="58"/>
      <c r="BI1621" s="58"/>
      <c r="BJ1621" s="58"/>
      <c r="BK1621" s="58"/>
      <c r="BL1621" s="58"/>
      <c r="BM1621" s="58"/>
      <c r="BN1621" s="58"/>
      <c r="BO1621" s="58"/>
      <c r="BP1621" s="58"/>
      <c r="BQ1621" s="58"/>
      <c r="BR1621" s="58"/>
      <c r="BS1621" s="58"/>
      <c r="BT1621" s="58"/>
      <c r="BU1621" s="58"/>
      <c r="BV1621" s="58"/>
      <c r="BW1621" s="58"/>
      <c r="BX1621" s="58"/>
      <c r="BY1621" s="58"/>
      <c r="BZ1621" s="58"/>
      <c r="CA1621" s="58"/>
      <c r="CB1621" s="58"/>
      <c r="CC1621" s="58"/>
      <c r="CD1621" s="58"/>
      <c r="CE1621" s="58"/>
      <c r="CF1621" s="58"/>
      <c r="CG1621" s="58"/>
      <c r="CH1621" s="58"/>
      <c r="CI1621" s="58"/>
      <c r="CJ1621" s="58"/>
      <c r="CK1621" s="58"/>
      <c r="CL1621" s="58"/>
      <c r="CM1621" s="58"/>
      <c r="CN1621" s="58"/>
      <c r="CO1621" s="58"/>
      <c r="CP1621" s="58"/>
      <c r="CQ1621" s="58"/>
      <c r="CR1621" s="58"/>
      <c r="CS1621" s="58"/>
      <c r="CT1621" s="58"/>
      <c r="CU1621" s="58"/>
      <c r="CV1621" s="58"/>
      <c r="CW1621" s="58"/>
      <c r="CX1621" s="58"/>
      <c r="CY1621" s="58"/>
      <c r="CZ1621" s="58"/>
      <c r="DA1621" s="58"/>
      <c r="DB1621" s="58"/>
      <c r="DC1621" s="58"/>
      <c r="DD1621" s="58"/>
      <c r="DE1621" s="58"/>
      <c r="DF1621" s="58"/>
      <c r="DG1621" s="58"/>
      <c r="DH1621" s="58"/>
      <c r="DI1621" s="60"/>
    </row>
    <row r="1622" spans="1:113" x14ac:dyDescent="0.2">
      <c r="A1622" s="36"/>
      <c r="AM1622" s="62"/>
      <c r="AN1622" s="62"/>
      <c r="AO1622" s="58"/>
      <c r="AP1622" s="58"/>
      <c r="AQ1622" s="58"/>
      <c r="AS1622" s="62"/>
      <c r="AT1622" s="58"/>
      <c r="AU1622" s="58"/>
      <c r="AW1622" s="62"/>
      <c r="AX1622" s="58"/>
      <c r="AY1622" s="59"/>
      <c r="BA1622" s="58"/>
      <c r="BC1622" s="62"/>
      <c r="BD1622" s="58"/>
      <c r="BE1622" s="59"/>
      <c r="BF1622" s="58"/>
      <c r="BG1622" s="58"/>
      <c r="BH1622" s="58"/>
      <c r="BI1622" s="58"/>
      <c r="BJ1622" s="58"/>
      <c r="BK1622" s="58"/>
      <c r="BL1622" s="58"/>
      <c r="BM1622" s="58"/>
      <c r="BN1622" s="58"/>
      <c r="BO1622" s="58"/>
      <c r="BP1622" s="58"/>
      <c r="BQ1622" s="58"/>
      <c r="BR1622" s="58"/>
      <c r="BS1622" s="58"/>
      <c r="BT1622" s="58"/>
      <c r="BU1622" s="58"/>
      <c r="BV1622" s="58"/>
      <c r="BW1622" s="58"/>
      <c r="BX1622" s="58"/>
      <c r="BY1622" s="58"/>
      <c r="BZ1622" s="58"/>
      <c r="CA1622" s="58"/>
      <c r="CB1622" s="58"/>
      <c r="CC1622" s="58"/>
      <c r="CD1622" s="58"/>
      <c r="CE1622" s="58"/>
      <c r="CF1622" s="58"/>
      <c r="CG1622" s="58"/>
      <c r="CH1622" s="58"/>
      <c r="CI1622" s="58"/>
      <c r="CJ1622" s="58"/>
      <c r="CK1622" s="58"/>
      <c r="CL1622" s="58"/>
      <c r="CM1622" s="58"/>
      <c r="CN1622" s="58"/>
      <c r="CO1622" s="58"/>
      <c r="CP1622" s="58"/>
      <c r="CQ1622" s="58"/>
      <c r="CR1622" s="58"/>
      <c r="CS1622" s="58"/>
      <c r="CT1622" s="58"/>
      <c r="CU1622" s="58"/>
      <c r="CV1622" s="58"/>
      <c r="CW1622" s="58"/>
      <c r="CX1622" s="58"/>
      <c r="CY1622" s="58"/>
      <c r="CZ1622" s="58"/>
      <c r="DA1622" s="58"/>
      <c r="DB1622" s="58"/>
      <c r="DC1622" s="58"/>
      <c r="DD1622" s="58"/>
      <c r="DE1622" s="58"/>
      <c r="DF1622" s="58"/>
      <c r="DG1622" s="58"/>
      <c r="DH1622" s="58"/>
      <c r="DI1622" s="60"/>
    </row>
    <row r="1623" spans="1:113" x14ac:dyDescent="0.2">
      <c r="A1623" s="36"/>
      <c r="AM1623" s="62"/>
      <c r="AN1623" s="62"/>
      <c r="AO1623" s="58"/>
      <c r="AP1623" s="58"/>
      <c r="AQ1623" s="58"/>
      <c r="AS1623" s="62"/>
      <c r="AT1623" s="58"/>
      <c r="AU1623" s="58"/>
      <c r="AW1623" s="62"/>
      <c r="AX1623" s="58"/>
      <c r="AY1623" s="59"/>
      <c r="BA1623" s="58"/>
      <c r="BC1623" s="62"/>
      <c r="BD1623" s="58"/>
      <c r="BE1623" s="59"/>
      <c r="BF1623" s="58"/>
      <c r="BG1623" s="58"/>
      <c r="BH1623" s="58"/>
      <c r="BI1623" s="58"/>
      <c r="BJ1623" s="58"/>
      <c r="BK1623" s="58"/>
      <c r="BL1623" s="58"/>
      <c r="BM1623" s="58"/>
      <c r="BN1623" s="58"/>
      <c r="BO1623" s="58"/>
      <c r="BP1623" s="58"/>
      <c r="BQ1623" s="58"/>
      <c r="BR1623" s="58"/>
      <c r="BS1623" s="58"/>
      <c r="BT1623" s="58"/>
      <c r="BU1623" s="58"/>
      <c r="BV1623" s="58"/>
      <c r="BW1623" s="58"/>
      <c r="BX1623" s="58"/>
      <c r="BY1623" s="58"/>
      <c r="BZ1623" s="58"/>
      <c r="CA1623" s="58"/>
      <c r="CB1623" s="58"/>
      <c r="CC1623" s="58"/>
      <c r="CD1623" s="58"/>
      <c r="CE1623" s="58"/>
      <c r="CF1623" s="58"/>
      <c r="CG1623" s="58"/>
      <c r="CH1623" s="58"/>
      <c r="CI1623" s="58"/>
      <c r="CJ1623" s="58"/>
      <c r="CK1623" s="58"/>
      <c r="CL1623" s="58"/>
      <c r="CM1623" s="58"/>
      <c r="CN1623" s="58"/>
      <c r="CO1623" s="58"/>
      <c r="CP1623" s="58"/>
      <c r="CQ1623" s="58"/>
      <c r="CR1623" s="58"/>
      <c r="CS1623" s="58"/>
      <c r="CT1623" s="58"/>
      <c r="CU1623" s="58"/>
      <c r="CV1623" s="58"/>
      <c r="CW1623" s="58"/>
      <c r="CX1623" s="58"/>
      <c r="CY1623" s="58"/>
      <c r="CZ1623" s="58"/>
      <c r="DA1623" s="58"/>
      <c r="DB1623" s="58"/>
      <c r="DC1623" s="58"/>
      <c r="DD1623" s="58"/>
      <c r="DE1623" s="58"/>
      <c r="DF1623" s="58"/>
      <c r="DG1623" s="58"/>
      <c r="DH1623" s="58"/>
      <c r="DI1623" s="60"/>
    </row>
    <row r="1624" spans="1:113" x14ac:dyDescent="0.2">
      <c r="A1624" s="36"/>
      <c r="AM1624" s="62"/>
      <c r="AN1624" s="62"/>
      <c r="AO1624" s="58"/>
      <c r="AP1624" s="58"/>
      <c r="AQ1624" s="58"/>
      <c r="AS1624" s="62"/>
      <c r="AT1624" s="58"/>
      <c r="AU1624" s="58"/>
      <c r="AW1624" s="62"/>
      <c r="AX1624" s="58"/>
      <c r="AY1624" s="59"/>
      <c r="BA1624" s="58"/>
      <c r="BC1624" s="62"/>
      <c r="BD1624" s="58"/>
      <c r="BE1624" s="59"/>
      <c r="BF1624" s="58"/>
      <c r="BG1624" s="58"/>
      <c r="BH1624" s="58"/>
      <c r="BI1624" s="58"/>
      <c r="BJ1624" s="58"/>
      <c r="BK1624" s="58"/>
      <c r="BL1624" s="58"/>
      <c r="BM1624" s="58"/>
      <c r="BN1624" s="58"/>
      <c r="BO1624" s="58"/>
      <c r="BP1624" s="58"/>
      <c r="BQ1624" s="58"/>
      <c r="BR1624" s="58"/>
      <c r="BS1624" s="58"/>
      <c r="BT1624" s="58"/>
      <c r="BU1624" s="58"/>
      <c r="BV1624" s="58"/>
      <c r="BW1624" s="58"/>
      <c r="BX1624" s="58"/>
      <c r="BY1624" s="58"/>
      <c r="BZ1624" s="58"/>
      <c r="CA1624" s="58"/>
      <c r="CB1624" s="58"/>
      <c r="CC1624" s="58"/>
      <c r="CD1624" s="58"/>
      <c r="CE1624" s="58"/>
      <c r="CF1624" s="58"/>
      <c r="CG1624" s="58"/>
      <c r="CH1624" s="58"/>
      <c r="CI1624" s="58"/>
      <c r="CJ1624" s="58"/>
      <c r="CK1624" s="58"/>
      <c r="CL1624" s="58"/>
      <c r="CM1624" s="58"/>
      <c r="CN1624" s="58"/>
      <c r="CO1624" s="58"/>
      <c r="CP1624" s="58"/>
      <c r="CQ1624" s="58"/>
      <c r="CR1624" s="58"/>
      <c r="CS1624" s="58"/>
      <c r="CT1624" s="58"/>
      <c r="CU1624" s="58"/>
      <c r="CV1624" s="58"/>
      <c r="CW1624" s="58"/>
      <c r="CX1624" s="58"/>
      <c r="CY1624" s="58"/>
      <c r="CZ1624" s="58"/>
      <c r="DA1624" s="58"/>
      <c r="DB1624" s="58"/>
      <c r="DC1624" s="58"/>
      <c r="DD1624" s="58"/>
      <c r="DE1624" s="58"/>
      <c r="DF1624" s="58"/>
      <c r="DG1624" s="58"/>
      <c r="DH1624" s="58"/>
      <c r="DI1624" s="60"/>
    </row>
    <row r="1625" spans="1:113" x14ac:dyDescent="0.2">
      <c r="A1625" s="36"/>
      <c r="AM1625" s="62"/>
      <c r="AN1625" s="62"/>
      <c r="AO1625" s="58"/>
      <c r="AP1625" s="58"/>
      <c r="AQ1625" s="58"/>
      <c r="AS1625" s="62"/>
      <c r="AT1625" s="58"/>
      <c r="AU1625" s="58"/>
      <c r="AW1625" s="62"/>
      <c r="AX1625" s="58"/>
      <c r="AY1625" s="59"/>
      <c r="BA1625" s="58"/>
      <c r="BC1625" s="62"/>
      <c r="BD1625" s="58"/>
      <c r="BE1625" s="59"/>
      <c r="BF1625" s="58"/>
      <c r="BG1625" s="58"/>
      <c r="BH1625" s="58"/>
      <c r="BI1625" s="58"/>
      <c r="BJ1625" s="58"/>
      <c r="BK1625" s="58"/>
      <c r="BL1625" s="58"/>
      <c r="BM1625" s="58"/>
      <c r="BN1625" s="58"/>
      <c r="BO1625" s="58"/>
      <c r="BP1625" s="58"/>
      <c r="BQ1625" s="58"/>
      <c r="BR1625" s="58"/>
      <c r="BS1625" s="58"/>
      <c r="BT1625" s="58"/>
      <c r="BU1625" s="58"/>
      <c r="BV1625" s="58"/>
      <c r="BW1625" s="58"/>
      <c r="BX1625" s="58"/>
      <c r="BY1625" s="58"/>
      <c r="BZ1625" s="58"/>
      <c r="CA1625" s="58"/>
      <c r="CB1625" s="58"/>
      <c r="CC1625" s="58"/>
      <c r="CD1625" s="58"/>
      <c r="CE1625" s="58"/>
      <c r="CF1625" s="58"/>
      <c r="CG1625" s="58"/>
      <c r="CH1625" s="58"/>
      <c r="CI1625" s="58"/>
      <c r="CJ1625" s="58"/>
      <c r="CK1625" s="58"/>
      <c r="CL1625" s="58"/>
      <c r="CM1625" s="58"/>
      <c r="CN1625" s="58"/>
      <c r="CO1625" s="58"/>
      <c r="CP1625" s="58"/>
      <c r="CQ1625" s="58"/>
      <c r="CR1625" s="58"/>
      <c r="CS1625" s="58"/>
      <c r="CT1625" s="58"/>
      <c r="CU1625" s="58"/>
      <c r="CV1625" s="58"/>
      <c r="CW1625" s="58"/>
      <c r="CX1625" s="58"/>
      <c r="CY1625" s="58"/>
      <c r="CZ1625" s="58"/>
      <c r="DA1625" s="58"/>
      <c r="DB1625" s="58"/>
      <c r="DC1625" s="58"/>
      <c r="DD1625" s="58"/>
      <c r="DE1625" s="58"/>
      <c r="DF1625" s="58"/>
      <c r="DG1625" s="58"/>
      <c r="DH1625" s="58"/>
      <c r="DI1625" s="60"/>
    </row>
    <row r="1626" spans="1:113" x14ac:dyDescent="0.2">
      <c r="A1626" s="36"/>
      <c r="AM1626" s="62"/>
      <c r="AN1626" s="62"/>
      <c r="AO1626" s="58"/>
      <c r="AP1626" s="58"/>
      <c r="AQ1626" s="58"/>
      <c r="AS1626" s="62"/>
      <c r="AT1626" s="58"/>
      <c r="AU1626" s="58"/>
      <c r="AW1626" s="62"/>
      <c r="AX1626" s="58"/>
      <c r="AY1626" s="59"/>
      <c r="BA1626" s="58"/>
      <c r="BC1626" s="62"/>
      <c r="BD1626" s="58"/>
      <c r="BE1626" s="59"/>
      <c r="BF1626" s="58"/>
      <c r="BG1626" s="58"/>
      <c r="BH1626" s="58"/>
      <c r="BI1626" s="58"/>
      <c r="BJ1626" s="58"/>
      <c r="BK1626" s="58"/>
      <c r="BL1626" s="58"/>
      <c r="BM1626" s="58"/>
      <c r="BN1626" s="58"/>
      <c r="BO1626" s="58"/>
      <c r="BP1626" s="58"/>
      <c r="BQ1626" s="58"/>
      <c r="BR1626" s="58"/>
      <c r="BS1626" s="58"/>
      <c r="BT1626" s="58"/>
      <c r="BU1626" s="58"/>
      <c r="BV1626" s="58"/>
      <c r="BW1626" s="58"/>
      <c r="BX1626" s="58"/>
      <c r="BY1626" s="58"/>
      <c r="BZ1626" s="58"/>
      <c r="CA1626" s="58"/>
      <c r="CB1626" s="58"/>
      <c r="CC1626" s="58"/>
      <c r="CD1626" s="58"/>
      <c r="CE1626" s="58"/>
      <c r="CF1626" s="58"/>
      <c r="CG1626" s="58"/>
      <c r="CH1626" s="58"/>
      <c r="CI1626" s="58"/>
      <c r="CJ1626" s="58"/>
      <c r="CK1626" s="58"/>
      <c r="CL1626" s="58"/>
      <c r="CM1626" s="58"/>
      <c r="CN1626" s="58"/>
      <c r="CO1626" s="58"/>
      <c r="CP1626" s="58"/>
      <c r="CQ1626" s="58"/>
      <c r="CR1626" s="58"/>
      <c r="CS1626" s="58"/>
      <c r="CT1626" s="58"/>
      <c r="CU1626" s="58"/>
      <c r="CV1626" s="58"/>
      <c r="CW1626" s="58"/>
      <c r="CX1626" s="58"/>
      <c r="CY1626" s="58"/>
      <c r="CZ1626" s="58"/>
      <c r="DA1626" s="58"/>
      <c r="DB1626" s="58"/>
      <c r="DC1626" s="58"/>
      <c r="DD1626" s="58"/>
      <c r="DE1626" s="58"/>
      <c r="DF1626" s="58"/>
      <c r="DG1626" s="58"/>
      <c r="DH1626" s="58"/>
      <c r="DI1626" s="60"/>
    </row>
    <row r="1627" spans="1:113" x14ac:dyDescent="0.2">
      <c r="A1627" s="36"/>
      <c r="AM1627" s="62"/>
      <c r="AN1627" s="62"/>
      <c r="AO1627" s="58"/>
      <c r="AP1627" s="58"/>
      <c r="AQ1627" s="58"/>
      <c r="AS1627" s="62"/>
      <c r="AT1627" s="58"/>
      <c r="AU1627" s="58"/>
      <c r="AW1627" s="62"/>
      <c r="AX1627" s="58"/>
      <c r="AY1627" s="59"/>
      <c r="BA1627" s="58"/>
      <c r="BC1627" s="62"/>
      <c r="BD1627" s="58"/>
      <c r="BE1627" s="59"/>
      <c r="BF1627" s="58"/>
      <c r="BG1627" s="58"/>
      <c r="BH1627" s="58"/>
      <c r="BI1627" s="58"/>
      <c r="BJ1627" s="58"/>
      <c r="BK1627" s="58"/>
      <c r="BL1627" s="58"/>
      <c r="BM1627" s="58"/>
      <c r="BN1627" s="58"/>
      <c r="BO1627" s="58"/>
      <c r="BP1627" s="58"/>
      <c r="BQ1627" s="58"/>
      <c r="BR1627" s="58"/>
      <c r="BS1627" s="58"/>
      <c r="BT1627" s="58"/>
      <c r="BU1627" s="58"/>
      <c r="BV1627" s="58"/>
      <c r="BW1627" s="58"/>
      <c r="BX1627" s="58"/>
      <c r="BY1627" s="58"/>
      <c r="BZ1627" s="58"/>
      <c r="CA1627" s="58"/>
      <c r="CB1627" s="58"/>
      <c r="CC1627" s="58"/>
      <c r="CD1627" s="58"/>
      <c r="CE1627" s="58"/>
      <c r="CF1627" s="58"/>
      <c r="CG1627" s="58"/>
      <c r="CH1627" s="58"/>
      <c r="CI1627" s="58"/>
      <c r="CJ1627" s="58"/>
      <c r="CK1627" s="58"/>
      <c r="CL1627" s="58"/>
      <c r="CM1627" s="58"/>
      <c r="CN1627" s="58"/>
      <c r="CO1627" s="58"/>
      <c r="CP1627" s="58"/>
      <c r="CQ1627" s="58"/>
      <c r="CR1627" s="58"/>
      <c r="CS1627" s="58"/>
      <c r="CT1627" s="58"/>
      <c r="CU1627" s="58"/>
      <c r="CV1627" s="58"/>
      <c r="CW1627" s="58"/>
      <c r="CX1627" s="58"/>
      <c r="CY1627" s="58"/>
      <c r="CZ1627" s="58"/>
      <c r="DA1627" s="58"/>
      <c r="DB1627" s="58"/>
      <c r="DC1627" s="58"/>
      <c r="DD1627" s="58"/>
      <c r="DE1627" s="58"/>
      <c r="DF1627" s="58"/>
      <c r="DG1627" s="58"/>
      <c r="DH1627" s="58"/>
      <c r="DI1627" s="60"/>
    </row>
    <row r="1628" spans="1:113" x14ac:dyDescent="0.2">
      <c r="A1628" s="36"/>
      <c r="AM1628" s="62"/>
      <c r="AN1628" s="62"/>
      <c r="AO1628" s="58"/>
      <c r="AP1628" s="58"/>
      <c r="AQ1628" s="58"/>
      <c r="AS1628" s="62"/>
      <c r="AT1628" s="58"/>
      <c r="AU1628" s="58"/>
      <c r="AW1628" s="62"/>
      <c r="AX1628" s="58"/>
      <c r="AY1628" s="59"/>
      <c r="BA1628" s="58"/>
      <c r="BC1628" s="62"/>
      <c r="BD1628" s="58"/>
      <c r="BE1628" s="59"/>
      <c r="BF1628" s="58"/>
      <c r="BG1628" s="58"/>
      <c r="BH1628" s="58"/>
      <c r="BI1628" s="58"/>
      <c r="BJ1628" s="58"/>
      <c r="BK1628" s="58"/>
      <c r="BL1628" s="58"/>
      <c r="BM1628" s="58"/>
      <c r="BN1628" s="58"/>
      <c r="BO1628" s="58"/>
      <c r="BP1628" s="58"/>
      <c r="BQ1628" s="58"/>
      <c r="BR1628" s="58"/>
      <c r="BS1628" s="58"/>
      <c r="BT1628" s="58"/>
      <c r="BU1628" s="58"/>
      <c r="BV1628" s="58"/>
      <c r="BW1628" s="58"/>
      <c r="BX1628" s="58"/>
      <c r="BY1628" s="58"/>
      <c r="BZ1628" s="58"/>
      <c r="CA1628" s="58"/>
      <c r="CB1628" s="58"/>
      <c r="CC1628" s="58"/>
      <c r="CD1628" s="58"/>
      <c r="CE1628" s="58"/>
      <c r="CF1628" s="58"/>
      <c r="CG1628" s="58"/>
      <c r="CH1628" s="58"/>
      <c r="CI1628" s="58"/>
      <c r="CJ1628" s="58"/>
      <c r="CK1628" s="58"/>
      <c r="CL1628" s="58"/>
      <c r="CM1628" s="58"/>
      <c r="CN1628" s="58"/>
      <c r="CO1628" s="58"/>
      <c r="CP1628" s="58"/>
      <c r="CQ1628" s="58"/>
      <c r="CR1628" s="58"/>
      <c r="CS1628" s="58"/>
      <c r="CT1628" s="58"/>
      <c r="CU1628" s="58"/>
      <c r="CV1628" s="58"/>
      <c r="CW1628" s="58"/>
      <c r="CX1628" s="58"/>
      <c r="CY1628" s="58"/>
      <c r="CZ1628" s="58"/>
      <c r="DA1628" s="58"/>
      <c r="DB1628" s="58"/>
      <c r="DC1628" s="58"/>
      <c r="DD1628" s="58"/>
      <c r="DE1628" s="58"/>
      <c r="DF1628" s="58"/>
      <c r="DG1628" s="58"/>
      <c r="DH1628" s="58"/>
      <c r="DI1628" s="60"/>
    </row>
    <row r="1629" spans="1:113" x14ac:dyDescent="0.2">
      <c r="A1629" s="36"/>
      <c r="AM1629" s="62"/>
      <c r="AN1629" s="62"/>
      <c r="AO1629" s="58"/>
      <c r="AP1629" s="58"/>
      <c r="AQ1629" s="58"/>
      <c r="AS1629" s="62"/>
      <c r="AT1629" s="58"/>
      <c r="AU1629" s="58"/>
      <c r="AW1629" s="62"/>
      <c r="AX1629" s="58"/>
      <c r="AY1629" s="59"/>
      <c r="BA1629" s="58"/>
      <c r="BC1629" s="62"/>
      <c r="BD1629" s="58"/>
      <c r="BE1629" s="59"/>
      <c r="BF1629" s="58"/>
      <c r="BG1629" s="58"/>
      <c r="BH1629" s="58"/>
      <c r="BI1629" s="58"/>
      <c r="BJ1629" s="58"/>
      <c r="BK1629" s="58"/>
      <c r="BL1629" s="58"/>
      <c r="BM1629" s="58"/>
      <c r="BN1629" s="58"/>
      <c r="BO1629" s="58"/>
      <c r="BP1629" s="58"/>
      <c r="BQ1629" s="58"/>
      <c r="BR1629" s="58"/>
      <c r="BS1629" s="58"/>
      <c r="BT1629" s="58"/>
      <c r="BU1629" s="58"/>
      <c r="BV1629" s="58"/>
      <c r="BW1629" s="58"/>
      <c r="BX1629" s="58"/>
      <c r="BY1629" s="58"/>
      <c r="BZ1629" s="58"/>
      <c r="CA1629" s="58"/>
      <c r="CB1629" s="58"/>
      <c r="CC1629" s="58"/>
      <c r="CD1629" s="58"/>
      <c r="CE1629" s="58"/>
      <c r="CF1629" s="58"/>
      <c r="CG1629" s="58"/>
      <c r="CH1629" s="58"/>
      <c r="CI1629" s="58"/>
      <c r="CJ1629" s="58"/>
      <c r="CK1629" s="58"/>
      <c r="CL1629" s="58"/>
      <c r="CM1629" s="58"/>
      <c r="CN1629" s="58"/>
      <c r="CO1629" s="58"/>
      <c r="CP1629" s="58"/>
      <c r="CQ1629" s="58"/>
      <c r="CR1629" s="58"/>
      <c r="CS1629" s="58"/>
      <c r="CT1629" s="58"/>
      <c r="CU1629" s="58"/>
      <c r="CV1629" s="58"/>
      <c r="CW1629" s="58"/>
      <c r="CX1629" s="58"/>
      <c r="CY1629" s="58"/>
      <c r="CZ1629" s="58"/>
      <c r="DA1629" s="58"/>
      <c r="DB1629" s="58"/>
      <c r="DC1629" s="58"/>
      <c r="DD1629" s="58"/>
      <c r="DE1629" s="58"/>
      <c r="DF1629" s="58"/>
      <c r="DG1629" s="58"/>
      <c r="DH1629" s="58"/>
      <c r="DI1629" s="60"/>
    </row>
    <row r="1630" spans="1:113" x14ac:dyDescent="0.2">
      <c r="A1630" s="36"/>
      <c r="AM1630" s="62"/>
      <c r="AN1630" s="62"/>
      <c r="AO1630" s="58"/>
      <c r="AP1630" s="58"/>
      <c r="AQ1630" s="58"/>
      <c r="AS1630" s="62"/>
      <c r="AT1630" s="58"/>
      <c r="AU1630" s="58"/>
      <c r="AW1630" s="62"/>
      <c r="AX1630" s="58"/>
      <c r="AY1630" s="59"/>
      <c r="BA1630" s="58"/>
      <c r="BC1630" s="62"/>
      <c r="BD1630" s="58"/>
      <c r="BE1630" s="59"/>
      <c r="BF1630" s="58"/>
      <c r="BG1630" s="58"/>
      <c r="BH1630" s="58"/>
      <c r="BI1630" s="58"/>
      <c r="BJ1630" s="58"/>
      <c r="BK1630" s="58"/>
      <c r="BL1630" s="58"/>
      <c r="BM1630" s="58"/>
      <c r="BN1630" s="58"/>
      <c r="BO1630" s="58"/>
      <c r="BP1630" s="58"/>
      <c r="BQ1630" s="58"/>
      <c r="BR1630" s="58"/>
      <c r="BS1630" s="58"/>
      <c r="BT1630" s="58"/>
      <c r="BU1630" s="58"/>
      <c r="BV1630" s="58"/>
      <c r="BW1630" s="58"/>
      <c r="BX1630" s="58"/>
      <c r="BY1630" s="58"/>
      <c r="BZ1630" s="58"/>
      <c r="CA1630" s="58"/>
      <c r="CB1630" s="58"/>
      <c r="CC1630" s="58"/>
      <c r="CD1630" s="58"/>
      <c r="CE1630" s="58"/>
      <c r="CF1630" s="58"/>
      <c r="CG1630" s="58"/>
      <c r="CH1630" s="58"/>
      <c r="CI1630" s="58"/>
      <c r="CJ1630" s="58"/>
      <c r="CK1630" s="58"/>
      <c r="CL1630" s="58"/>
      <c r="CM1630" s="58"/>
      <c r="CN1630" s="58"/>
      <c r="CO1630" s="58"/>
      <c r="CP1630" s="58"/>
      <c r="CQ1630" s="58"/>
      <c r="CR1630" s="58"/>
      <c r="CS1630" s="58"/>
      <c r="CT1630" s="58"/>
      <c r="CU1630" s="58"/>
      <c r="CV1630" s="58"/>
      <c r="CW1630" s="58"/>
      <c r="CX1630" s="58"/>
      <c r="CY1630" s="58"/>
      <c r="CZ1630" s="58"/>
      <c r="DA1630" s="58"/>
      <c r="DB1630" s="58"/>
      <c r="DC1630" s="58"/>
      <c r="DD1630" s="58"/>
      <c r="DE1630" s="58"/>
      <c r="DF1630" s="58"/>
      <c r="DG1630" s="58"/>
      <c r="DH1630" s="58"/>
      <c r="DI1630" s="60"/>
    </row>
    <row r="1631" spans="1:113" x14ac:dyDescent="0.2">
      <c r="A1631" s="36"/>
      <c r="AM1631" s="62"/>
      <c r="AN1631" s="62"/>
      <c r="AO1631" s="58"/>
      <c r="AP1631" s="58"/>
      <c r="AQ1631" s="58"/>
      <c r="AS1631" s="62"/>
      <c r="AT1631" s="58"/>
      <c r="AU1631" s="58"/>
      <c r="AW1631" s="62"/>
      <c r="AX1631" s="58"/>
      <c r="AY1631" s="59"/>
      <c r="BA1631" s="58"/>
      <c r="BC1631" s="62"/>
      <c r="BD1631" s="58"/>
      <c r="BE1631" s="59"/>
      <c r="BF1631" s="58"/>
      <c r="BG1631" s="58"/>
      <c r="BH1631" s="58"/>
      <c r="BI1631" s="58"/>
      <c r="BJ1631" s="58"/>
      <c r="BK1631" s="58"/>
      <c r="BL1631" s="58"/>
      <c r="BM1631" s="58"/>
      <c r="BN1631" s="58"/>
      <c r="BO1631" s="58"/>
      <c r="BP1631" s="58"/>
      <c r="BQ1631" s="58"/>
      <c r="BR1631" s="58"/>
      <c r="BS1631" s="58"/>
      <c r="BT1631" s="58"/>
      <c r="BU1631" s="58"/>
      <c r="BV1631" s="58"/>
      <c r="BW1631" s="58"/>
      <c r="BX1631" s="58"/>
      <c r="BY1631" s="58"/>
      <c r="BZ1631" s="58"/>
      <c r="CA1631" s="58"/>
      <c r="CB1631" s="58"/>
      <c r="CC1631" s="58"/>
      <c r="CD1631" s="58"/>
      <c r="CE1631" s="58"/>
      <c r="CF1631" s="58"/>
      <c r="CG1631" s="58"/>
      <c r="CH1631" s="58"/>
      <c r="CI1631" s="58"/>
      <c r="CJ1631" s="58"/>
      <c r="CK1631" s="58"/>
      <c r="CL1631" s="58"/>
      <c r="CM1631" s="58"/>
      <c r="CN1631" s="58"/>
      <c r="CO1631" s="58"/>
      <c r="CP1631" s="58"/>
      <c r="CQ1631" s="58"/>
      <c r="CR1631" s="58"/>
      <c r="CS1631" s="58"/>
      <c r="CT1631" s="58"/>
      <c r="CU1631" s="58"/>
      <c r="CV1631" s="58"/>
      <c r="CW1631" s="58"/>
      <c r="CX1631" s="58"/>
      <c r="CY1631" s="58"/>
      <c r="CZ1631" s="58"/>
      <c r="DA1631" s="58"/>
      <c r="DB1631" s="58"/>
      <c r="DC1631" s="58"/>
      <c r="DD1631" s="58"/>
      <c r="DE1631" s="58"/>
      <c r="DF1631" s="58"/>
      <c r="DG1631" s="58"/>
      <c r="DH1631" s="58"/>
      <c r="DI1631" s="60"/>
    </row>
    <row r="1632" spans="1:113" x14ac:dyDescent="0.2">
      <c r="A1632" s="36"/>
      <c r="AM1632" s="62"/>
      <c r="AN1632" s="62"/>
      <c r="AO1632" s="58"/>
      <c r="AP1632" s="58"/>
      <c r="AQ1632" s="58"/>
      <c r="AS1632" s="62"/>
      <c r="AT1632" s="58"/>
      <c r="AU1632" s="58"/>
      <c r="AW1632" s="62"/>
      <c r="AX1632" s="58"/>
      <c r="AY1632" s="59"/>
      <c r="BA1632" s="58"/>
      <c r="BC1632" s="62"/>
      <c r="BD1632" s="58"/>
      <c r="BE1632" s="59"/>
      <c r="BF1632" s="58"/>
      <c r="BG1632" s="58"/>
      <c r="BH1632" s="58"/>
      <c r="BI1632" s="58"/>
      <c r="BJ1632" s="58"/>
      <c r="BK1632" s="58"/>
      <c r="BL1632" s="58"/>
      <c r="BM1632" s="58"/>
      <c r="BN1632" s="58"/>
      <c r="BO1632" s="58"/>
      <c r="BP1632" s="58"/>
      <c r="BQ1632" s="58"/>
      <c r="BR1632" s="58"/>
      <c r="BS1632" s="58"/>
      <c r="BT1632" s="58"/>
      <c r="BU1632" s="58"/>
      <c r="BV1632" s="58"/>
      <c r="BW1632" s="58"/>
      <c r="BX1632" s="58"/>
      <c r="BY1632" s="58"/>
      <c r="BZ1632" s="58"/>
      <c r="CA1632" s="58"/>
      <c r="CB1632" s="58"/>
      <c r="CC1632" s="58"/>
      <c r="CD1632" s="58"/>
      <c r="CE1632" s="58"/>
      <c r="CF1632" s="58"/>
      <c r="CG1632" s="58"/>
      <c r="CH1632" s="58"/>
      <c r="CI1632" s="58"/>
      <c r="CJ1632" s="58"/>
      <c r="CK1632" s="58"/>
      <c r="CL1632" s="58"/>
      <c r="CM1632" s="58"/>
      <c r="CN1632" s="58"/>
      <c r="CO1632" s="58"/>
      <c r="CP1632" s="58"/>
      <c r="CQ1632" s="58"/>
      <c r="CR1632" s="58"/>
      <c r="CS1632" s="58"/>
      <c r="CT1632" s="58"/>
      <c r="CU1632" s="58"/>
      <c r="CV1632" s="58"/>
      <c r="CW1632" s="58"/>
      <c r="CX1632" s="58"/>
      <c r="CY1632" s="58"/>
      <c r="CZ1632" s="58"/>
      <c r="DA1632" s="58"/>
      <c r="DB1632" s="58"/>
      <c r="DC1632" s="58"/>
      <c r="DD1632" s="58"/>
      <c r="DE1632" s="58"/>
      <c r="DF1632" s="58"/>
      <c r="DG1632" s="58"/>
      <c r="DH1632" s="58"/>
      <c r="DI1632" s="60"/>
    </row>
    <row r="1633" spans="1:113" x14ac:dyDescent="0.2">
      <c r="A1633" s="36"/>
      <c r="AM1633" s="62"/>
      <c r="AN1633" s="62"/>
      <c r="AO1633" s="58"/>
      <c r="AP1633" s="58"/>
      <c r="AQ1633" s="58"/>
      <c r="AS1633" s="62"/>
      <c r="AT1633" s="58"/>
      <c r="AU1633" s="58"/>
      <c r="AW1633" s="62"/>
      <c r="AX1633" s="58"/>
      <c r="AY1633" s="59"/>
      <c r="BA1633" s="58"/>
      <c r="BC1633" s="62"/>
      <c r="BD1633" s="58"/>
      <c r="BE1633" s="59"/>
      <c r="BF1633" s="58"/>
      <c r="BG1633" s="58"/>
      <c r="BH1633" s="58"/>
      <c r="BI1633" s="58"/>
      <c r="BJ1633" s="58"/>
      <c r="BK1633" s="58"/>
      <c r="BL1633" s="58"/>
      <c r="BM1633" s="58"/>
      <c r="BN1633" s="58"/>
      <c r="BO1633" s="58"/>
      <c r="BP1633" s="58"/>
      <c r="BQ1633" s="58"/>
      <c r="BR1633" s="58"/>
      <c r="BS1633" s="58"/>
      <c r="BT1633" s="58"/>
      <c r="BU1633" s="58"/>
      <c r="BV1633" s="58"/>
      <c r="BW1633" s="58"/>
      <c r="BX1633" s="58"/>
      <c r="BY1633" s="58"/>
      <c r="BZ1633" s="58"/>
      <c r="CA1633" s="58"/>
      <c r="CB1633" s="58"/>
      <c r="CC1633" s="58"/>
      <c r="CD1633" s="58"/>
      <c r="CE1633" s="58"/>
      <c r="CF1633" s="58"/>
      <c r="CG1633" s="58"/>
      <c r="CH1633" s="58"/>
      <c r="CI1633" s="58"/>
      <c r="CJ1633" s="58"/>
      <c r="CK1633" s="58"/>
      <c r="CL1633" s="58"/>
      <c r="CM1633" s="58"/>
      <c r="CN1633" s="58"/>
      <c r="CO1633" s="58"/>
      <c r="CP1633" s="58"/>
      <c r="CQ1633" s="58"/>
      <c r="CR1633" s="58"/>
      <c r="CS1633" s="58"/>
      <c r="CT1633" s="58"/>
      <c r="CU1633" s="58"/>
      <c r="CV1633" s="58"/>
      <c r="CW1633" s="58"/>
      <c r="CX1633" s="58"/>
      <c r="CY1633" s="58"/>
      <c r="CZ1633" s="58"/>
      <c r="DA1633" s="58"/>
      <c r="DB1633" s="58"/>
      <c r="DC1633" s="58"/>
      <c r="DD1633" s="58"/>
      <c r="DE1633" s="58"/>
      <c r="DF1633" s="58"/>
      <c r="DG1633" s="58"/>
      <c r="DH1633" s="58"/>
      <c r="DI1633" s="60"/>
    </row>
    <row r="1634" spans="1:113" x14ac:dyDescent="0.2">
      <c r="A1634" s="36"/>
      <c r="AM1634" s="62"/>
      <c r="AN1634" s="62"/>
      <c r="AO1634" s="58"/>
      <c r="AP1634" s="58"/>
      <c r="AQ1634" s="58"/>
      <c r="AS1634" s="62"/>
      <c r="AT1634" s="58"/>
      <c r="AU1634" s="58"/>
      <c r="AW1634" s="62"/>
      <c r="AX1634" s="58"/>
      <c r="AY1634" s="59"/>
      <c r="BA1634" s="58"/>
      <c r="BC1634" s="62"/>
      <c r="BD1634" s="58"/>
      <c r="BE1634" s="59"/>
      <c r="BF1634" s="58"/>
      <c r="BG1634" s="58"/>
      <c r="BH1634" s="58"/>
      <c r="BI1634" s="58"/>
      <c r="BJ1634" s="58"/>
      <c r="BK1634" s="58"/>
      <c r="BL1634" s="58"/>
      <c r="BM1634" s="58"/>
      <c r="BN1634" s="58"/>
      <c r="BO1634" s="58"/>
      <c r="BP1634" s="58"/>
      <c r="BQ1634" s="58"/>
      <c r="BR1634" s="58"/>
      <c r="BS1634" s="58"/>
      <c r="BT1634" s="58"/>
      <c r="BU1634" s="58"/>
      <c r="BV1634" s="58"/>
      <c r="BW1634" s="58"/>
      <c r="BX1634" s="58"/>
      <c r="BY1634" s="58"/>
      <c r="BZ1634" s="58"/>
      <c r="CA1634" s="58"/>
      <c r="CB1634" s="58"/>
      <c r="CC1634" s="58"/>
      <c r="CD1634" s="58"/>
      <c r="CE1634" s="58"/>
      <c r="CF1634" s="58"/>
      <c r="CG1634" s="58"/>
      <c r="CH1634" s="58"/>
      <c r="CI1634" s="58"/>
      <c r="CJ1634" s="58"/>
      <c r="CK1634" s="58"/>
      <c r="CL1634" s="58"/>
      <c r="CM1634" s="58"/>
      <c r="CN1634" s="58"/>
      <c r="CO1634" s="58"/>
      <c r="CP1634" s="58"/>
      <c r="CQ1634" s="58"/>
      <c r="CR1634" s="58"/>
      <c r="CS1634" s="58"/>
      <c r="CT1634" s="58"/>
      <c r="CU1634" s="58"/>
      <c r="CV1634" s="58"/>
      <c r="CW1634" s="58"/>
      <c r="CX1634" s="58"/>
      <c r="CY1634" s="58"/>
      <c r="CZ1634" s="58"/>
      <c r="DA1634" s="58"/>
      <c r="DB1634" s="58"/>
      <c r="DC1634" s="58"/>
      <c r="DD1634" s="58"/>
      <c r="DE1634" s="58"/>
      <c r="DF1634" s="58"/>
      <c r="DG1634" s="58"/>
      <c r="DH1634" s="58"/>
      <c r="DI1634" s="60"/>
    </row>
    <row r="1635" spans="1:113" x14ac:dyDescent="0.2">
      <c r="A1635" s="36"/>
      <c r="AM1635" s="62"/>
      <c r="AN1635" s="62"/>
      <c r="AO1635" s="58"/>
      <c r="AP1635" s="58"/>
      <c r="AQ1635" s="58"/>
      <c r="AS1635" s="62"/>
      <c r="AT1635" s="58"/>
      <c r="AU1635" s="58"/>
      <c r="AW1635" s="62"/>
      <c r="AX1635" s="58"/>
      <c r="AY1635" s="59"/>
      <c r="BA1635" s="58"/>
      <c r="BC1635" s="62"/>
      <c r="BD1635" s="58"/>
      <c r="BE1635" s="59"/>
      <c r="BF1635" s="58"/>
      <c r="BG1635" s="58"/>
      <c r="BH1635" s="58"/>
      <c r="BI1635" s="58"/>
      <c r="BJ1635" s="58"/>
      <c r="BK1635" s="58"/>
      <c r="BL1635" s="58"/>
      <c r="BM1635" s="58"/>
      <c r="BN1635" s="58"/>
      <c r="BO1635" s="58"/>
      <c r="BP1635" s="58"/>
      <c r="BQ1635" s="58"/>
      <c r="BR1635" s="58"/>
      <c r="BS1635" s="58"/>
      <c r="BT1635" s="58"/>
      <c r="BU1635" s="58"/>
      <c r="BV1635" s="58"/>
      <c r="BW1635" s="58"/>
      <c r="BX1635" s="58"/>
      <c r="BY1635" s="58"/>
      <c r="BZ1635" s="58"/>
      <c r="CA1635" s="58"/>
      <c r="CB1635" s="58"/>
      <c r="CC1635" s="58"/>
      <c r="CD1635" s="58"/>
      <c r="CE1635" s="58"/>
      <c r="CF1635" s="58"/>
      <c r="CG1635" s="58"/>
      <c r="CH1635" s="58"/>
      <c r="CI1635" s="58"/>
      <c r="CJ1635" s="58"/>
      <c r="CK1635" s="58"/>
      <c r="CL1635" s="58"/>
      <c r="CM1635" s="58"/>
      <c r="CN1635" s="58"/>
      <c r="CO1635" s="58"/>
      <c r="CP1635" s="58"/>
      <c r="CQ1635" s="58"/>
      <c r="CR1635" s="58"/>
      <c r="CS1635" s="58"/>
      <c r="CT1635" s="58"/>
      <c r="CU1635" s="58"/>
      <c r="CV1635" s="58"/>
      <c r="CW1635" s="58"/>
      <c r="CX1635" s="58"/>
      <c r="CY1635" s="58"/>
      <c r="CZ1635" s="58"/>
      <c r="DA1635" s="58"/>
      <c r="DB1635" s="58"/>
      <c r="DC1635" s="58"/>
      <c r="DD1635" s="58"/>
      <c r="DE1635" s="58"/>
      <c r="DF1635" s="58"/>
      <c r="DG1635" s="58"/>
      <c r="DH1635" s="58"/>
      <c r="DI1635" s="60"/>
    </row>
    <row r="1636" spans="1:113" x14ac:dyDescent="0.2">
      <c r="A1636" s="36"/>
      <c r="AM1636" s="62"/>
      <c r="AN1636" s="62"/>
      <c r="AO1636" s="58"/>
      <c r="AP1636" s="58"/>
      <c r="AQ1636" s="58"/>
      <c r="AS1636" s="62"/>
      <c r="AT1636" s="58"/>
      <c r="AU1636" s="58"/>
      <c r="AW1636" s="62"/>
      <c r="AX1636" s="58"/>
      <c r="AY1636" s="59"/>
      <c r="BA1636" s="58"/>
      <c r="BC1636" s="62"/>
      <c r="BD1636" s="58"/>
      <c r="BE1636" s="59"/>
      <c r="BF1636" s="58"/>
      <c r="BG1636" s="58"/>
      <c r="BH1636" s="58"/>
      <c r="BI1636" s="58"/>
      <c r="BJ1636" s="58"/>
      <c r="BK1636" s="58"/>
      <c r="BL1636" s="58"/>
      <c r="BM1636" s="58"/>
      <c r="BN1636" s="58"/>
      <c r="BO1636" s="58"/>
      <c r="BP1636" s="58"/>
      <c r="BQ1636" s="58"/>
      <c r="BR1636" s="58"/>
      <c r="BS1636" s="58"/>
      <c r="BT1636" s="58"/>
      <c r="BU1636" s="58"/>
      <c r="BV1636" s="58"/>
      <c r="BW1636" s="58"/>
      <c r="BX1636" s="58"/>
      <c r="BY1636" s="58"/>
      <c r="BZ1636" s="58"/>
      <c r="CA1636" s="58"/>
      <c r="CB1636" s="58"/>
      <c r="CC1636" s="58"/>
      <c r="CD1636" s="58"/>
      <c r="CE1636" s="58"/>
      <c r="CF1636" s="58"/>
      <c r="CG1636" s="58"/>
      <c r="CH1636" s="58"/>
      <c r="CI1636" s="58"/>
      <c r="CJ1636" s="58"/>
      <c r="CK1636" s="58"/>
      <c r="CL1636" s="58"/>
      <c r="CM1636" s="58"/>
      <c r="CN1636" s="58"/>
      <c r="CO1636" s="58"/>
      <c r="CP1636" s="58"/>
      <c r="CQ1636" s="58"/>
      <c r="CR1636" s="58"/>
      <c r="CS1636" s="58"/>
      <c r="CT1636" s="58"/>
      <c r="CU1636" s="58"/>
      <c r="CV1636" s="58"/>
      <c r="CW1636" s="58"/>
      <c r="CX1636" s="58"/>
      <c r="CY1636" s="58"/>
      <c r="CZ1636" s="58"/>
      <c r="DA1636" s="58"/>
      <c r="DB1636" s="58"/>
      <c r="DC1636" s="58"/>
      <c r="DD1636" s="58"/>
      <c r="DE1636" s="58"/>
      <c r="DF1636" s="58"/>
      <c r="DG1636" s="58"/>
      <c r="DH1636" s="58"/>
      <c r="DI1636" s="60"/>
    </row>
    <row r="1637" spans="1:113" x14ac:dyDescent="0.2">
      <c r="A1637" s="36"/>
      <c r="AM1637" s="62"/>
      <c r="AN1637" s="62"/>
      <c r="AO1637" s="58"/>
      <c r="AP1637" s="58"/>
      <c r="AQ1637" s="58"/>
      <c r="AS1637" s="62"/>
      <c r="AT1637" s="58"/>
      <c r="AU1637" s="58"/>
      <c r="AW1637" s="62"/>
      <c r="AX1637" s="58"/>
      <c r="AY1637" s="59"/>
      <c r="BA1637" s="58"/>
      <c r="BC1637" s="62"/>
      <c r="BD1637" s="58"/>
      <c r="BE1637" s="59"/>
      <c r="BF1637" s="58"/>
      <c r="BG1637" s="58"/>
      <c r="BH1637" s="58"/>
      <c r="BI1637" s="58"/>
      <c r="BJ1637" s="58"/>
      <c r="BK1637" s="58"/>
      <c r="BL1637" s="58"/>
      <c r="BM1637" s="58"/>
      <c r="BN1637" s="58"/>
      <c r="BO1637" s="58"/>
      <c r="BP1637" s="58"/>
      <c r="BQ1637" s="58"/>
      <c r="BR1637" s="58"/>
      <c r="BS1637" s="58"/>
      <c r="BT1637" s="58"/>
      <c r="BU1637" s="58"/>
      <c r="BV1637" s="58"/>
      <c r="BW1637" s="58"/>
      <c r="BX1637" s="58"/>
      <c r="BY1637" s="58"/>
      <c r="BZ1637" s="58"/>
      <c r="CA1637" s="58"/>
      <c r="CB1637" s="58"/>
      <c r="CC1637" s="58"/>
      <c r="CD1637" s="58"/>
      <c r="CE1637" s="58"/>
      <c r="CF1637" s="58"/>
      <c r="CG1637" s="58"/>
      <c r="CH1637" s="58"/>
      <c r="CI1637" s="58"/>
      <c r="CJ1637" s="58"/>
      <c r="CK1637" s="58"/>
      <c r="CL1637" s="58"/>
      <c r="CM1637" s="58"/>
      <c r="CN1637" s="58"/>
      <c r="CO1637" s="58"/>
      <c r="CP1637" s="58"/>
      <c r="CQ1637" s="58"/>
      <c r="CR1637" s="58"/>
      <c r="CS1637" s="58"/>
      <c r="CT1637" s="58"/>
      <c r="CU1637" s="58"/>
      <c r="CV1637" s="58"/>
      <c r="CW1637" s="58"/>
      <c r="CX1637" s="58"/>
      <c r="CY1637" s="58"/>
      <c r="CZ1637" s="58"/>
      <c r="DA1637" s="58"/>
      <c r="DB1637" s="58"/>
      <c r="DC1637" s="58"/>
      <c r="DD1637" s="58"/>
      <c r="DE1637" s="58"/>
      <c r="DF1637" s="58"/>
      <c r="DG1637" s="58"/>
      <c r="DH1637" s="58"/>
      <c r="DI1637" s="60"/>
    </row>
    <row r="1638" spans="1:113" x14ac:dyDescent="0.2">
      <c r="A1638" s="36"/>
      <c r="AM1638" s="62"/>
      <c r="AN1638" s="62"/>
      <c r="AO1638" s="58"/>
      <c r="AP1638" s="58"/>
      <c r="AQ1638" s="58"/>
      <c r="AS1638" s="62"/>
      <c r="AT1638" s="58"/>
      <c r="AU1638" s="58"/>
      <c r="AW1638" s="62"/>
      <c r="AX1638" s="58"/>
      <c r="AY1638" s="59"/>
      <c r="BA1638" s="58"/>
      <c r="BC1638" s="62"/>
      <c r="BD1638" s="58"/>
      <c r="BE1638" s="59"/>
      <c r="BF1638" s="58"/>
      <c r="BG1638" s="58"/>
      <c r="BH1638" s="58"/>
      <c r="BI1638" s="58"/>
      <c r="BJ1638" s="58"/>
      <c r="BK1638" s="58"/>
      <c r="BL1638" s="58"/>
      <c r="BM1638" s="58"/>
      <c r="BN1638" s="58"/>
      <c r="BO1638" s="58"/>
      <c r="BP1638" s="58"/>
      <c r="BQ1638" s="58"/>
      <c r="BR1638" s="58"/>
      <c r="BS1638" s="58"/>
      <c r="BT1638" s="58"/>
      <c r="BU1638" s="58"/>
      <c r="BV1638" s="58"/>
      <c r="BW1638" s="58"/>
      <c r="BX1638" s="58"/>
      <c r="BY1638" s="58"/>
      <c r="BZ1638" s="58"/>
      <c r="CA1638" s="58"/>
      <c r="CB1638" s="58"/>
      <c r="CC1638" s="58"/>
      <c r="CD1638" s="58"/>
      <c r="CE1638" s="58"/>
      <c r="CF1638" s="58"/>
      <c r="CG1638" s="58"/>
      <c r="CH1638" s="58"/>
      <c r="CI1638" s="58"/>
      <c r="CJ1638" s="58"/>
      <c r="CK1638" s="58"/>
      <c r="CL1638" s="58"/>
      <c r="CM1638" s="58"/>
      <c r="CN1638" s="58"/>
      <c r="CO1638" s="58"/>
      <c r="CP1638" s="58"/>
      <c r="CQ1638" s="58"/>
      <c r="CR1638" s="58"/>
      <c r="CS1638" s="58"/>
      <c r="CT1638" s="58"/>
      <c r="CU1638" s="58"/>
      <c r="CV1638" s="58"/>
      <c r="CW1638" s="58"/>
      <c r="CX1638" s="58"/>
      <c r="CY1638" s="58"/>
      <c r="CZ1638" s="58"/>
      <c r="DA1638" s="58"/>
      <c r="DB1638" s="58"/>
      <c r="DC1638" s="58"/>
      <c r="DD1638" s="58"/>
      <c r="DE1638" s="58"/>
      <c r="DF1638" s="58"/>
      <c r="DG1638" s="58"/>
      <c r="DH1638" s="58"/>
      <c r="DI1638" s="60"/>
    </row>
    <row r="1639" spans="1:113" x14ac:dyDescent="0.2">
      <c r="A1639" s="36"/>
      <c r="AM1639" s="62"/>
      <c r="AN1639" s="62"/>
      <c r="AO1639" s="58"/>
      <c r="AP1639" s="58"/>
      <c r="AQ1639" s="58"/>
      <c r="AS1639" s="62"/>
      <c r="AT1639" s="58"/>
      <c r="AU1639" s="58"/>
      <c r="AW1639" s="62"/>
      <c r="AX1639" s="58"/>
      <c r="AY1639" s="59"/>
      <c r="BA1639" s="58"/>
      <c r="BC1639" s="62"/>
      <c r="BD1639" s="58"/>
      <c r="BE1639" s="59"/>
      <c r="BF1639" s="58"/>
      <c r="BG1639" s="58"/>
      <c r="BH1639" s="58"/>
      <c r="BI1639" s="58"/>
      <c r="BJ1639" s="58"/>
      <c r="BK1639" s="58"/>
      <c r="BL1639" s="58"/>
      <c r="BM1639" s="58"/>
      <c r="BN1639" s="58"/>
      <c r="BO1639" s="58"/>
      <c r="BP1639" s="58"/>
      <c r="BQ1639" s="58"/>
      <c r="BR1639" s="58"/>
      <c r="BS1639" s="58"/>
      <c r="BT1639" s="58"/>
      <c r="BU1639" s="58"/>
      <c r="BV1639" s="58"/>
      <c r="BW1639" s="58"/>
      <c r="BX1639" s="58"/>
      <c r="BY1639" s="58"/>
      <c r="BZ1639" s="58"/>
      <c r="CA1639" s="58"/>
      <c r="CB1639" s="58"/>
      <c r="CC1639" s="58"/>
      <c r="CD1639" s="58"/>
      <c r="CE1639" s="58"/>
      <c r="CF1639" s="58"/>
      <c r="CG1639" s="58"/>
      <c r="CH1639" s="58"/>
      <c r="CI1639" s="58"/>
      <c r="CJ1639" s="58"/>
      <c r="CK1639" s="58"/>
      <c r="CL1639" s="58"/>
      <c r="CM1639" s="58"/>
      <c r="CN1639" s="58"/>
      <c r="CO1639" s="58"/>
      <c r="CP1639" s="58"/>
      <c r="CQ1639" s="58"/>
      <c r="CR1639" s="58"/>
      <c r="CS1639" s="58"/>
      <c r="CT1639" s="58"/>
      <c r="CU1639" s="58"/>
      <c r="CV1639" s="58"/>
      <c r="CW1639" s="58"/>
      <c r="CX1639" s="58"/>
      <c r="CY1639" s="58"/>
      <c r="CZ1639" s="58"/>
      <c r="DA1639" s="58"/>
      <c r="DB1639" s="58"/>
      <c r="DC1639" s="58"/>
      <c r="DD1639" s="58"/>
      <c r="DE1639" s="58"/>
      <c r="DF1639" s="58"/>
      <c r="DG1639" s="58"/>
      <c r="DH1639" s="58"/>
      <c r="DI1639" s="60"/>
    </row>
    <row r="1640" spans="1:113" x14ac:dyDescent="0.2">
      <c r="A1640" s="36"/>
      <c r="AM1640" s="62"/>
      <c r="AN1640" s="62"/>
      <c r="AO1640" s="58"/>
      <c r="AP1640" s="58"/>
      <c r="AQ1640" s="58"/>
      <c r="AS1640" s="62"/>
      <c r="AT1640" s="58"/>
      <c r="AU1640" s="58"/>
      <c r="AW1640" s="62"/>
      <c r="AX1640" s="58"/>
      <c r="AY1640" s="59"/>
      <c r="BA1640" s="58"/>
      <c r="BC1640" s="62"/>
      <c r="BD1640" s="58"/>
      <c r="BE1640" s="59"/>
      <c r="BF1640" s="58"/>
      <c r="BG1640" s="58"/>
      <c r="BH1640" s="58"/>
      <c r="BI1640" s="58"/>
      <c r="BJ1640" s="58"/>
      <c r="BK1640" s="58"/>
      <c r="BL1640" s="58"/>
      <c r="BM1640" s="58"/>
      <c r="BN1640" s="58"/>
      <c r="BO1640" s="58"/>
      <c r="BP1640" s="58"/>
      <c r="BQ1640" s="58"/>
      <c r="BR1640" s="58"/>
      <c r="BS1640" s="58"/>
      <c r="BT1640" s="58"/>
      <c r="BU1640" s="58"/>
      <c r="BV1640" s="58"/>
      <c r="BW1640" s="58"/>
      <c r="BX1640" s="58"/>
      <c r="BY1640" s="58"/>
      <c r="BZ1640" s="58"/>
      <c r="CA1640" s="58"/>
      <c r="CB1640" s="58"/>
      <c r="CC1640" s="58"/>
      <c r="CD1640" s="58"/>
      <c r="CE1640" s="58"/>
      <c r="CF1640" s="58"/>
      <c r="CG1640" s="58"/>
      <c r="CH1640" s="58"/>
      <c r="CI1640" s="58"/>
      <c r="CJ1640" s="58"/>
      <c r="CK1640" s="58"/>
      <c r="CL1640" s="58"/>
      <c r="CM1640" s="58"/>
      <c r="CN1640" s="58"/>
      <c r="CO1640" s="58"/>
      <c r="CP1640" s="58"/>
      <c r="CQ1640" s="58"/>
      <c r="CR1640" s="58"/>
      <c r="CS1640" s="58"/>
      <c r="CT1640" s="58"/>
      <c r="CU1640" s="58"/>
      <c r="CV1640" s="58"/>
      <c r="CW1640" s="58"/>
      <c r="CX1640" s="58"/>
      <c r="CY1640" s="58"/>
      <c r="CZ1640" s="58"/>
      <c r="DA1640" s="58"/>
      <c r="DB1640" s="58"/>
      <c r="DC1640" s="58"/>
      <c r="DD1640" s="58"/>
      <c r="DE1640" s="58"/>
      <c r="DF1640" s="58"/>
      <c r="DG1640" s="58"/>
      <c r="DH1640" s="58"/>
      <c r="DI1640" s="60"/>
    </row>
    <row r="1641" spans="1:113" x14ac:dyDescent="0.2">
      <c r="A1641" s="36"/>
      <c r="AM1641" s="62"/>
      <c r="AN1641" s="62"/>
      <c r="AO1641" s="58"/>
      <c r="AP1641" s="58"/>
      <c r="AQ1641" s="58"/>
      <c r="AS1641" s="62"/>
      <c r="AT1641" s="58"/>
      <c r="AU1641" s="58"/>
      <c r="AW1641" s="62"/>
      <c r="AX1641" s="58"/>
      <c r="AY1641" s="59"/>
      <c r="BA1641" s="58"/>
      <c r="BC1641" s="62"/>
      <c r="BD1641" s="58"/>
      <c r="BE1641" s="59"/>
      <c r="BF1641" s="58"/>
      <c r="BG1641" s="58"/>
      <c r="BH1641" s="58"/>
      <c r="BI1641" s="58"/>
      <c r="BJ1641" s="58"/>
      <c r="BK1641" s="58"/>
      <c r="BL1641" s="58"/>
      <c r="BM1641" s="58"/>
      <c r="BN1641" s="58"/>
      <c r="BO1641" s="58"/>
      <c r="BP1641" s="58"/>
      <c r="BQ1641" s="58"/>
      <c r="BR1641" s="58"/>
      <c r="BS1641" s="58"/>
      <c r="BT1641" s="58"/>
      <c r="BU1641" s="58"/>
      <c r="BV1641" s="58"/>
      <c r="BW1641" s="58"/>
      <c r="BX1641" s="58"/>
      <c r="BY1641" s="58"/>
      <c r="BZ1641" s="58"/>
      <c r="CA1641" s="58"/>
      <c r="CB1641" s="58"/>
      <c r="CC1641" s="58"/>
      <c r="CD1641" s="58"/>
      <c r="CE1641" s="58"/>
      <c r="CF1641" s="58"/>
      <c r="CG1641" s="58"/>
      <c r="CH1641" s="58"/>
      <c r="CI1641" s="58"/>
      <c r="CJ1641" s="58"/>
      <c r="CK1641" s="58"/>
      <c r="CL1641" s="58"/>
      <c r="CM1641" s="58"/>
      <c r="CN1641" s="58"/>
      <c r="CO1641" s="58"/>
      <c r="CP1641" s="58"/>
      <c r="CQ1641" s="58"/>
      <c r="CR1641" s="58"/>
      <c r="CS1641" s="58"/>
      <c r="CT1641" s="58"/>
      <c r="CU1641" s="58"/>
      <c r="CV1641" s="58"/>
      <c r="CW1641" s="58"/>
      <c r="CX1641" s="58"/>
      <c r="CY1641" s="58"/>
      <c r="CZ1641" s="58"/>
      <c r="DA1641" s="58"/>
      <c r="DB1641" s="58"/>
      <c r="DC1641" s="58"/>
      <c r="DD1641" s="58"/>
      <c r="DE1641" s="58"/>
      <c r="DF1641" s="58"/>
      <c r="DG1641" s="58"/>
      <c r="DH1641" s="58"/>
      <c r="DI1641" s="60"/>
    </row>
    <row r="1642" spans="1:113" x14ac:dyDescent="0.2">
      <c r="A1642" s="36"/>
      <c r="AM1642" s="62"/>
      <c r="AN1642" s="62"/>
      <c r="AO1642" s="58"/>
      <c r="AP1642" s="58"/>
      <c r="AQ1642" s="58"/>
      <c r="AS1642" s="62"/>
      <c r="AT1642" s="58"/>
      <c r="AU1642" s="58"/>
      <c r="AW1642" s="62"/>
      <c r="AX1642" s="58"/>
      <c r="AY1642" s="59"/>
      <c r="BA1642" s="58"/>
      <c r="BC1642" s="62"/>
      <c r="BD1642" s="58"/>
      <c r="BE1642" s="59"/>
      <c r="BF1642" s="58"/>
      <c r="BG1642" s="58"/>
      <c r="BH1642" s="58"/>
      <c r="BI1642" s="58"/>
      <c r="BJ1642" s="58"/>
      <c r="BK1642" s="58"/>
      <c r="BL1642" s="58"/>
      <c r="BM1642" s="58"/>
      <c r="BN1642" s="58"/>
      <c r="BO1642" s="58"/>
      <c r="BP1642" s="58"/>
      <c r="BQ1642" s="58"/>
      <c r="BR1642" s="58"/>
      <c r="BS1642" s="58"/>
      <c r="BT1642" s="58"/>
      <c r="BU1642" s="58"/>
      <c r="BV1642" s="58"/>
      <c r="BW1642" s="58"/>
      <c r="BX1642" s="58"/>
      <c r="BY1642" s="58"/>
      <c r="BZ1642" s="58"/>
      <c r="CA1642" s="58"/>
      <c r="CB1642" s="58"/>
      <c r="CC1642" s="58"/>
      <c r="CD1642" s="58"/>
      <c r="CE1642" s="58"/>
      <c r="CF1642" s="58"/>
      <c r="CG1642" s="58"/>
      <c r="CH1642" s="58"/>
      <c r="CI1642" s="58"/>
      <c r="CJ1642" s="58"/>
      <c r="CK1642" s="58"/>
      <c r="CL1642" s="58"/>
      <c r="CM1642" s="58"/>
      <c r="CN1642" s="58"/>
      <c r="CO1642" s="58"/>
      <c r="CP1642" s="58"/>
      <c r="CQ1642" s="58"/>
      <c r="CR1642" s="58"/>
      <c r="CS1642" s="58"/>
      <c r="CT1642" s="58"/>
      <c r="CU1642" s="58"/>
      <c r="CV1642" s="58"/>
      <c r="CW1642" s="58"/>
      <c r="CX1642" s="58"/>
      <c r="CY1642" s="58"/>
      <c r="CZ1642" s="58"/>
      <c r="DA1642" s="58"/>
      <c r="DB1642" s="58"/>
      <c r="DC1642" s="58"/>
      <c r="DD1642" s="58"/>
      <c r="DE1642" s="58"/>
      <c r="DF1642" s="58"/>
      <c r="DG1642" s="58"/>
      <c r="DH1642" s="58"/>
      <c r="DI1642" s="60"/>
    </row>
    <row r="1643" spans="1:113" x14ac:dyDescent="0.2">
      <c r="A1643" s="36"/>
      <c r="AM1643" s="62"/>
      <c r="AN1643" s="62"/>
      <c r="AO1643" s="58"/>
      <c r="AP1643" s="58"/>
      <c r="AQ1643" s="58"/>
      <c r="AS1643" s="62"/>
      <c r="AT1643" s="58"/>
      <c r="AU1643" s="58"/>
      <c r="AW1643" s="62"/>
      <c r="AX1643" s="58"/>
      <c r="AY1643" s="59"/>
      <c r="BA1643" s="58"/>
      <c r="BC1643" s="62"/>
      <c r="BD1643" s="58"/>
      <c r="BE1643" s="59"/>
      <c r="BF1643" s="58"/>
      <c r="BG1643" s="58"/>
      <c r="BH1643" s="58"/>
      <c r="BI1643" s="58"/>
      <c r="BJ1643" s="58"/>
      <c r="BK1643" s="58"/>
      <c r="BL1643" s="58"/>
      <c r="BM1643" s="58"/>
      <c r="BN1643" s="58"/>
      <c r="BO1643" s="58"/>
      <c r="BP1643" s="58"/>
      <c r="BQ1643" s="58"/>
      <c r="BR1643" s="58"/>
      <c r="BS1643" s="58"/>
      <c r="BT1643" s="58"/>
      <c r="BU1643" s="58"/>
      <c r="BV1643" s="58"/>
      <c r="BW1643" s="58"/>
      <c r="BX1643" s="58"/>
      <c r="BY1643" s="58"/>
      <c r="BZ1643" s="58"/>
      <c r="CA1643" s="58"/>
      <c r="CB1643" s="58"/>
      <c r="CC1643" s="58"/>
      <c r="CD1643" s="58"/>
      <c r="CE1643" s="58"/>
      <c r="CF1643" s="58"/>
      <c r="CG1643" s="58"/>
      <c r="CH1643" s="58"/>
      <c r="CI1643" s="58"/>
      <c r="CJ1643" s="58"/>
      <c r="CK1643" s="58"/>
      <c r="CL1643" s="58"/>
      <c r="CM1643" s="58"/>
      <c r="CN1643" s="58"/>
      <c r="CO1643" s="58"/>
      <c r="CP1643" s="58"/>
      <c r="CQ1643" s="58"/>
      <c r="CR1643" s="58"/>
      <c r="CS1643" s="58"/>
      <c r="CT1643" s="58"/>
      <c r="CU1643" s="58"/>
      <c r="CV1643" s="58"/>
      <c r="CW1643" s="58"/>
      <c r="CX1643" s="58"/>
      <c r="CY1643" s="58"/>
      <c r="CZ1643" s="58"/>
      <c r="DA1643" s="58"/>
      <c r="DB1643" s="58"/>
      <c r="DC1643" s="58"/>
      <c r="DD1643" s="58"/>
      <c r="DE1643" s="58"/>
      <c r="DF1643" s="58"/>
      <c r="DG1643" s="58"/>
      <c r="DH1643" s="58"/>
      <c r="DI1643" s="60"/>
    </row>
    <row r="1644" spans="1:113" x14ac:dyDescent="0.2">
      <c r="A1644" s="36"/>
      <c r="AM1644" s="62"/>
      <c r="AN1644" s="62"/>
      <c r="AO1644" s="58"/>
      <c r="AP1644" s="58"/>
      <c r="AQ1644" s="58"/>
      <c r="AS1644" s="62"/>
      <c r="AT1644" s="58"/>
      <c r="AU1644" s="58"/>
      <c r="AW1644" s="62"/>
      <c r="AX1644" s="58"/>
      <c r="AY1644" s="59"/>
      <c r="BA1644" s="58"/>
      <c r="BC1644" s="62"/>
      <c r="BD1644" s="58"/>
      <c r="BE1644" s="59"/>
      <c r="BF1644" s="58"/>
      <c r="BG1644" s="58"/>
      <c r="BH1644" s="58"/>
      <c r="BI1644" s="58"/>
      <c r="BJ1644" s="58"/>
      <c r="BK1644" s="58"/>
      <c r="BL1644" s="58"/>
      <c r="BM1644" s="58"/>
      <c r="BN1644" s="58"/>
      <c r="BO1644" s="58"/>
      <c r="BP1644" s="58"/>
      <c r="BQ1644" s="58"/>
      <c r="BR1644" s="58"/>
      <c r="BS1644" s="58"/>
      <c r="BT1644" s="58"/>
      <c r="BU1644" s="58"/>
      <c r="BV1644" s="58"/>
      <c r="BW1644" s="58"/>
      <c r="BX1644" s="58"/>
      <c r="BY1644" s="58"/>
      <c r="BZ1644" s="58"/>
      <c r="CA1644" s="58"/>
      <c r="CB1644" s="58"/>
      <c r="CC1644" s="58"/>
      <c r="CD1644" s="58"/>
      <c r="CE1644" s="58"/>
      <c r="CF1644" s="58"/>
      <c r="CG1644" s="58"/>
      <c r="CH1644" s="58"/>
      <c r="CI1644" s="58"/>
      <c r="CJ1644" s="58"/>
      <c r="CK1644" s="58"/>
      <c r="CL1644" s="58"/>
      <c r="CM1644" s="58"/>
      <c r="CN1644" s="58"/>
      <c r="CO1644" s="58"/>
      <c r="CP1644" s="58"/>
      <c r="CQ1644" s="58"/>
      <c r="CR1644" s="58"/>
      <c r="CS1644" s="58"/>
      <c r="CT1644" s="58"/>
      <c r="CU1644" s="58"/>
      <c r="CV1644" s="58"/>
      <c r="CW1644" s="58"/>
      <c r="CX1644" s="58"/>
      <c r="CY1644" s="58"/>
      <c r="CZ1644" s="58"/>
      <c r="DA1644" s="58"/>
      <c r="DB1644" s="58"/>
      <c r="DC1644" s="58"/>
      <c r="DD1644" s="58"/>
      <c r="DE1644" s="58"/>
      <c r="DF1644" s="58"/>
      <c r="DG1644" s="58"/>
      <c r="DH1644" s="58"/>
      <c r="DI1644" s="60"/>
    </row>
    <row r="1645" spans="1:113" x14ac:dyDescent="0.2">
      <c r="A1645" s="36"/>
      <c r="AM1645" s="62"/>
      <c r="AN1645" s="62"/>
      <c r="AO1645" s="58"/>
      <c r="AP1645" s="58"/>
      <c r="AQ1645" s="58"/>
      <c r="AS1645" s="62"/>
      <c r="AT1645" s="58"/>
      <c r="AU1645" s="58"/>
      <c r="AW1645" s="62"/>
      <c r="AX1645" s="58"/>
      <c r="AY1645" s="59"/>
      <c r="BA1645" s="58"/>
      <c r="BC1645" s="62"/>
      <c r="BD1645" s="58"/>
      <c r="BE1645" s="59"/>
      <c r="BF1645" s="58"/>
      <c r="BG1645" s="58"/>
      <c r="BH1645" s="58"/>
      <c r="BI1645" s="58"/>
      <c r="BJ1645" s="58"/>
      <c r="BK1645" s="58"/>
      <c r="BL1645" s="58"/>
      <c r="BM1645" s="58"/>
      <c r="BN1645" s="58"/>
      <c r="BO1645" s="58"/>
      <c r="BP1645" s="58"/>
      <c r="BQ1645" s="58"/>
      <c r="BR1645" s="58"/>
      <c r="BS1645" s="58"/>
      <c r="BT1645" s="58"/>
      <c r="BU1645" s="58"/>
      <c r="BV1645" s="58"/>
      <c r="BW1645" s="58"/>
      <c r="BX1645" s="58"/>
      <c r="BY1645" s="58"/>
      <c r="BZ1645" s="58"/>
      <c r="CA1645" s="58"/>
      <c r="CB1645" s="58"/>
      <c r="CC1645" s="58"/>
      <c r="CD1645" s="58"/>
      <c r="CE1645" s="58"/>
      <c r="CF1645" s="58"/>
      <c r="CG1645" s="58"/>
      <c r="CH1645" s="58"/>
      <c r="CI1645" s="58"/>
      <c r="CJ1645" s="58"/>
      <c r="CK1645" s="58"/>
      <c r="CL1645" s="58"/>
      <c r="CM1645" s="58"/>
      <c r="CN1645" s="58"/>
      <c r="CO1645" s="58"/>
      <c r="CP1645" s="58"/>
      <c r="CQ1645" s="58"/>
      <c r="CR1645" s="58"/>
      <c r="CS1645" s="58"/>
      <c r="CT1645" s="58"/>
      <c r="CU1645" s="58"/>
      <c r="CV1645" s="58"/>
      <c r="CW1645" s="58"/>
      <c r="CX1645" s="58"/>
      <c r="CY1645" s="58"/>
      <c r="CZ1645" s="58"/>
      <c r="DA1645" s="58"/>
      <c r="DB1645" s="58"/>
      <c r="DC1645" s="58"/>
      <c r="DD1645" s="58"/>
      <c r="DE1645" s="58"/>
      <c r="DF1645" s="58"/>
      <c r="DG1645" s="58"/>
      <c r="DH1645" s="58"/>
      <c r="DI1645" s="60"/>
    </row>
    <row r="1646" spans="1:113" x14ac:dyDescent="0.2">
      <c r="A1646" s="36"/>
      <c r="AM1646" s="62"/>
      <c r="AN1646" s="62"/>
      <c r="AO1646" s="58"/>
      <c r="AP1646" s="58"/>
      <c r="AQ1646" s="58"/>
      <c r="AS1646" s="62"/>
      <c r="AT1646" s="58"/>
      <c r="AU1646" s="58"/>
      <c r="AW1646" s="62"/>
      <c r="AX1646" s="58"/>
      <c r="AY1646" s="59"/>
      <c r="BA1646" s="58"/>
      <c r="BC1646" s="62"/>
      <c r="BD1646" s="58"/>
      <c r="BE1646" s="59"/>
      <c r="BF1646" s="58"/>
      <c r="BG1646" s="58"/>
      <c r="BH1646" s="58"/>
      <c r="BI1646" s="58"/>
      <c r="BJ1646" s="58"/>
      <c r="BK1646" s="58"/>
      <c r="BL1646" s="58"/>
      <c r="BM1646" s="58"/>
      <c r="BN1646" s="58"/>
      <c r="BO1646" s="58"/>
      <c r="BP1646" s="58"/>
      <c r="BQ1646" s="58"/>
      <c r="BR1646" s="58"/>
      <c r="BS1646" s="58"/>
      <c r="BT1646" s="58"/>
      <c r="BU1646" s="58"/>
      <c r="BV1646" s="58"/>
      <c r="BW1646" s="58"/>
      <c r="BX1646" s="58"/>
      <c r="BY1646" s="58"/>
      <c r="BZ1646" s="58"/>
      <c r="CA1646" s="58"/>
      <c r="CB1646" s="58"/>
      <c r="CC1646" s="58"/>
      <c r="CD1646" s="58"/>
      <c r="CE1646" s="58"/>
      <c r="CF1646" s="58"/>
      <c r="CG1646" s="58"/>
      <c r="CH1646" s="58"/>
      <c r="CI1646" s="58"/>
      <c r="CJ1646" s="58"/>
      <c r="CK1646" s="58"/>
      <c r="CL1646" s="58"/>
      <c r="CM1646" s="58"/>
      <c r="CN1646" s="58"/>
      <c r="CO1646" s="58"/>
      <c r="CP1646" s="58"/>
      <c r="CQ1646" s="58"/>
      <c r="CR1646" s="58"/>
      <c r="CS1646" s="58"/>
      <c r="CT1646" s="58"/>
      <c r="CU1646" s="58"/>
      <c r="CV1646" s="58"/>
      <c r="CW1646" s="58"/>
      <c r="CX1646" s="58"/>
      <c r="CY1646" s="58"/>
      <c r="CZ1646" s="58"/>
      <c r="DA1646" s="58"/>
      <c r="DB1646" s="58"/>
      <c r="DC1646" s="58"/>
      <c r="DD1646" s="58"/>
      <c r="DE1646" s="58"/>
      <c r="DF1646" s="58"/>
      <c r="DG1646" s="58"/>
      <c r="DH1646" s="58"/>
      <c r="DI1646" s="60"/>
    </row>
    <row r="1647" spans="1:113" x14ac:dyDescent="0.2">
      <c r="A1647" s="36"/>
      <c r="AM1647" s="62"/>
      <c r="AN1647" s="62"/>
      <c r="AO1647" s="58"/>
      <c r="AP1647" s="58"/>
      <c r="AQ1647" s="58"/>
      <c r="AS1647" s="62"/>
      <c r="AT1647" s="58"/>
      <c r="AU1647" s="58"/>
      <c r="AW1647" s="62"/>
      <c r="AX1647" s="58"/>
      <c r="AY1647" s="59"/>
      <c r="BA1647" s="58"/>
      <c r="BC1647" s="62"/>
      <c r="BD1647" s="58"/>
      <c r="BE1647" s="59"/>
      <c r="BF1647" s="58"/>
      <c r="BG1647" s="58"/>
      <c r="BH1647" s="58"/>
      <c r="BI1647" s="58"/>
      <c r="BJ1647" s="58"/>
      <c r="BK1647" s="58"/>
      <c r="BL1647" s="58"/>
      <c r="BM1647" s="58"/>
      <c r="BN1647" s="58"/>
      <c r="BO1647" s="58"/>
      <c r="BP1647" s="58"/>
      <c r="BQ1647" s="58"/>
      <c r="BR1647" s="58"/>
      <c r="BS1647" s="58"/>
      <c r="BT1647" s="58"/>
      <c r="BU1647" s="58"/>
      <c r="BV1647" s="58"/>
      <c r="BW1647" s="58"/>
      <c r="BX1647" s="58"/>
      <c r="BY1647" s="58"/>
      <c r="BZ1647" s="58"/>
      <c r="CA1647" s="58"/>
      <c r="CB1647" s="58"/>
      <c r="CC1647" s="58"/>
      <c r="CD1647" s="58"/>
      <c r="CE1647" s="58"/>
      <c r="CF1647" s="58"/>
      <c r="CG1647" s="58"/>
      <c r="CH1647" s="58"/>
      <c r="CI1647" s="58"/>
      <c r="CJ1647" s="58"/>
      <c r="CK1647" s="58"/>
      <c r="CL1647" s="58"/>
      <c r="CM1647" s="58"/>
      <c r="CN1647" s="58"/>
      <c r="CO1647" s="58"/>
      <c r="CP1647" s="58"/>
      <c r="CQ1647" s="58"/>
      <c r="CR1647" s="58"/>
      <c r="CS1647" s="58"/>
      <c r="CT1647" s="58"/>
      <c r="CU1647" s="58"/>
      <c r="CV1647" s="58"/>
      <c r="CW1647" s="58"/>
      <c r="CX1647" s="58"/>
      <c r="CY1647" s="58"/>
      <c r="CZ1647" s="58"/>
      <c r="DA1647" s="58"/>
      <c r="DB1647" s="58"/>
      <c r="DC1647" s="58"/>
      <c r="DD1647" s="58"/>
      <c r="DE1647" s="58"/>
      <c r="DF1647" s="58"/>
      <c r="DG1647" s="58"/>
      <c r="DH1647" s="58"/>
      <c r="DI1647" s="60"/>
    </row>
    <row r="1648" spans="1:113" x14ac:dyDescent="0.2">
      <c r="A1648" s="36"/>
      <c r="AM1648" s="62"/>
      <c r="AN1648" s="62"/>
      <c r="AO1648" s="58"/>
      <c r="AP1648" s="58"/>
      <c r="AQ1648" s="58"/>
      <c r="AS1648" s="62"/>
      <c r="AT1648" s="58"/>
      <c r="AU1648" s="58"/>
      <c r="AW1648" s="62"/>
      <c r="AX1648" s="58"/>
      <c r="AY1648" s="59"/>
      <c r="BA1648" s="58"/>
      <c r="BC1648" s="62"/>
      <c r="BD1648" s="58"/>
      <c r="BE1648" s="59"/>
      <c r="BF1648" s="58"/>
      <c r="BG1648" s="58"/>
      <c r="BH1648" s="58"/>
      <c r="BI1648" s="58"/>
      <c r="BJ1648" s="58"/>
      <c r="BK1648" s="58"/>
      <c r="BL1648" s="58"/>
      <c r="BM1648" s="58"/>
      <c r="BN1648" s="58"/>
      <c r="BO1648" s="58"/>
      <c r="BP1648" s="58"/>
      <c r="BQ1648" s="58"/>
      <c r="BR1648" s="58"/>
      <c r="BS1648" s="58"/>
      <c r="BT1648" s="58"/>
      <c r="BU1648" s="58"/>
      <c r="BV1648" s="58"/>
      <c r="BW1648" s="58"/>
      <c r="BX1648" s="58"/>
      <c r="BY1648" s="58"/>
      <c r="BZ1648" s="58"/>
      <c r="CA1648" s="58"/>
      <c r="CB1648" s="58"/>
      <c r="CC1648" s="58"/>
      <c r="CD1648" s="58"/>
      <c r="CE1648" s="58"/>
      <c r="CF1648" s="58"/>
      <c r="CG1648" s="58"/>
      <c r="CH1648" s="58"/>
      <c r="CI1648" s="58"/>
      <c r="CJ1648" s="58"/>
      <c r="CK1648" s="58"/>
      <c r="CL1648" s="58"/>
      <c r="CM1648" s="58"/>
      <c r="CN1648" s="58"/>
      <c r="CO1648" s="58"/>
      <c r="CP1648" s="58"/>
      <c r="CQ1648" s="58"/>
      <c r="CR1648" s="58"/>
      <c r="CS1648" s="58"/>
      <c r="CT1648" s="58"/>
      <c r="CU1648" s="58"/>
      <c r="CV1648" s="58"/>
      <c r="CW1648" s="58"/>
      <c r="CX1648" s="58"/>
      <c r="CY1648" s="58"/>
      <c r="CZ1648" s="58"/>
      <c r="DA1648" s="58"/>
      <c r="DB1648" s="58"/>
      <c r="DC1648" s="58"/>
      <c r="DD1648" s="58"/>
      <c r="DE1648" s="58"/>
      <c r="DF1648" s="58"/>
      <c r="DG1648" s="58"/>
      <c r="DH1648" s="58"/>
      <c r="DI1648" s="60"/>
    </row>
    <row r="1649" spans="1:113" x14ac:dyDescent="0.2">
      <c r="A1649" s="36"/>
      <c r="AM1649" s="62"/>
      <c r="AN1649" s="62"/>
      <c r="AO1649" s="58"/>
      <c r="AP1649" s="58"/>
      <c r="AQ1649" s="58"/>
      <c r="AS1649" s="62"/>
      <c r="AT1649" s="58"/>
      <c r="AU1649" s="58"/>
      <c r="AW1649" s="62"/>
      <c r="AX1649" s="58"/>
      <c r="AY1649" s="59"/>
      <c r="BA1649" s="58"/>
      <c r="BC1649" s="62"/>
      <c r="BD1649" s="58"/>
      <c r="BE1649" s="59"/>
      <c r="BF1649" s="58"/>
      <c r="BG1649" s="58"/>
      <c r="BH1649" s="58"/>
      <c r="BI1649" s="58"/>
      <c r="BJ1649" s="58"/>
      <c r="BK1649" s="58"/>
      <c r="BL1649" s="58"/>
      <c r="BM1649" s="58"/>
      <c r="BN1649" s="58"/>
      <c r="BO1649" s="58"/>
      <c r="BP1649" s="58"/>
      <c r="BQ1649" s="58"/>
      <c r="BR1649" s="58"/>
      <c r="BS1649" s="58"/>
      <c r="BT1649" s="58"/>
      <c r="BU1649" s="58"/>
      <c r="BV1649" s="58"/>
      <c r="BW1649" s="58"/>
      <c r="BX1649" s="58"/>
      <c r="BY1649" s="58"/>
      <c r="BZ1649" s="58"/>
      <c r="CA1649" s="58"/>
      <c r="CB1649" s="58"/>
      <c r="CC1649" s="58"/>
      <c r="CD1649" s="58"/>
      <c r="CE1649" s="58"/>
      <c r="CF1649" s="58"/>
      <c r="CG1649" s="58"/>
      <c r="CH1649" s="58"/>
      <c r="CI1649" s="58"/>
      <c r="CJ1649" s="58"/>
      <c r="CK1649" s="58"/>
      <c r="CL1649" s="58"/>
      <c r="CM1649" s="58"/>
      <c r="CN1649" s="58"/>
      <c r="CO1649" s="58"/>
      <c r="CP1649" s="58"/>
      <c r="CQ1649" s="58"/>
      <c r="CR1649" s="58"/>
      <c r="CS1649" s="58"/>
      <c r="CT1649" s="58"/>
      <c r="CU1649" s="58"/>
      <c r="CV1649" s="58"/>
      <c r="CW1649" s="58"/>
      <c r="CX1649" s="58"/>
      <c r="CY1649" s="58"/>
      <c r="CZ1649" s="58"/>
      <c r="DA1649" s="58"/>
      <c r="DB1649" s="58"/>
      <c r="DC1649" s="58"/>
      <c r="DD1649" s="58"/>
      <c r="DE1649" s="58"/>
      <c r="DF1649" s="58"/>
      <c r="DG1649" s="58"/>
      <c r="DH1649" s="58"/>
      <c r="DI1649" s="60"/>
    </row>
    <row r="1650" spans="1:113" x14ac:dyDescent="0.2">
      <c r="A1650" s="36"/>
      <c r="AM1650" s="62"/>
      <c r="AN1650" s="62"/>
      <c r="AO1650" s="58"/>
      <c r="AP1650" s="58"/>
      <c r="AQ1650" s="58"/>
      <c r="AS1650" s="62"/>
      <c r="AT1650" s="58"/>
      <c r="AU1650" s="58"/>
      <c r="AW1650" s="62"/>
      <c r="AX1650" s="58"/>
      <c r="AY1650" s="59"/>
      <c r="BA1650" s="58"/>
      <c r="BC1650" s="62"/>
      <c r="BD1650" s="58"/>
      <c r="BE1650" s="59"/>
      <c r="BF1650" s="58"/>
      <c r="BG1650" s="58"/>
      <c r="BH1650" s="58"/>
      <c r="BI1650" s="58"/>
      <c r="BJ1650" s="58"/>
      <c r="BK1650" s="58"/>
      <c r="BL1650" s="58"/>
      <c r="BM1650" s="58"/>
      <c r="BN1650" s="58"/>
      <c r="BO1650" s="58"/>
      <c r="BP1650" s="58"/>
      <c r="BQ1650" s="58"/>
      <c r="BR1650" s="58"/>
      <c r="BS1650" s="58"/>
      <c r="BT1650" s="58"/>
      <c r="BU1650" s="58"/>
      <c r="BV1650" s="58"/>
      <c r="BW1650" s="58"/>
      <c r="BX1650" s="58"/>
      <c r="BY1650" s="58"/>
      <c r="BZ1650" s="58"/>
      <c r="CA1650" s="58"/>
      <c r="CB1650" s="58"/>
      <c r="CC1650" s="58"/>
      <c r="CD1650" s="58"/>
      <c r="CE1650" s="58"/>
      <c r="CF1650" s="58"/>
      <c r="CG1650" s="58"/>
      <c r="CH1650" s="58"/>
      <c r="CI1650" s="58"/>
      <c r="CJ1650" s="58"/>
      <c r="CK1650" s="58"/>
      <c r="CL1650" s="58"/>
      <c r="CM1650" s="58"/>
      <c r="CN1650" s="58"/>
      <c r="CO1650" s="58"/>
      <c r="CP1650" s="58"/>
      <c r="CQ1650" s="58"/>
      <c r="CR1650" s="58"/>
      <c r="CS1650" s="58"/>
      <c r="CT1650" s="58"/>
      <c r="CU1650" s="58"/>
      <c r="CV1650" s="58"/>
      <c r="CW1650" s="58"/>
      <c r="CX1650" s="58"/>
      <c r="CY1650" s="58"/>
      <c r="CZ1650" s="58"/>
      <c r="DA1650" s="58"/>
      <c r="DB1650" s="58"/>
      <c r="DC1650" s="58"/>
      <c r="DD1650" s="58"/>
      <c r="DE1650" s="58"/>
      <c r="DF1650" s="58"/>
      <c r="DG1650" s="58"/>
      <c r="DH1650" s="58"/>
      <c r="DI1650" s="60"/>
    </row>
    <row r="1651" spans="1:113" x14ac:dyDescent="0.2">
      <c r="A1651" s="36"/>
      <c r="AM1651" s="62"/>
      <c r="AN1651" s="62"/>
      <c r="AO1651" s="58"/>
      <c r="AP1651" s="58"/>
      <c r="AQ1651" s="58"/>
      <c r="AS1651" s="62"/>
      <c r="AT1651" s="58"/>
      <c r="AU1651" s="58"/>
      <c r="AW1651" s="62"/>
      <c r="AX1651" s="58"/>
      <c r="AY1651" s="59"/>
      <c r="BA1651" s="58"/>
      <c r="BC1651" s="62"/>
      <c r="BD1651" s="58"/>
      <c r="BE1651" s="59"/>
      <c r="BF1651" s="58"/>
      <c r="BG1651" s="58"/>
      <c r="BH1651" s="58"/>
      <c r="BI1651" s="58"/>
      <c r="BJ1651" s="58"/>
      <c r="BK1651" s="58"/>
      <c r="BL1651" s="58"/>
      <c r="BM1651" s="58"/>
      <c r="BN1651" s="58"/>
      <c r="BO1651" s="58"/>
      <c r="BP1651" s="58"/>
      <c r="BQ1651" s="58"/>
      <c r="BR1651" s="58"/>
      <c r="BS1651" s="58"/>
      <c r="BT1651" s="58"/>
      <c r="BU1651" s="58"/>
      <c r="BV1651" s="58"/>
      <c r="BW1651" s="58"/>
      <c r="BX1651" s="58"/>
      <c r="BY1651" s="58"/>
      <c r="BZ1651" s="58"/>
      <c r="CA1651" s="58"/>
      <c r="CB1651" s="58"/>
      <c r="CC1651" s="58"/>
      <c r="CD1651" s="58"/>
      <c r="CE1651" s="58"/>
      <c r="CF1651" s="58"/>
      <c r="CG1651" s="58"/>
      <c r="CH1651" s="58"/>
      <c r="CI1651" s="58"/>
      <c r="CJ1651" s="58"/>
      <c r="CK1651" s="58"/>
      <c r="CL1651" s="58"/>
      <c r="CM1651" s="58"/>
      <c r="CN1651" s="58"/>
      <c r="CO1651" s="58"/>
      <c r="CP1651" s="58"/>
      <c r="CQ1651" s="58"/>
      <c r="CR1651" s="58"/>
      <c r="CS1651" s="58"/>
      <c r="CT1651" s="58"/>
      <c r="CU1651" s="58"/>
      <c r="CV1651" s="58"/>
      <c r="CW1651" s="58"/>
      <c r="CX1651" s="58"/>
      <c r="CY1651" s="58"/>
      <c r="CZ1651" s="58"/>
      <c r="DA1651" s="58"/>
      <c r="DB1651" s="58"/>
      <c r="DC1651" s="58"/>
      <c r="DD1651" s="58"/>
      <c r="DE1651" s="58"/>
      <c r="DF1651" s="58"/>
      <c r="DG1651" s="58"/>
      <c r="DH1651" s="58"/>
      <c r="DI1651" s="60"/>
    </row>
    <row r="1652" spans="1:113" x14ac:dyDescent="0.2">
      <c r="A1652" s="36"/>
      <c r="AM1652" s="62"/>
      <c r="AN1652" s="62"/>
      <c r="AO1652" s="58"/>
      <c r="AP1652" s="58"/>
      <c r="AQ1652" s="58"/>
      <c r="AS1652" s="62"/>
      <c r="AT1652" s="58"/>
      <c r="AU1652" s="58"/>
      <c r="AW1652" s="62"/>
      <c r="AX1652" s="58"/>
      <c r="AY1652" s="59"/>
      <c r="BA1652" s="58"/>
      <c r="BC1652" s="62"/>
      <c r="BD1652" s="58"/>
      <c r="BE1652" s="59"/>
      <c r="BF1652" s="58"/>
      <c r="BG1652" s="58"/>
      <c r="BH1652" s="58"/>
      <c r="BI1652" s="58"/>
      <c r="BJ1652" s="58"/>
      <c r="BK1652" s="58"/>
      <c r="BL1652" s="58"/>
      <c r="BM1652" s="58"/>
      <c r="BN1652" s="58"/>
      <c r="BO1652" s="58"/>
      <c r="BP1652" s="58"/>
      <c r="BQ1652" s="58"/>
      <c r="BR1652" s="58"/>
      <c r="BS1652" s="58"/>
      <c r="BT1652" s="58"/>
      <c r="BU1652" s="58"/>
      <c r="BV1652" s="58"/>
      <c r="BW1652" s="58"/>
      <c r="BX1652" s="58"/>
      <c r="BY1652" s="58"/>
      <c r="BZ1652" s="58"/>
      <c r="CA1652" s="58"/>
      <c r="CB1652" s="58"/>
      <c r="CC1652" s="58"/>
      <c r="CD1652" s="58"/>
      <c r="CE1652" s="58"/>
      <c r="CF1652" s="58"/>
      <c r="CG1652" s="58"/>
      <c r="CH1652" s="58"/>
      <c r="CI1652" s="58"/>
      <c r="CJ1652" s="58"/>
      <c r="CK1652" s="58"/>
      <c r="CL1652" s="58"/>
      <c r="CM1652" s="58"/>
      <c r="CN1652" s="58"/>
      <c r="CO1652" s="58"/>
      <c r="CP1652" s="58"/>
      <c r="CQ1652" s="58"/>
      <c r="CR1652" s="58"/>
      <c r="CS1652" s="58"/>
      <c r="CT1652" s="58"/>
      <c r="CU1652" s="58"/>
      <c r="CV1652" s="58"/>
      <c r="CW1652" s="58"/>
      <c r="CX1652" s="58"/>
      <c r="CY1652" s="58"/>
      <c r="CZ1652" s="58"/>
      <c r="DA1652" s="58"/>
      <c r="DB1652" s="58"/>
      <c r="DC1652" s="58"/>
      <c r="DD1652" s="58"/>
      <c r="DE1652" s="58"/>
      <c r="DF1652" s="58"/>
      <c r="DG1652" s="58"/>
      <c r="DH1652" s="58"/>
      <c r="DI1652" s="60"/>
    </row>
    <row r="1653" spans="1:113" x14ac:dyDescent="0.2">
      <c r="A1653" s="36"/>
      <c r="AM1653" s="62"/>
      <c r="AN1653" s="62"/>
      <c r="AO1653" s="58"/>
      <c r="AP1653" s="58"/>
      <c r="AQ1653" s="58"/>
      <c r="AS1653" s="62"/>
      <c r="AT1653" s="58"/>
      <c r="AU1653" s="58"/>
      <c r="AW1653" s="62"/>
      <c r="AX1653" s="58"/>
      <c r="AY1653" s="59"/>
      <c r="BA1653" s="58"/>
      <c r="BC1653" s="62"/>
      <c r="BD1653" s="58"/>
      <c r="BE1653" s="59"/>
      <c r="BF1653" s="58"/>
      <c r="BG1653" s="58"/>
      <c r="BH1653" s="58"/>
      <c r="BI1653" s="58"/>
      <c r="BJ1653" s="58"/>
      <c r="BK1653" s="58"/>
      <c r="BL1653" s="58"/>
      <c r="BM1653" s="58"/>
      <c r="BN1653" s="58"/>
      <c r="BO1653" s="58"/>
      <c r="BP1653" s="58"/>
      <c r="BQ1653" s="58"/>
      <c r="BR1653" s="58"/>
      <c r="BS1653" s="58"/>
      <c r="BT1653" s="58"/>
      <c r="BU1653" s="58"/>
      <c r="BV1653" s="58"/>
      <c r="BW1653" s="58"/>
      <c r="BX1653" s="58"/>
      <c r="BY1653" s="58"/>
      <c r="BZ1653" s="58"/>
      <c r="CA1653" s="58"/>
      <c r="CB1653" s="58"/>
      <c r="CC1653" s="58"/>
      <c r="CD1653" s="58"/>
      <c r="CE1653" s="58"/>
      <c r="CF1653" s="58"/>
      <c r="CG1653" s="58"/>
      <c r="CH1653" s="58"/>
      <c r="CI1653" s="58"/>
      <c r="CJ1653" s="58"/>
      <c r="CK1653" s="58"/>
      <c r="CL1653" s="58"/>
      <c r="CM1653" s="58"/>
      <c r="CN1653" s="58"/>
      <c r="CO1653" s="58"/>
      <c r="CP1653" s="58"/>
      <c r="CQ1653" s="58"/>
      <c r="CR1653" s="58"/>
      <c r="CS1653" s="58"/>
      <c r="CT1653" s="58"/>
      <c r="CU1653" s="58"/>
      <c r="CV1653" s="58"/>
      <c r="CW1653" s="58"/>
      <c r="CX1653" s="58"/>
      <c r="CY1653" s="58"/>
      <c r="CZ1653" s="58"/>
      <c r="DA1653" s="58"/>
      <c r="DB1653" s="58"/>
      <c r="DC1653" s="58"/>
      <c r="DD1653" s="58"/>
      <c r="DE1653" s="58"/>
      <c r="DF1653" s="58"/>
      <c r="DG1653" s="58"/>
      <c r="DH1653" s="58"/>
      <c r="DI1653" s="60"/>
    </row>
    <row r="1654" spans="1:113" x14ac:dyDescent="0.2">
      <c r="A1654" s="36"/>
      <c r="AM1654" s="62"/>
      <c r="AN1654" s="62"/>
      <c r="AO1654" s="58"/>
      <c r="AP1654" s="58"/>
      <c r="AQ1654" s="58"/>
      <c r="AS1654" s="62"/>
      <c r="AT1654" s="58"/>
      <c r="AU1654" s="58"/>
      <c r="AW1654" s="62"/>
      <c r="AX1654" s="58"/>
      <c r="AY1654" s="59"/>
      <c r="BA1654" s="58"/>
      <c r="BC1654" s="62"/>
      <c r="BD1654" s="58"/>
      <c r="BE1654" s="59"/>
      <c r="BF1654" s="58"/>
      <c r="BG1654" s="58"/>
      <c r="BH1654" s="58"/>
      <c r="BI1654" s="58"/>
      <c r="BJ1654" s="58"/>
      <c r="BK1654" s="58"/>
      <c r="BL1654" s="58"/>
      <c r="BM1654" s="58"/>
      <c r="BN1654" s="58"/>
      <c r="BO1654" s="58"/>
      <c r="BP1654" s="58"/>
      <c r="BQ1654" s="58"/>
      <c r="BR1654" s="58"/>
      <c r="BS1654" s="58"/>
      <c r="BT1654" s="58"/>
      <c r="BU1654" s="58"/>
      <c r="BV1654" s="58"/>
      <c r="BW1654" s="58"/>
      <c r="BX1654" s="58"/>
      <c r="BY1654" s="58"/>
      <c r="BZ1654" s="58"/>
      <c r="CA1654" s="58"/>
      <c r="CB1654" s="58"/>
      <c r="CC1654" s="58"/>
      <c r="CD1654" s="58"/>
      <c r="CE1654" s="58"/>
      <c r="CF1654" s="58"/>
      <c r="CG1654" s="58"/>
      <c r="CH1654" s="58"/>
      <c r="CI1654" s="58"/>
      <c r="CJ1654" s="58"/>
      <c r="CK1654" s="58"/>
      <c r="CL1654" s="58"/>
      <c r="CM1654" s="58"/>
      <c r="CN1654" s="58"/>
      <c r="CO1654" s="58"/>
      <c r="CP1654" s="58"/>
      <c r="CQ1654" s="58"/>
      <c r="CR1654" s="58"/>
      <c r="CS1654" s="58"/>
      <c r="CT1654" s="58"/>
      <c r="CU1654" s="58"/>
      <c r="CV1654" s="58"/>
      <c r="CW1654" s="58"/>
      <c r="CX1654" s="58"/>
      <c r="CY1654" s="58"/>
      <c r="CZ1654" s="58"/>
      <c r="DA1654" s="58"/>
      <c r="DB1654" s="58"/>
      <c r="DC1654" s="58"/>
      <c r="DD1654" s="58"/>
      <c r="DE1654" s="58"/>
      <c r="DF1654" s="58"/>
      <c r="DG1654" s="58"/>
      <c r="DH1654" s="58"/>
      <c r="DI1654" s="60"/>
    </row>
    <row r="1655" spans="1:113" x14ac:dyDescent="0.2">
      <c r="A1655" s="36"/>
      <c r="AM1655" s="62"/>
      <c r="AN1655" s="62"/>
      <c r="AO1655" s="58"/>
      <c r="AP1655" s="58"/>
      <c r="AQ1655" s="58"/>
      <c r="AS1655" s="62"/>
      <c r="AT1655" s="58"/>
      <c r="AU1655" s="58"/>
      <c r="AW1655" s="62"/>
      <c r="AX1655" s="58"/>
      <c r="AY1655" s="59"/>
      <c r="BA1655" s="58"/>
      <c r="BC1655" s="62"/>
      <c r="BD1655" s="58"/>
      <c r="BE1655" s="59"/>
      <c r="BF1655" s="58"/>
      <c r="BG1655" s="58"/>
      <c r="BH1655" s="58"/>
      <c r="BI1655" s="58"/>
      <c r="BJ1655" s="58"/>
      <c r="BK1655" s="58"/>
      <c r="BL1655" s="58"/>
      <c r="BM1655" s="58"/>
      <c r="BN1655" s="58"/>
      <c r="BO1655" s="58"/>
      <c r="BP1655" s="58"/>
      <c r="BQ1655" s="58"/>
      <c r="BR1655" s="58"/>
      <c r="BS1655" s="58"/>
      <c r="BT1655" s="58"/>
      <c r="BU1655" s="58"/>
      <c r="BV1655" s="58"/>
      <c r="BW1655" s="58"/>
      <c r="BX1655" s="58"/>
      <c r="BY1655" s="58"/>
      <c r="BZ1655" s="58"/>
      <c r="CA1655" s="58"/>
      <c r="CB1655" s="58"/>
      <c r="CC1655" s="58"/>
      <c r="CD1655" s="58"/>
      <c r="CE1655" s="58"/>
      <c r="CF1655" s="58"/>
      <c r="CG1655" s="58"/>
      <c r="CH1655" s="58"/>
      <c r="CI1655" s="58"/>
      <c r="CJ1655" s="58"/>
      <c r="CK1655" s="58"/>
      <c r="CL1655" s="58"/>
      <c r="CM1655" s="58"/>
      <c r="CN1655" s="58"/>
      <c r="CO1655" s="58"/>
      <c r="CP1655" s="58"/>
      <c r="CQ1655" s="58"/>
      <c r="CR1655" s="58"/>
      <c r="CS1655" s="58"/>
      <c r="CT1655" s="58"/>
      <c r="CU1655" s="58"/>
      <c r="CV1655" s="58"/>
      <c r="CW1655" s="58"/>
      <c r="CX1655" s="58"/>
      <c r="CY1655" s="58"/>
      <c r="CZ1655" s="58"/>
      <c r="DA1655" s="58"/>
      <c r="DB1655" s="58"/>
      <c r="DC1655" s="58"/>
      <c r="DD1655" s="58"/>
      <c r="DE1655" s="58"/>
      <c r="DF1655" s="58"/>
      <c r="DG1655" s="58"/>
      <c r="DH1655" s="58"/>
      <c r="DI1655" s="60"/>
    </row>
    <row r="1656" spans="1:113" x14ac:dyDescent="0.2">
      <c r="A1656" s="36"/>
      <c r="AM1656" s="62"/>
      <c r="AN1656" s="62"/>
      <c r="AO1656" s="58"/>
      <c r="AP1656" s="58"/>
      <c r="AQ1656" s="58"/>
      <c r="AS1656" s="62"/>
      <c r="AT1656" s="58"/>
      <c r="AU1656" s="58"/>
      <c r="AW1656" s="62"/>
      <c r="AX1656" s="58"/>
      <c r="AY1656" s="59"/>
      <c r="BA1656" s="58"/>
      <c r="BC1656" s="62"/>
      <c r="BD1656" s="58"/>
      <c r="BE1656" s="59"/>
      <c r="BF1656" s="58"/>
      <c r="BG1656" s="58"/>
      <c r="BH1656" s="58"/>
      <c r="BI1656" s="58"/>
      <c r="BJ1656" s="58"/>
      <c r="BK1656" s="58"/>
      <c r="BL1656" s="58"/>
      <c r="BM1656" s="58"/>
      <c r="BN1656" s="58"/>
      <c r="BO1656" s="58"/>
      <c r="BP1656" s="58"/>
      <c r="BQ1656" s="58"/>
      <c r="BR1656" s="58"/>
      <c r="BS1656" s="58"/>
      <c r="BT1656" s="58"/>
      <c r="BU1656" s="58"/>
      <c r="BV1656" s="58"/>
      <c r="BW1656" s="58"/>
      <c r="BX1656" s="58"/>
      <c r="BY1656" s="58"/>
      <c r="BZ1656" s="58"/>
      <c r="CA1656" s="58"/>
      <c r="CB1656" s="58"/>
      <c r="CC1656" s="58"/>
      <c r="CD1656" s="58"/>
      <c r="CE1656" s="58"/>
      <c r="CF1656" s="58"/>
      <c r="CG1656" s="58"/>
      <c r="CH1656" s="58"/>
      <c r="CI1656" s="58"/>
      <c r="CJ1656" s="58"/>
      <c r="CK1656" s="58"/>
      <c r="CL1656" s="58"/>
      <c r="CM1656" s="58"/>
      <c r="CN1656" s="58"/>
      <c r="CO1656" s="58"/>
      <c r="CP1656" s="58"/>
      <c r="CQ1656" s="58"/>
      <c r="CR1656" s="58"/>
      <c r="CS1656" s="58"/>
      <c r="CT1656" s="58"/>
      <c r="CU1656" s="58"/>
      <c r="CV1656" s="58"/>
      <c r="CW1656" s="58"/>
      <c r="CX1656" s="58"/>
      <c r="CY1656" s="58"/>
      <c r="CZ1656" s="58"/>
      <c r="DA1656" s="58"/>
      <c r="DB1656" s="58"/>
      <c r="DC1656" s="58"/>
      <c r="DD1656" s="58"/>
      <c r="DE1656" s="58"/>
      <c r="DF1656" s="58"/>
      <c r="DG1656" s="58"/>
      <c r="DH1656" s="58"/>
      <c r="DI1656" s="60"/>
    </row>
    <row r="1657" spans="1:113" x14ac:dyDescent="0.2">
      <c r="A1657" s="36"/>
      <c r="AM1657" s="62"/>
      <c r="AN1657" s="62"/>
      <c r="AO1657" s="58"/>
      <c r="AP1657" s="58"/>
      <c r="AQ1657" s="58"/>
      <c r="AS1657" s="62"/>
      <c r="AT1657" s="58"/>
      <c r="AU1657" s="58"/>
      <c r="AW1657" s="62"/>
      <c r="AX1657" s="58"/>
      <c r="AY1657" s="59"/>
      <c r="BA1657" s="58"/>
      <c r="BC1657" s="62"/>
      <c r="BD1657" s="58"/>
      <c r="BE1657" s="59"/>
      <c r="BF1657" s="58"/>
      <c r="BG1657" s="58"/>
      <c r="BH1657" s="58"/>
      <c r="BI1657" s="58"/>
      <c r="BJ1657" s="58"/>
      <c r="BK1657" s="58"/>
      <c r="BL1657" s="58"/>
      <c r="BM1657" s="58"/>
      <c r="BN1657" s="58"/>
      <c r="BO1657" s="58"/>
      <c r="BP1657" s="58"/>
      <c r="BQ1657" s="58"/>
      <c r="BR1657" s="58"/>
      <c r="BS1657" s="58"/>
      <c r="BT1657" s="58"/>
      <c r="BU1657" s="58"/>
      <c r="BV1657" s="58"/>
      <c r="BW1657" s="58"/>
      <c r="BX1657" s="58"/>
      <c r="BY1657" s="58"/>
      <c r="BZ1657" s="58"/>
      <c r="CA1657" s="58"/>
      <c r="CB1657" s="58"/>
      <c r="CC1657" s="58"/>
      <c r="CD1657" s="58"/>
      <c r="CE1657" s="58"/>
      <c r="CF1657" s="58"/>
      <c r="CG1657" s="58"/>
      <c r="CH1657" s="58"/>
      <c r="CI1657" s="58"/>
      <c r="CJ1657" s="58"/>
      <c r="CK1657" s="58"/>
      <c r="CL1657" s="58"/>
      <c r="CM1657" s="58"/>
      <c r="CN1657" s="58"/>
      <c r="CO1657" s="58"/>
      <c r="CP1657" s="58"/>
      <c r="CQ1657" s="58"/>
      <c r="CR1657" s="58"/>
      <c r="CS1657" s="58"/>
      <c r="CT1657" s="58"/>
      <c r="CU1657" s="58"/>
      <c r="CV1657" s="58"/>
      <c r="CW1657" s="58"/>
      <c r="CX1657" s="58"/>
      <c r="CY1657" s="58"/>
      <c r="CZ1657" s="58"/>
      <c r="DA1657" s="58"/>
      <c r="DB1657" s="58"/>
      <c r="DC1657" s="58"/>
      <c r="DD1657" s="58"/>
      <c r="DE1657" s="58"/>
      <c r="DF1657" s="58"/>
      <c r="DG1657" s="58"/>
      <c r="DH1657" s="58"/>
      <c r="DI1657" s="60"/>
    </row>
    <row r="1658" spans="1:113" x14ac:dyDescent="0.2">
      <c r="A1658" s="36"/>
      <c r="AM1658" s="62"/>
      <c r="AN1658" s="62"/>
      <c r="AO1658" s="58"/>
      <c r="AP1658" s="58"/>
      <c r="AQ1658" s="58"/>
      <c r="AS1658" s="62"/>
      <c r="AT1658" s="58"/>
      <c r="AU1658" s="58"/>
      <c r="AW1658" s="62"/>
      <c r="AX1658" s="58"/>
      <c r="AY1658" s="59"/>
      <c r="BA1658" s="58"/>
      <c r="BC1658" s="62"/>
      <c r="BD1658" s="58"/>
      <c r="BE1658" s="59"/>
      <c r="BF1658" s="58"/>
      <c r="BG1658" s="58"/>
      <c r="BH1658" s="58"/>
      <c r="BI1658" s="58"/>
      <c r="BJ1658" s="58"/>
      <c r="BK1658" s="58"/>
      <c r="BL1658" s="58"/>
      <c r="BM1658" s="58"/>
      <c r="BN1658" s="58"/>
      <c r="BO1658" s="58"/>
      <c r="BP1658" s="58"/>
      <c r="BQ1658" s="58"/>
      <c r="BR1658" s="58"/>
      <c r="BS1658" s="58"/>
      <c r="BT1658" s="58"/>
      <c r="BU1658" s="58"/>
      <c r="BV1658" s="58"/>
      <c r="BW1658" s="58"/>
      <c r="BX1658" s="58"/>
      <c r="BY1658" s="58"/>
      <c r="BZ1658" s="58"/>
      <c r="CA1658" s="58"/>
      <c r="CB1658" s="58"/>
      <c r="CC1658" s="58"/>
      <c r="CD1658" s="58"/>
      <c r="CE1658" s="58"/>
      <c r="CF1658" s="58"/>
      <c r="CG1658" s="58"/>
      <c r="CH1658" s="58"/>
      <c r="CI1658" s="58"/>
      <c r="CJ1658" s="58"/>
      <c r="CK1658" s="58"/>
      <c r="CL1658" s="58"/>
      <c r="CM1658" s="58"/>
      <c r="CN1658" s="58"/>
      <c r="CO1658" s="58"/>
      <c r="CP1658" s="58"/>
      <c r="CQ1658" s="58"/>
      <c r="CR1658" s="58"/>
      <c r="CS1658" s="58"/>
      <c r="CT1658" s="58"/>
      <c r="CU1658" s="58"/>
      <c r="CV1658" s="58"/>
      <c r="CW1658" s="58"/>
      <c r="CX1658" s="58"/>
      <c r="CY1658" s="58"/>
      <c r="CZ1658" s="58"/>
      <c r="DA1658" s="58"/>
      <c r="DB1658" s="58"/>
      <c r="DC1658" s="58"/>
      <c r="DD1658" s="58"/>
      <c r="DE1658" s="58"/>
      <c r="DF1658" s="58"/>
      <c r="DG1658" s="58"/>
      <c r="DH1658" s="58"/>
      <c r="DI1658" s="60"/>
    </row>
    <row r="1659" spans="1:113" x14ac:dyDescent="0.2">
      <c r="A1659" s="36"/>
      <c r="AM1659" s="62"/>
      <c r="AN1659" s="62"/>
      <c r="AO1659" s="58"/>
      <c r="AP1659" s="58"/>
      <c r="AQ1659" s="58"/>
      <c r="AS1659" s="62"/>
      <c r="AT1659" s="58"/>
      <c r="AU1659" s="58"/>
      <c r="AW1659" s="62"/>
      <c r="AX1659" s="58"/>
      <c r="AY1659" s="59"/>
      <c r="BA1659" s="58"/>
      <c r="BC1659" s="62"/>
      <c r="BD1659" s="58"/>
      <c r="BE1659" s="59"/>
      <c r="BF1659" s="58"/>
      <c r="BG1659" s="58"/>
      <c r="BH1659" s="58"/>
      <c r="BI1659" s="58"/>
      <c r="BJ1659" s="58"/>
      <c r="BK1659" s="58"/>
      <c r="BL1659" s="58"/>
      <c r="BM1659" s="58"/>
      <c r="BN1659" s="58"/>
      <c r="BO1659" s="58"/>
      <c r="BP1659" s="58"/>
      <c r="BQ1659" s="58"/>
      <c r="BR1659" s="58"/>
      <c r="BS1659" s="58"/>
      <c r="BT1659" s="58"/>
      <c r="BU1659" s="58"/>
      <c r="BV1659" s="58"/>
      <c r="BW1659" s="58"/>
      <c r="BX1659" s="58"/>
      <c r="BY1659" s="58"/>
      <c r="BZ1659" s="58"/>
      <c r="CA1659" s="58"/>
      <c r="CB1659" s="58"/>
      <c r="CC1659" s="58"/>
      <c r="CD1659" s="58"/>
      <c r="CE1659" s="58"/>
      <c r="CF1659" s="58"/>
      <c r="CG1659" s="58"/>
      <c r="CH1659" s="58"/>
      <c r="CI1659" s="58"/>
      <c r="CJ1659" s="58"/>
      <c r="CK1659" s="58"/>
      <c r="CL1659" s="58"/>
      <c r="CM1659" s="58"/>
      <c r="CN1659" s="58"/>
      <c r="CO1659" s="58"/>
      <c r="CP1659" s="58"/>
      <c r="CQ1659" s="58"/>
      <c r="CR1659" s="58"/>
      <c r="CS1659" s="58"/>
      <c r="CT1659" s="58"/>
      <c r="CU1659" s="58"/>
      <c r="CV1659" s="58"/>
      <c r="CW1659" s="58"/>
      <c r="CX1659" s="58"/>
      <c r="CY1659" s="58"/>
      <c r="CZ1659" s="58"/>
      <c r="DA1659" s="58"/>
      <c r="DB1659" s="58"/>
      <c r="DC1659" s="58"/>
      <c r="DD1659" s="58"/>
      <c r="DE1659" s="58"/>
      <c r="DF1659" s="58"/>
      <c r="DG1659" s="58"/>
      <c r="DH1659" s="58"/>
      <c r="DI1659" s="60"/>
    </row>
    <row r="1660" spans="1:113" x14ac:dyDescent="0.2">
      <c r="A1660" s="36"/>
      <c r="AM1660" s="62"/>
      <c r="AN1660" s="62"/>
      <c r="AO1660" s="58"/>
      <c r="AP1660" s="58"/>
      <c r="AQ1660" s="58"/>
      <c r="AS1660" s="62"/>
      <c r="AT1660" s="58"/>
      <c r="AU1660" s="58"/>
      <c r="AW1660" s="62"/>
      <c r="AX1660" s="58"/>
      <c r="AY1660" s="59"/>
      <c r="BA1660" s="58"/>
      <c r="BC1660" s="62"/>
      <c r="BD1660" s="58"/>
      <c r="BE1660" s="59"/>
      <c r="BF1660" s="58"/>
      <c r="BG1660" s="58"/>
      <c r="BH1660" s="58"/>
      <c r="BI1660" s="58"/>
      <c r="BJ1660" s="58"/>
      <c r="BK1660" s="58"/>
      <c r="BL1660" s="58"/>
      <c r="BM1660" s="58"/>
      <c r="BN1660" s="58"/>
      <c r="BO1660" s="58"/>
      <c r="BP1660" s="58"/>
      <c r="BQ1660" s="58"/>
      <c r="BR1660" s="58"/>
      <c r="BS1660" s="58"/>
      <c r="BT1660" s="58"/>
      <c r="BU1660" s="58"/>
      <c r="BV1660" s="58"/>
      <c r="BW1660" s="58"/>
      <c r="BX1660" s="58"/>
      <c r="BY1660" s="58"/>
      <c r="BZ1660" s="58"/>
      <c r="CA1660" s="58"/>
      <c r="CB1660" s="58"/>
      <c r="CC1660" s="58"/>
      <c r="CD1660" s="58"/>
      <c r="CE1660" s="58"/>
      <c r="CF1660" s="58"/>
      <c r="CG1660" s="58"/>
      <c r="CH1660" s="58"/>
      <c r="CI1660" s="58"/>
      <c r="CJ1660" s="58"/>
      <c r="CK1660" s="58"/>
      <c r="CL1660" s="58"/>
      <c r="CM1660" s="58"/>
      <c r="CN1660" s="58"/>
      <c r="CO1660" s="58"/>
      <c r="CP1660" s="58"/>
      <c r="CQ1660" s="58"/>
      <c r="CR1660" s="58"/>
      <c r="CS1660" s="58"/>
      <c r="CT1660" s="58"/>
      <c r="CU1660" s="58"/>
      <c r="CV1660" s="58"/>
      <c r="CW1660" s="58"/>
      <c r="CX1660" s="58"/>
      <c r="CY1660" s="58"/>
      <c r="CZ1660" s="58"/>
      <c r="DA1660" s="58"/>
      <c r="DB1660" s="58"/>
      <c r="DC1660" s="58"/>
      <c r="DD1660" s="58"/>
      <c r="DE1660" s="58"/>
      <c r="DF1660" s="58"/>
      <c r="DG1660" s="58"/>
      <c r="DH1660" s="58"/>
      <c r="DI1660" s="60"/>
    </row>
    <row r="1661" spans="1:113" x14ac:dyDescent="0.2">
      <c r="A1661" s="36"/>
      <c r="AM1661" s="62"/>
      <c r="AN1661" s="62"/>
      <c r="AO1661" s="58"/>
      <c r="AP1661" s="58"/>
      <c r="AQ1661" s="58"/>
      <c r="AS1661" s="62"/>
      <c r="AT1661" s="58"/>
      <c r="AU1661" s="58"/>
      <c r="AW1661" s="62"/>
      <c r="AX1661" s="58"/>
      <c r="AY1661" s="59"/>
      <c r="BA1661" s="58"/>
      <c r="BC1661" s="62"/>
      <c r="BD1661" s="58"/>
      <c r="BE1661" s="59"/>
      <c r="BF1661" s="58"/>
      <c r="BG1661" s="58"/>
      <c r="BH1661" s="58"/>
      <c r="BI1661" s="58"/>
      <c r="BJ1661" s="58"/>
      <c r="BK1661" s="58"/>
      <c r="BL1661" s="58"/>
      <c r="BM1661" s="58"/>
      <c r="BN1661" s="58"/>
      <c r="BO1661" s="58"/>
      <c r="BP1661" s="58"/>
      <c r="BQ1661" s="58"/>
      <c r="BR1661" s="58"/>
      <c r="BS1661" s="58"/>
      <c r="BT1661" s="58"/>
      <c r="BU1661" s="58"/>
      <c r="BV1661" s="58"/>
      <c r="BW1661" s="58"/>
      <c r="BX1661" s="58"/>
      <c r="BY1661" s="58"/>
      <c r="BZ1661" s="58"/>
      <c r="CA1661" s="58"/>
      <c r="CB1661" s="58"/>
      <c r="CC1661" s="58"/>
      <c r="CD1661" s="58"/>
      <c r="CE1661" s="58"/>
      <c r="CF1661" s="58"/>
      <c r="CG1661" s="58"/>
      <c r="CH1661" s="58"/>
      <c r="CI1661" s="58"/>
      <c r="CJ1661" s="58"/>
      <c r="CK1661" s="58"/>
      <c r="CL1661" s="58"/>
      <c r="CM1661" s="58"/>
      <c r="CN1661" s="58"/>
      <c r="CO1661" s="58"/>
      <c r="CP1661" s="58"/>
      <c r="CQ1661" s="58"/>
      <c r="CR1661" s="58"/>
      <c r="CS1661" s="58"/>
      <c r="CT1661" s="58"/>
      <c r="CU1661" s="58"/>
      <c r="CV1661" s="58"/>
      <c r="CW1661" s="58"/>
      <c r="CX1661" s="58"/>
      <c r="CY1661" s="58"/>
      <c r="CZ1661" s="58"/>
      <c r="DA1661" s="58"/>
      <c r="DB1661" s="58"/>
      <c r="DC1661" s="58"/>
      <c r="DD1661" s="58"/>
      <c r="DE1661" s="58"/>
      <c r="DF1661" s="58"/>
      <c r="DG1661" s="58"/>
      <c r="DH1661" s="58"/>
      <c r="DI1661" s="60"/>
    </row>
    <row r="1662" spans="1:113" x14ac:dyDescent="0.2">
      <c r="A1662" s="36"/>
      <c r="AM1662" s="62"/>
      <c r="AN1662" s="62"/>
      <c r="AO1662" s="58"/>
      <c r="AP1662" s="58"/>
      <c r="AQ1662" s="58"/>
      <c r="AS1662" s="62"/>
      <c r="AT1662" s="58"/>
      <c r="AU1662" s="58"/>
      <c r="AW1662" s="62"/>
      <c r="AX1662" s="58"/>
      <c r="AY1662" s="59"/>
      <c r="BA1662" s="58"/>
      <c r="BC1662" s="62"/>
      <c r="BD1662" s="58"/>
      <c r="BE1662" s="59"/>
      <c r="BF1662" s="58"/>
      <c r="BG1662" s="58"/>
      <c r="BH1662" s="58"/>
      <c r="BI1662" s="58"/>
      <c r="BJ1662" s="58"/>
      <c r="BK1662" s="58"/>
      <c r="BL1662" s="58"/>
      <c r="BM1662" s="58"/>
      <c r="BN1662" s="58"/>
      <c r="BO1662" s="58"/>
      <c r="BP1662" s="58"/>
      <c r="BQ1662" s="58"/>
      <c r="BR1662" s="58"/>
      <c r="BS1662" s="58"/>
      <c r="BT1662" s="58"/>
      <c r="BU1662" s="58"/>
      <c r="BV1662" s="58"/>
      <c r="BW1662" s="58"/>
      <c r="BX1662" s="58"/>
      <c r="BY1662" s="58"/>
      <c r="BZ1662" s="58"/>
      <c r="CA1662" s="58"/>
      <c r="CB1662" s="58"/>
      <c r="CC1662" s="58"/>
      <c r="CD1662" s="58"/>
      <c r="CE1662" s="58"/>
      <c r="CF1662" s="58"/>
      <c r="CG1662" s="58"/>
      <c r="CH1662" s="58"/>
      <c r="CI1662" s="58"/>
      <c r="CJ1662" s="58"/>
      <c r="CK1662" s="58"/>
      <c r="CL1662" s="58"/>
      <c r="CM1662" s="58"/>
      <c r="CN1662" s="58"/>
      <c r="CO1662" s="58"/>
      <c r="CP1662" s="58"/>
      <c r="CQ1662" s="58"/>
      <c r="CR1662" s="58"/>
      <c r="CS1662" s="58"/>
      <c r="CT1662" s="58"/>
      <c r="CU1662" s="58"/>
      <c r="CV1662" s="58"/>
      <c r="CW1662" s="58"/>
      <c r="CX1662" s="58"/>
      <c r="CY1662" s="58"/>
      <c r="CZ1662" s="58"/>
      <c r="DA1662" s="58"/>
      <c r="DB1662" s="58"/>
      <c r="DC1662" s="58"/>
      <c r="DD1662" s="58"/>
      <c r="DE1662" s="58"/>
      <c r="DF1662" s="58"/>
      <c r="DG1662" s="58"/>
      <c r="DH1662" s="58"/>
      <c r="DI1662" s="60"/>
    </row>
    <row r="1663" spans="1:113" x14ac:dyDescent="0.2">
      <c r="A1663" s="36"/>
      <c r="AM1663" s="62"/>
      <c r="AN1663" s="62"/>
      <c r="AO1663" s="58"/>
      <c r="AP1663" s="58"/>
      <c r="AQ1663" s="58"/>
      <c r="AS1663" s="62"/>
      <c r="AT1663" s="58"/>
      <c r="AU1663" s="58"/>
      <c r="AW1663" s="62"/>
      <c r="AX1663" s="58"/>
      <c r="AY1663" s="59"/>
      <c r="BA1663" s="58"/>
      <c r="BC1663" s="62"/>
      <c r="BD1663" s="58"/>
      <c r="BE1663" s="59"/>
      <c r="BF1663" s="58"/>
      <c r="BG1663" s="58"/>
      <c r="BH1663" s="58"/>
      <c r="BI1663" s="58"/>
      <c r="BJ1663" s="58"/>
      <c r="BK1663" s="58"/>
      <c r="BL1663" s="58"/>
      <c r="BM1663" s="58"/>
      <c r="BN1663" s="58"/>
      <c r="BO1663" s="58"/>
      <c r="BP1663" s="58"/>
      <c r="BQ1663" s="58"/>
      <c r="BR1663" s="58"/>
      <c r="BS1663" s="58"/>
      <c r="BT1663" s="58"/>
      <c r="BU1663" s="58"/>
      <c r="BV1663" s="58"/>
      <c r="BW1663" s="58"/>
      <c r="BX1663" s="58"/>
      <c r="BY1663" s="58"/>
      <c r="BZ1663" s="58"/>
      <c r="CA1663" s="58"/>
      <c r="CB1663" s="58"/>
      <c r="CC1663" s="58"/>
      <c r="CD1663" s="58"/>
      <c r="CE1663" s="58"/>
      <c r="CF1663" s="58"/>
      <c r="CG1663" s="58"/>
      <c r="CH1663" s="58"/>
      <c r="CI1663" s="58"/>
      <c r="CJ1663" s="58"/>
      <c r="CK1663" s="58"/>
      <c r="CL1663" s="58"/>
      <c r="CM1663" s="58"/>
      <c r="CN1663" s="58"/>
      <c r="CO1663" s="58"/>
      <c r="CP1663" s="58"/>
      <c r="CQ1663" s="58"/>
      <c r="CR1663" s="58"/>
      <c r="CS1663" s="58"/>
      <c r="CT1663" s="58"/>
      <c r="CU1663" s="58"/>
      <c r="CV1663" s="58"/>
      <c r="CW1663" s="58"/>
      <c r="CX1663" s="58"/>
      <c r="CY1663" s="58"/>
      <c r="CZ1663" s="58"/>
      <c r="DA1663" s="58"/>
      <c r="DB1663" s="58"/>
      <c r="DC1663" s="58"/>
      <c r="DD1663" s="58"/>
      <c r="DE1663" s="58"/>
      <c r="DF1663" s="58"/>
      <c r="DG1663" s="58"/>
      <c r="DH1663" s="58"/>
      <c r="DI1663" s="60"/>
    </row>
    <row r="1664" spans="1:113" x14ac:dyDescent="0.2">
      <c r="A1664" s="36"/>
      <c r="AM1664" s="62"/>
      <c r="AN1664" s="62"/>
      <c r="AO1664" s="58"/>
      <c r="AP1664" s="58"/>
      <c r="AQ1664" s="58"/>
      <c r="AS1664" s="62"/>
      <c r="AT1664" s="58"/>
      <c r="AU1664" s="58"/>
      <c r="AW1664" s="62"/>
      <c r="AX1664" s="58"/>
      <c r="AY1664" s="59"/>
      <c r="BA1664" s="58"/>
      <c r="BC1664" s="62"/>
      <c r="BD1664" s="58"/>
      <c r="BE1664" s="59"/>
      <c r="BF1664" s="58"/>
      <c r="BG1664" s="58"/>
      <c r="BH1664" s="58"/>
      <c r="BI1664" s="58"/>
      <c r="BJ1664" s="58"/>
      <c r="BK1664" s="58"/>
      <c r="BL1664" s="58"/>
      <c r="BM1664" s="58"/>
      <c r="BN1664" s="58"/>
      <c r="BO1664" s="58"/>
      <c r="BP1664" s="58"/>
      <c r="BQ1664" s="58"/>
      <c r="BR1664" s="58"/>
      <c r="BS1664" s="58"/>
      <c r="BT1664" s="58"/>
      <c r="BU1664" s="58"/>
      <c r="BV1664" s="58"/>
      <c r="BW1664" s="58"/>
      <c r="BX1664" s="58"/>
      <c r="BY1664" s="58"/>
      <c r="BZ1664" s="58"/>
      <c r="CA1664" s="58"/>
      <c r="CB1664" s="58"/>
      <c r="CC1664" s="58"/>
      <c r="CD1664" s="58"/>
      <c r="CE1664" s="58"/>
      <c r="CF1664" s="58"/>
      <c r="CG1664" s="58"/>
      <c r="CH1664" s="58"/>
      <c r="CI1664" s="58"/>
      <c r="CJ1664" s="58"/>
      <c r="CK1664" s="58"/>
      <c r="CL1664" s="58"/>
      <c r="CM1664" s="58"/>
      <c r="CN1664" s="58"/>
      <c r="CO1664" s="58"/>
      <c r="CP1664" s="58"/>
      <c r="CQ1664" s="58"/>
      <c r="CR1664" s="58"/>
      <c r="CS1664" s="58"/>
      <c r="CT1664" s="58"/>
      <c r="CU1664" s="58"/>
      <c r="CV1664" s="58"/>
      <c r="CW1664" s="58"/>
      <c r="CX1664" s="58"/>
      <c r="CY1664" s="58"/>
      <c r="CZ1664" s="58"/>
      <c r="DA1664" s="58"/>
      <c r="DB1664" s="58"/>
      <c r="DC1664" s="58"/>
      <c r="DD1664" s="58"/>
      <c r="DE1664" s="58"/>
      <c r="DF1664" s="58"/>
      <c r="DG1664" s="58"/>
      <c r="DH1664" s="58"/>
      <c r="DI1664" s="60"/>
    </row>
    <row r="1665" spans="1:113" x14ac:dyDescent="0.2">
      <c r="A1665" s="36"/>
      <c r="AM1665" s="62"/>
      <c r="AN1665" s="62"/>
      <c r="AO1665" s="58"/>
      <c r="AP1665" s="58"/>
      <c r="AQ1665" s="58"/>
      <c r="AS1665" s="62"/>
      <c r="AT1665" s="58"/>
      <c r="AU1665" s="58"/>
      <c r="AW1665" s="62"/>
      <c r="AX1665" s="58"/>
      <c r="AY1665" s="59"/>
      <c r="BA1665" s="58"/>
      <c r="BC1665" s="62"/>
      <c r="BD1665" s="58"/>
      <c r="BE1665" s="59"/>
      <c r="BF1665" s="58"/>
      <c r="BG1665" s="58"/>
      <c r="BH1665" s="58"/>
      <c r="BI1665" s="58"/>
      <c r="BJ1665" s="58"/>
      <c r="BK1665" s="58"/>
      <c r="BL1665" s="58"/>
      <c r="BM1665" s="58"/>
      <c r="BN1665" s="58"/>
      <c r="BO1665" s="58"/>
      <c r="BP1665" s="58"/>
      <c r="BQ1665" s="58"/>
      <c r="BR1665" s="58"/>
      <c r="BS1665" s="58"/>
      <c r="BT1665" s="58"/>
      <c r="BU1665" s="58"/>
      <c r="BV1665" s="58"/>
      <c r="BW1665" s="58"/>
      <c r="BX1665" s="58"/>
      <c r="BY1665" s="58"/>
      <c r="BZ1665" s="58"/>
      <c r="CA1665" s="58"/>
      <c r="CB1665" s="58"/>
      <c r="CC1665" s="58"/>
      <c r="CD1665" s="58"/>
      <c r="CE1665" s="58"/>
      <c r="CF1665" s="58"/>
      <c r="CG1665" s="58"/>
      <c r="CH1665" s="58"/>
      <c r="CI1665" s="58"/>
      <c r="CJ1665" s="58"/>
      <c r="CK1665" s="58"/>
      <c r="CL1665" s="58"/>
      <c r="CM1665" s="58"/>
      <c r="CN1665" s="58"/>
      <c r="CO1665" s="58"/>
      <c r="CP1665" s="58"/>
      <c r="CQ1665" s="58"/>
      <c r="CR1665" s="58"/>
      <c r="CS1665" s="58"/>
      <c r="CT1665" s="58"/>
      <c r="CU1665" s="58"/>
      <c r="CV1665" s="58"/>
      <c r="CW1665" s="58"/>
      <c r="CX1665" s="58"/>
      <c r="CY1665" s="58"/>
      <c r="CZ1665" s="58"/>
      <c r="DA1665" s="58"/>
      <c r="DB1665" s="58"/>
      <c r="DC1665" s="58"/>
      <c r="DD1665" s="58"/>
      <c r="DE1665" s="58"/>
      <c r="DF1665" s="58"/>
      <c r="DG1665" s="58"/>
      <c r="DH1665" s="58"/>
      <c r="DI1665" s="60"/>
    </row>
    <row r="1666" spans="1:113" x14ac:dyDescent="0.2">
      <c r="A1666" s="36"/>
      <c r="AM1666" s="62"/>
      <c r="AN1666" s="62"/>
      <c r="AO1666" s="58"/>
      <c r="AP1666" s="58"/>
      <c r="AQ1666" s="58"/>
      <c r="AS1666" s="62"/>
      <c r="AT1666" s="58"/>
      <c r="AU1666" s="58"/>
      <c r="AW1666" s="62"/>
      <c r="AX1666" s="58"/>
      <c r="AY1666" s="59"/>
      <c r="BA1666" s="58"/>
      <c r="BC1666" s="62"/>
      <c r="BD1666" s="58"/>
      <c r="BE1666" s="59"/>
      <c r="BF1666" s="58"/>
      <c r="BG1666" s="58"/>
      <c r="BH1666" s="58"/>
      <c r="BI1666" s="58"/>
      <c r="BJ1666" s="58"/>
      <c r="BK1666" s="58"/>
      <c r="BL1666" s="58"/>
      <c r="BM1666" s="58"/>
      <c r="BN1666" s="58"/>
      <c r="BO1666" s="58"/>
      <c r="BP1666" s="58"/>
      <c r="BQ1666" s="58"/>
      <c r="BR1666" s="58"/>
      <c r="BS1666" s="58"/>
      <c r="BT1666" s="58"/>
      <c r="BU1666" s="58"/>
      <c r="BV1666" s="58"/>
      <c r="BW1666" s="58"/>
      <c r="BX1666" s="58"/>
      <c r="BY1666" s="58"/>
      <c r="BZ1666" s="58"/>
      <c r="CA1666" s="58"/>
      <c r="CB1666" s="58"/>
      <c r="CC1666" s="58"/>
      <c r="CD1666" s="58"/>
      <c r="CE1666" s="58"/>
      <c r="CF1666" s="58"/>
      <c r="CG1666" s="58"/>
      <c r="CH1666" s="58"/>
      <c r="CI1666" s="58"/>
      <c r="CJ1666" s="58"/>
      <c r="CK1666" s="58"/>
      <c r="CL1666" s="58"/>
      <c r="CM1666" s="58"/>
      <c r="CN1666" s="58"/>
      <c r="CO1666" s="58"/>
      <c r="CP1666" s="58"/>
      <c r="CQ1666" s="58"/>
      <c r="CR1666" s="58"/>
      <c r="CS1666" s="58"/>
      <c r="CT1666" s="58"/>
      <c r="CU1666" s="58"/>
      <c r="CV1666" s="58"/>
      <c r="CW1666" s="58"/>
      <c r="CX1666" s="58"/>
      <c r="CY1666" s="58"/>
      <c r="CZ1666" s="58"/>
      <c r="DA1666" s="58"/>
      <c r="DB1666" s="58"/>
      <c r="DC1666" s="58"/>
      <c r="DD1666" s="58"/>
      <c r="DE1666" s="58"/>
      <c r="DF1666" s="58"/>
      <c r="DG1666" s="58"/>
      <c r="DH1666" s="58"/>
      <c r="DI1666" s="60"/>
    </row>
    <row r="1667" spans="1:113" x14ac:dyDescent="0.2">
      <c r="A1667" s="36"/>
      <c r="AM1667" s="62"/>
      <c r="AN1667" s="62"/>
      <c r="AO1667" s="58"/>
      <c r="AP1667" s="58"/>
      <c r="AQ1667" s="58"/>
      <c r="AS1667" s="62"/>
      <c r="AT1667" s="58"/>
      <c r="AU1667" s="58"/>
      <c r="AW1667" s="62"/>
      <c r="AX1667" s="58"/>
      <c r="AY1667" s="59"/>
      <c r="BA1667" s="58"/>
      <c r="BC1667" s="62"/>
      <c r="BD1667" s="58"/>
      <c r="BE1667" s="59"/>
      <c r="BF1667" s="58"/>
      <c r="BG1667" s="58"/>
      <c r="BH1667" s="58"/>
      <c r="BI1667" s="58"/>
      <c r="BJ1667" s="58"/>
      <c r="BK1667" s="58"/>
      <c r="BL1667" s="58"/>
      <c r="BM1667" s="58"/>
      <c r="BN1667" s="58"/>
      <c r="BO1667" s="58"/>
      <c r="BP1667" s="58"/>
      <c r="BQ1667" s="58"/>
      <c r="BR1667" s="58"/>
      <c r="BS1667" s="58"/>
      <c r="BT1667" s="58"/>
      <c r="BU1667" s="58"/>
      <c r="BV1667" s="58"/>
      <c r="BW1667" s="58"/>
      <c r="BX1667" s="58"/>
      <c r="BY1667" s="58"/>
      <c r="BZ1667" s="58"/>
      <c r="CA1667" s="58"/>
      <c r="CB1667" s="58"/>
      <c r="CC1667" s="58"/>
      <c r="CD1667" s="58"/>
      <c r="CE1667" s="58"/>
      <c r="CF1667" s="58"/>
      <c r="CG1667" s="58"/>
      <c r="CH1667" s="58"/>
      <c r="CI1667" s="58"/>
      <c r="CJ1667" s="58"/>
      <c r="CK1667" s="58"/>
      <c r="CL1667" s="58"/>
      <c r="CM1667" s="58"/>
      <c r="CN1667" s="58"/>
      <c r="CO1667" s="58"/>
      <c r="CP1667" s="58"/>
      <c r="CQ1667" s="58"/>
      <c r="CR1667" s="58"/>
      <c r="CS1667" s="58"/>
      <c r="CT1667" s="58"/>
      <c r="CU1667" s="58"/>
      <c r="CV1667" s="58"/>
      <c r="CW1667" s="58"/>
      <c r="CX1667" s="58"/>
      <c r="CY1667" s="58"/>
      <c r="CZ1667" s="58"/>
      <c r="DA1667" s="58"/>
      <c r="DB1667" s="58"/>
      <c r="DC1667" s="58"/>
      <c r="DD1667" s="58"/>
      <c r="DE1667" s="58"/>
      <c r="DF1667" s="58"/>
      <c r="DG1667" s="58"/>
      <c r="DH1667" s="58"/>
      <c r="DI1667" s="60"/>
    </row>
    <row r="1668" spans="1:113" x14ac:dyDescent="0.2">
      <c r="A1668" s="36"/>
      <c r="AM1668" s="62"/>
      <c r="AN1668" s="62"/>
      <c r="AO1668" s="58"/>
      <c r="AP1668" s="58"/>
      <c r="AQ1668" s="58"/>
      <c r="AS1668" s="62"/>
      <c r="AT1668" s="58"/>
      <c r="AU1668" s="58"/>
      <c r="AW1668" s="62"/>
      <c r="AX1668" s="58"/>
      <c r="AY1668" s="59"/>
      <c r="BA1668" s="58"/>
      <c r="BC1668" s="62"/>
      <c r="BD1668" s="58"/>
      <c r="BE1668" s="59"/>
      <c r="BF1668" s="58"/>
      <c r="BG1668" s="58"/>
      <c r="BH1668" s="58"/>
      <c r="BI1668" s="58"/>
      <c r="BJ1668" s="58"/>
      <c r="BK1668" s="58"/>
      <c r="BL1668" s="58"/>
      <c r="BM1668" s="58"/>
      <c r="BN1668" s="58"/>
      <c r="BO1668" s="58"/>
      <c r="BP1668" s="58"/>
      <c r="BQ1668" s="58"/>
      <c r="BR1668" s="58"/>
      <c r="BS1668" s="58"/>
      <c r="BT1668" s="58"/>
      <c r="BU1668" s="58"/>
      <c r="BV1668" s="58"/>
      <c r="BW1668" s="58"/>
      <c r="BX1668" s="58"/>
      <c r="BY1668" s="58"/>
      <c r="BZ1668" s="58"/>
      <c r="CA1668" s="58"/>
      <c r="CB1668" s="58"/>
      <c r="CC1668" s="58"/>
      <c r="CD1668" s="58"/>
      <c r="CE1668" s="58"/>
      <c r="CF1668" s="58"/>
      <c r="CG1668" s="58"/>
      <c r="CH1668" s="58"/>
      <c r="CI1668" s="58"/>
      <c r="CJ1668" s="58"/>
      <c r="CK1668" s="58"/>
      <c r="CL1668" s="58"/>
      <c r="CM1668" s="58"/>
      <c r="CN1668" s="58"/>
      <c r="CO1668" s="58"/>
      <c r="CP1668" s="58"/>
      <c r="CQ1668" s="58"/>
      <c r="CR1668" s="58"/>
      <c r="CS1668" s="58"/>
      <c r="CT1668" s="58"/>
      <c r="CU1668" s="58"/>
      <c r="CV1668" s="58"/>
      <c r="CW1668" s="58"/>
      <c r="CX1668" s="58"/>
      <c r="CY1668" s="58"/>
      <c r="CZ1668" s="58"/>
      <c r="DA1668" s="58"/>
      <c r="DB1668" s="58"/>
      <c r="DC1668" s="58"/>
      <c r="DD1668" s="58"/>
      <c r="DE1668" s="58"/>
      <c r="DF1668" s="58"/>
      <c r="DG1668" s="58"/>
      <c r="DH1668" s="58"/>
      <c r="DI1668" s="60"/>
    </row>
    <row r="1669" spans="1:113" x14ac:dyDescent="0.2">
      <c r="A1669" s="36"/>
      <c r="AM1669" s="62"/>
      <c r="AN1669" s="62"/>
      <c r="AO1669" s="58"/>
      <c r="AP1669" s="58"/>
      <c r="AQ1669" s="58"/>
      <c r="AS1669" s="62"/>
      <c r="AT1669" s="58"/>
      <c r="AU1669" s="58"/>
      <c r="AW1669" s="62"/>
      <c r="AX1669" s="58"/>
      <c r="AY1669" s="59"/>
      <c r="BA1669" s="58"/>
      <c r="BC1669" s="62"/>
      <c r="BD1669" s="58"/>
      <c r="BE1669" s="59"/>
      <c r="BF1669" s="58"/>
      <c r="BG1669" s="58"/>
      <c r="BH1669" s="58"/>
      <c r="BI1669" s="58"/>
      <c r="BJ1669" s="58"/>
      <c r="BK1669" s="58"/>
      <c r="BL1669" s="58"/>
      <c r="BM1669" s="58"/>
      <c r="BN1669" s="58"/>
      <c r="BO1669" s="58"/>
      <c r="BP1669" s="58"/>
      <c r="BQ1669" s="58"/>
      <c r="BR1669" s="58"/>
      <c r="BS1669" s="58"/>
      <c r="BT1669" s="58"/>
      <c r="BU1669" s="58"/>
      <c r="BV1669" s="58"/>
      <c r="BW1669" s="58"/>
      <c r="BX1669" s="58"/>
      <c r="BY1669" s="58"/>
      <c r="BZ1669" s="58"/>
      <c r="CA1669" s="58"/>
      <c r="CB1669" s="58"/>
      <c r="CC1669" s="58"/>
      <c r="CD1669" s="58"/>
      <c r="CE1669" s="58"/>
      <c r="CF1669" s="58"/>
      <c r="CG1669" s="58"/>
      <c r="CH1669" s="58"/>
      <c r="CI1669" s="58"/>
      <c r="CJ1669" s="58"/>
      <c r="CK1669" s="58"/>
      <c r="CL1669" s="58"/>
      <c r="CM1669" s="58"/>
      <c r="CN1669" s="58"/>
      <c r="CO1669" s="58"/>
      <c r="CP1669" s="58"/>
      <c r="CQ1669" s="58"/>
      <c r="CR1669" s="58"/>
      <c r="CS1669" s="58"/>
      <c r="CT1669" s="58"/>
      <c r="CU1669" s="58"/>
      <c r="CV1669" s="58"/>
      <c r="CW1669" s="58"/>
      <c r="CX1669" s="58"/>
      <c r="CY1669" s="58"/>
      <c r="CZ1669" s="58"/>
      <c r="DA1669" s="58"/>
      <c r="DB1669" s="58"/>
      <c r="DC1669" s="58"/>
      <c r="DD1669" s="58"/>
      <c r="DE1669" s="58"/>
      <c r="DF1669" s="58"/>
      <c r="DG1669" s="58"/>
      <c r="DH1669" s="58"/>
      <c r="DI1669" s="60"/>
    </row>
    <row r="1670" spans="1:113" x14ac:dyDescent="0.2">
      <c r="A1670" s="36"/>
      <c r="AM1670" s="62"/>
      <c r="AN1670" s="62"/>
      <c r="AO1670" s="58"/>
      <c r="AP1670" s="58"/>
      <c r="AQ1670" s="58"/>
      <c r="AS1670" s="62"/>
      <c r="AT1670" s="58"/>
      <c r="AU1670" s="58"/>
      <c r="AW1670" s="62"/>
      <c r="AX1670" s="58"/>
      <c r="AY1670" s="59"/>
      <c r="BA1670" s="58"/>
      <c r="BC1670" s="62"/>
      <c r="BD1670" s="58"/>
      <c r="BE1670" s="59"/>
      <c r="BF1670" s="58"/>
      <c r="BG1670" s="58"/>
      <c r="BH1670" s="58"/>
      <c r="BI1670" s="58"/>
      <c r="BJ1670" s="58"/>
      <c r="BK1670" s="58"/>
      <c r="BL1670" s="58"/>
      <c r="BM1670" s="58"/>
      <c r="BN1670" s="58"/>
      <c r="BO1670" s="58"/>
      <c r="BP1670" s="58"/>
      <c r="BQ1670" s="58"/>
      <c r="BR1670" s="58"/>
      <c r="BS1670" s="58"/>
      <c r="BT1670" s="58"/>
      <c r="BU1670" s="58"/>
      <c r="BV1670" s="58"/>
      <c r="BW1670" s="58"/>
      <c r="BX1670" s="58"/>
      <c r="BY1670" s="58"/>
      <c r="BZ1670" s="58"/>
      <c r="CA1670" s="58"/>
      <c r="CB1670" s="58"/>
      <c r="CC1670" s="58"/>
      <c r="CD1670" s="58"/>
      <c r="CE1670" s="58"/>
      <c r="CF1670" s="58"/>
      <c r="CG1670" s="58"/>
      <c r="CH1670" s="58"/>
      <c r="CI1670" s="58"/>
      <c r="CJ1670" s="58"/>
      <c r="CK1670" s="58"/>
      <c r="CL1670" s="58"/>
      <c r="CM1670" s="58"/>
      <c r="CN1670" s="58"/>
      <c r="CO1670" s="58"/>
      <c r="CP1670" s="58"/>
      <c r="CQ1670" s="58"/>
      <c r="CR1670" s="58"/>
      <c r="CS1670" s="58"/>
      <c r="CT1670" s="58"/>
      <c r="CU1670" s="58"/>
      <c r="CV1670" s="58"/>
      <c r="CW1670" s="58"/>
      <c r="CX1670" s="58"/>
      <c r="CY1670" s="58"/>
      <c r="CZ1670" s="58"/>
      <c r="DA1670" s="58"/>
      <c r="DB1670" s="58"/>
      <c r="DC1670" s="58"/>
      <c r="DD1670" s="58"/>
      <c r="DE1670" s="58"/>
      <c r="DF1670" s="58"/>
      <c r="DG1670" s="58"/>
      <c r="DH1670" s="58"/>
      <c r="DI1670" s="60"/>
    </row>
    <row r="1671" spans="1:113" x14ac:dyDescent="0.2">
      <c r="A1671" s="36"/>
      <c r="AM1671" s="62"/>
      <c r="AN1671" s="62"/>
      <c r="AO1671" s="58"/>
      <c r="AP1671" s="58"/>
      <c r="AQ1671" s="58"/>
      <c r="AS1671" s="62"/>
      <c r="AT1671" s="58"/>
      <c r="AU1671" s="58"/>
      <c r="AW1671" s="62"/>
      <c r="AX1671" s="58"/>
      <c r="AY1671" s="59"/>
      <c r="BA1671" s="58"/>
      <c r="BC1671" s="62"/>
      <c r="BD1671" s="58"/>
      <c r="BE1671" s="59"/>
      <c r="BF1671" s="58"/>
      <c r="BG1671" s="58"/>
      <c r="BH1671" s="58"/>
      <c r="BI1671" s="58"/>
      <c r="BJ1671" s="58"/>
      <c r="BK1671" s="58"/>
      <c r="BL1671" s="58"/>
      <c r="BM1671" s="58"/>
      <c r="BN1671" s="58"/>
      <c r="BO1671" s="58"/>
      <c r="BP1671" s="58"/>
      <c r="BQ1671" s="58"/>
      <c r="BR1671" s="58"/>
      <c r="BS1671" s="58"/>
      <c r="BT1671" s="58"/>
      <c r="BU1671" s="58"/>
      <c r="BV1671" s="58"/>
      <c r="BW1671" s="58"/>
      <c r="BX1671" s="58"/>
      <c r="BY1671" s="58"/>
      <c r="BZ1671" s="58"/>
      <c r="CA1671" s="58"/>
      <c r="CB1671" s="58"/>
      <c r="CC1671" s="58"/>
      <c r="CD1671" s="58"/>
      <c r="CE1671" s="58"/>
      <c r="CF1671" s="58"/>
      <c r="CG1671" s="58"/>
      <c r="CH1671" s="58"/>
      <c r="CI1671" s="58"/>
      <c r="CJ1671" s="58"/>
      <c r="CK1671" s="58"/>
      <c r="CL1671" s="58"/>
      <c r="CM1671" s="58"/>
      <c r="CN1671" s="58"/>
      <c r="CO1671" s="58"/>
      <c r="CP1671" s="58"/>
      <c r="CQ1671" s="58"/>
      <c r="CR1671" s="58"/>
      <c r="CS1671" s="58"/>
      <c r="CT1671" s="58"/>
      <c r="CU1671" s="58"/>
      <c r="CV1671" s="58"/>
      <c r="CW1671" s="58"/>
      <c r="CX1671" s="58"/>
      <c r="CY1671" s="58"/>
      <c r="CZ1671" s="58"/>
      <c r="DA1671" s="58"/>
      <c r="DB1671" s="58"/>
      <c r="DC1671" s="58"/>
      <c r="DD1671" s="58"/>
      <c r="DE1671" s="58"/>
      <c r="DF1671" s="58"/>
      <c r="DG1671" s="58"/>
      <c r="DH1671" s="58"/>
      <c r="DI1671" s="60"/>
    </row>
    <row r="1672" spans="1:113" x14ac:dyDescent="0.2">
      <c r="A1672" s="36"/>
      <c r="AM1672" s="62"/>
      <c r="AN1672" s="62"/>
      <c r="AO1672" s="58"/>
      <c r="AP1672" s="58"/>
      <c r="AQ1672" s="58"/>
      <c r="AS1672" s="62"/>
      <c r="AT1672" s="58"/>
      <c r="AU1672" s="58"/>
      <c r="AW1672" s="62"/>
      <c r="AX1672" s="58"/>
      <c r="AY1672" s="59"/>
      <c r="BA1672" s="58"/>
      <c r="BC1672" s="62"/>
      <c r="BD1672" s="58"/>
      <c r="BE1672" s="59"/>
      <c r="BF1672" s="58"/>
      <c r="BG1672" s="58"/>
      <c r="BH1672" s="58"/>
      <c r="BI1672" s="58"/>
      <c r="BJ1672" s="58"/>
      <c r="BK1672" s="58"/>
      <c r="BL1672" s="58"/>
      <c r="BM1672" s="58"/>
      <c r="BN1672" s="58"/>
      <c r="BO1672" s="58"/>
      <c r="BP1672" s="58"/>
      <c r="BQ1672" s="58"/>
      <c r="BR1672" s="58"/>
      <c r="BS1672" s="58"/>
      <c r="BT1672" s="58"/>
      <c r="BU1672" s="58"/>
      <c r="BV1672" s="58"/>
      <c r="BW1672" s="58"/>
      <c r="BX1672" s="58"/>
      <c r="BY1672" s="58"/>
      <c r="BZ1672" s="58"/>
      <c r="CA1672" s="58"/>
      <c r="CB1672" s="58"/>
      <c r="CC1672" s="58"/>
      <c r="CD1672" s="58"/>
      <c r="CE1672" s="58"/>
      <c r="CF1672" s="58"/>
      <c r="CG1672" s="58"/>
      <c r="CH1672" s="58"/>
      <c r="CI1672" s="58"/>
      <c r="CJ1672" s="58"/>
      <c r="CK1672" s="58"/>
      <c r="CL1672" s="58"/>
      <c r="CM1672" s="58"/>
      <c r="CN1672" s="58"/>
      <c r="CO1672" s="58"/>
      <c r="CP1672" s="58"/>
      <c r="CQ1672" s="58"/>
      <c r="CR1672" s="58"/>
      <c r="CS1672" s="58"/>
      <c r="CT1672" s="58"/>
      <c r="CU1672" s="58"/>
      <c r="CV1672" s="58"/>
      <c r="CW1672" s="58"/>
      <c r="CX1672" s="58"/>
      <c r="CY1672" s="58"/>
      <c r="CZ1672" s="58"/>
      <c r="DA1672" s="58"/>
      <c r="DB1672" s="58"/>
      <c r="DC1672" s="58"/>
      <c r="DD1672" s="58"/>
      <c r="DE1672" s="58"/>
      <c r="DF1672" s="58"/>
      <c r="DG1672" s="58"/>
      <c r="DH1672" s="58"/>
      <c r="DI1672" s="60"/>
    </row>
    <row r="1673" spans="1:113" x14ac:dyDescent="0.2">
      <c r="A1673" s="36"/>
      <c r="AM1673" s="62"/>
      <c r="AN1673" s="62"/>
      <c r="AO1673" s="58"/>
      <c r="AP1673" s="58"/>
      <c r="AQ1673" s="58"/>
      <c r="AS1673" s="62"/>
      <c r="AT1673" s="58"/>
      <c r="AU1673" s="58"/>
      <c r="AW1673" s="62"/>
      <c r="AX1673" s="58"/>
      <c r="AY1673" s="59"/>
      <c r="BA1673" s="58"/>
      <c r="BC1673" s="62"/>
      <c r="BD1673" s="58"/>
      <c r="BE1673" s="59"/>
      <c r="BF1673" s="58"/>
      <c r="BG1673" s="58"/>
      <c r="BH1673" s="58"/>
      <c r="BI1673" s="58"/>
      <c r="BJ1673" s="58"/>
      <c r="BK1673" s="58"/>
      <c r="BL1673" s="58"/>
      <c r="BM1673" s="58"/>
      <c r="BN1673" s="58"/>
      <c r="BO1673" s="58"/>
      <c r="BP1673" s="58"/>
      <c r="BQ1673" s="58"/>
      <c r="BR1673" s="58"/>
      <c r="BS1673" s="58"/>
      <c r="BT1673" s="58"/>
      <c r="BU1673" s="58"/>
      <c r="BV1673" s="58"/>
      <c r="BW1673" s="58"/>
      <c r="BX1673" s="58"/>
      <c r="BY1673" s="58"/>
      <c r="BZ1673" s="58"/>
      <c r="CA1673" s="58"/>
      <c r="CB1673" s="58"/>
      <c r="CC1673" s="58"/>
      <c r="CD1673" s="58"/>
      <c r="CE1673" s="58"/>
      <c r="CF1673" s="58"/>
      <c r="CG1673" s="58"/>
      <c r="CH1673" s="58"/>
      <c r="CI1673" s="58"/>
      <c r="CJ1673" s="58"/>
      <c r="CK1673" s="58"/>
      <c r="CL1673" s="58"/>
      <c r="CM1673" s="58"/>
      <c r="CN1673" s="58"/>
      <c r="CO1673" s="58"/>
      <c r="CP1673" s="58"/>
      <c r="CQ1673" s="58"/>
      <c r="CR1673" s="58"/>
      <c r="CS1673" s="58"/>
      <c r="CT1673" s="58"/>
      <c r="CU1673" s="58"/>
      <c r="CV1673" s="58"/>
      <c r="CW1673" s="58"/>
      <c r="CX1673" s="58"/>
      <c r="CY1673" s="58"/>
      <c r="CZ1673" s="58"/>
      <c r="DA1673" s="58"/>
      <c r="DB1673" s="58"/>
      <c r="DC1673" s="58"/>
      <c r="DD1673" s="58"/>
      <c r="DE1673" s="58"/>
      <c r="DF1673" s="58"/>
      <c r="DG1673" s="58"/>
      <c r="DH1673" s="58"/>
      <c r="DI1673" s="60"/>
    </row>
    <row r="1674" spans="1:113" x14ac:dyDescent="0.2">
      <c r="A1674" s="36"/>
      <c r="AM1674" s="62"/>
      <c r="AN1674" s="62"/>
      <c r="AO1674" s="58"/>
      <c r="AP1674" s="58"/>
      <c r="AQ1674" s="58"/>
      <c r="AS1674" s="62"/>
      <c r="AT1674" s="58"/>
      <c r="AU1674" s="58"/>
      <c r="AW1674" s="62"/>
      <c r="AX1674" s="58"/>
      <c r="AY1674" s="59"/>
      <c r="BA1674" s="58"/>
      <c r="BC1674" s="62"/>
      <c r="BD1674" s="58"/>
      <c r="BE1674" s="59"/>
      <c r="BF1674" s="58"/>
      <c r="BG1674" s="58"/>
      <c r="BH1674" s="58"/>
      <c r="BI1674" s="58"/>
      <c r="BJ1674" s="58"/>
      <c r="BK1674" s="58"/>
      <c r="BL1674" s="58"/>
      <c r="BM1674" s="58"/>
      <c r="BN1674" s="58"/>
      <c r="BO1674" s="58"/>
      <c r="BP1674" s="58"/>
      <c r="BQ1674" s="58"/>
      <c r="BR1674" s="58"/>
      <c r="BS1674" s="58"/>
      <c r="BT1674" s="58"/>
      <c r="BU1674" s="58"/>
      <c r="BV1674" s="58"/>
      <c r="BW1674" s="58"/>
      <c r="BX1674" s="58"/>
      <c r="BY1674" s="58"/>
      <c r="BZ1674" s="58"/>
      <c r="CA1674" s="58"/>
      <c r="CB1674" s="58"/>
      <c r="CC1674" s="58"/>
      <c r="CD1674" s="58"/>
      <c r="CE1674" s="58"/>
      <c r="CF1674" s="58"/>
      <c r="CG1674" s="58"/>
      <c r="CH1674" s="58"/>
      <c r="CI1674" s="58"/>
      <c r="CJ1674" s="58"/>
      <c r="CK1674" s="58"/>
      <c r="CL1674" s="58"/>
      <c r="CM1674" s="58"/>
      <c r="CN1674" s="58"/>
      <c r="CO1674" s="58"/>
      <c r="CP1674" s="58"/>
      <c r="CQ1674" s="58"/>
      <c r="CR1674" s="58"/>
      <c r="CS1674" s="58"/>
      <c r="CT1674" s="58"/>
      <c r="CU1674" s="58"/>
      <c r="CV1674" s="58"/>
      <c r="CW1674" s="58"/>
      <c r="CX1674" s="58"/>
      <c r="CY1674" s="58"/>
      <c r="CZ1674" s="58"/>
      <c r="DA1674" s="58"/>
      <c r="DB1674" s="58"/>
      <c r="DC1674" s="58"/>
      <c r="DD1674" s="58"/>
      <c r="DE1674" s="58"/>
      <c r="DF1674" s="58"/>
      <c r="DG1674" s="58"/>
      <c r="DH1674" s="58"/>
      <c r="DI1674" s="60"/>
    </row>
    <row r="1675" spans="1:113" x14ac:dyDescent="0.2">
      <c r="A1675" s="36"/>
      <c r="AM1675" s="62"/>
      <c r="AN1675" s="62"/>
      <c r="AO1675" s="58"/>
      <c r="AP1675" s="58"/>
      <c r="AQ1675" s="58"/>
      <c r="AS1675" s="62"/>
      <c r="AT1675" s="58"/>
      <c r="AU1675" s="58"/>
      <c r="AW1675" s="62"/>
      <c r="AX1675" s="58"/>
      <c r="AY1675" s="59"/>
      <c r="BA1675" s="58"/>
      <c r="BC1675" s="62"/>
      <c r="BD1675" s="58"/>
      <c r="BE1675" s="59"/>
      <c r="BF1675" s="58"/>
      <c r="BG1675" s="58"/>
      <c r="BH1675" s="58"/>
      <c r="BI1675" s="58"/>
      <c r="BJ1675" s="58"/>
      <c r="BK1675" s="58"/>
      <c r="BL1675" s="58"/>
      <c r="BM1675" s="58"/>
      <c r="BN1675" s="58"/>
      <c r="BO1675" s="58"/>
      <c r="BP1675" s="58"/>
      <c r="BQ1675" s="58"/>
      <c r="BR1675" s="58"/>
      <c r="BS1675" s="58"/>
      <c r="BT1675" s="58"/>
      <c r="BU1675" s="58"/>
      <c r="BV1675" s="58"/>
      <c r="BW1675" s="58"/>
      <c r="BX1675" s="58"/>
      <c r="BY1675" s="58"/>
      <c r="BZ1675" s="58"/>
      <c r="CA1675" s="58"/>
      <c r="CB1675" s="58"/>
      <c r="CC1675" s="58"/>
      <c r="CD1675" s="58"/>
      <c r="CE1675" s="58"/>
      <c r="CF1675" s="58"/>
      <c r="CG1675" s="58"/>
      <c r="CH1675" s="58"/>
      <c r="CI1675" s="58"/>
      <c r="CJ1675" s="58"/>
      <c r="CK1675" s="58"/>
      <c r="CL1675" s="58"/>
      <c r="CM1675" s="58"/>
      <c r="CN1675" s="58"/>
      <c r="CO1675" s="58"/>
      <c r="CP1675" s="58"/>
      <c r="CQ1675" s="58"/>
      <c r="CR1675" s="58"/>
      <c r="CS1675" s="58"/>
      <c r="CT1675" s="58"/>
      <c r="CU1675" s="58"/>
      <c r="CV1675" s="58"/>
      <c r="CW1675" s="58"/>
      <c r="CX1675" s="58"/>
      <c r="CY1675" s="58"/>
      <c r="CZ1675" s="58"/>
      <c r="DA1675" s="58"/>
      <c r="DB1675" s="58"/>
      <c r="DC1675" s="58"/>
      <c r="DD1675" s="58"/>
      <c r="DE1675" s="58"/>
      <c r="DF1675" s="58"/>
      <c r="DG1675" s="58"/>
      <c r="DH1675" s="58"/>
      <c r="DI1675" s="60"/>
    </row>
    <row r="1676" spans="1:113" x14ac:dyDescent="0.2">
      <c r="A1676" s="36"/>
      <c r="AM1676" s="62"/>
      <c r="AN1676" s="62"/>
      <c r="AO1676" s="58"/>
      <c r="AP1676" s="58"/>
      <c r="AQ1676" s="58"/>
      <c r="AS1676" s="62"/>
      <c r="AT1676" s="58"/>
      <c r="AU1676" s="58"/>
      <c r="AW1676" s="62"/>
      <c r="AX1676" s="58"/>
      <c r="AY1676" s="59"/>
      <c r="BA1676" s="58"/>
      <c r="BC1676" s="62"/>
      <c r="BD1676" s="58"/>
      <c r="BE1676" s="59"/>
      <c r="BF1676" s="58"/>
      <c r="BG1676" s="58"/>
      <c r="BH1676" s="58"/>
      <c r="BI1676" s="58"/>
      <c r="BJ1676" s="58"/>
      <c r="BK1676" s="58"/>
      <c r="BL1676" s="58"/>
      <c r="BM1676" s="58"/>
      <c r="BN1676" s="58"/>
      <c r="BO1676" s="58"/>
      <c r="BP1676" s="58"/>
      <c r="BQ1676" s="58"/>
      <c r="BR1676" s="58"/>
      <c r="BS1676" s="58"/>
      <c r="BT1676" s="58"/>
      <c r="BU1676" s="58"/>
      <c r="BV1676" s="58"/>
      <c r="BW1676" s="58"/>
      <c r="BX1676" s="58"/>
      <c r="BY1676" s="58"/>
      <c r="BZ1676" s="58"/>
      <c r="CA1676" s="58"/>
      <c r="CB1676" s="58"/>
      <c r="CC1676" s="58"/>
      <c r="CD1676" s="58"/>
      <c r="CE1676" s="58"/>
      <c r="CF1676" s="58"/>
      <c r="CG1676" s="58"/>
      <c r="CH1676" s="58"/>
      <c r="CI1676" s="58"/>
      <c r="CJ1676" s="58"/>
      <c r="CK1676" s="58"/>
      <c r="CL1676" s="58"/>
      <c r="CM1676" s="58"/>
      <c r="CN1676" s="58"/>
      <c r="CO1676" s="58"/>
      <c r="CP1676" s="58"/>
      <c r="CQ1676" s="58"/>
      <c r="CR1676" s="58"/>
      <c r="CS1676" s="58"/>
      <c r="CT1676" s="58"/>
      <c r="CU1676" s="58"/>
      <c r="CV1676" s="58"/>
      <c r="CW1676" s="58"/>
      <c r="CX1676" s="58"/>
      <c r="CY1676" s="58"/>
      <c r="CZ1676" s="58"/>
      <c r="DA1676" s="58"/>
      <c r="DB1676" s="58"/>
      <c r="DC1676" s="58"/>
      <c r="DD1676" s="58"/>
      <c r="DE1676" s="58"/>
      <c r="DF1676" s="58"/>
      <c r="DG1676" s="58"/>
      <c r="DH1676" s="58"/>
      <c r="DI1676" s="60"/>
    </row>
    <row r="1677" spans="1:113" x14ac:dyDescent="0.2">
      <c r="A1677" s="36"/>
      <c r="AM1677" s="62"/>
      <c r="AN1677" s="62"/>
      <c r="AO1677" s="58"/>
      <c r="AP1677" s="58"/>
      <c r="AQ1677" s="58"/>
      <c r="AS1677" s="62"/>
      <c r="AT1677" s="58"/>
      <c r="AU1677" s="58"/>
      <c r="AW1677" s="62"/>
      <c r="AX1677" s="58"/>
      <c r="AY1677" s="59"/>
      <c r="BA1677" s="58"/>
      <c r="BC1677" s="62"/>
      <c r="BD1677" s="58"/>
      <c r="BE1677" s="59"/>
      <c r="BF1677" s="58"/>
      <c r="BG1677" s="58"/>
      <c r="BH1677" s="58"/>
      <c r="BI1677" s="58"/>
      <c r="BJ1677" s="58"/>
      <c r="BK1677" s="58"/>
      <c r="BL1677" s="58"/>
      <c r="BM1677" s="58"/>
      <c r="BN1677" s="58"/>
      <c r="BO1677" s="58"/>
      <c r="BP1677" s="58"/>
      <c r="BQ1677" s="58"/>
      <c r="BR1677" s="58"/>
      <c r="BS1677" s="58"/>
      <c r="BT1677" s="58"/>
      <c r="BU1677" s="58"/>
      <c r="BV1677" s="58"/>
      <c r="BW1677" s="58"/>
      <c r="BX1677" s="58"/>
      <c r="BY1677" s="58"/>
      <c r="BZ1677" s="58"/>
      <c r="CA1677" s="58"/>
      <c r="CB1677" s="58"/>
      <c r="CC1677" s="58"/>
      <c r="CD1677" s="58"/>
      <c r="CE1677" s="58"/>
      <c r="CF1677" s="58"/>
      <c r="CG1677" s="58"/>
      <c r="CH1677" s="58"/>
      <c r="CI1677" s="58"/>
      <c r="CJ1677" s="58"/>
      <c r="CK1677" s="58"/>
      <c r="CL1677" s="58"/>
      <c r="CM1677" s="58"/>
      <c r="CN1677" s="58"/>
      <c r="CO1677" s="58"/>
      <c r="CP1677" s="58"/>
      <c r="CQ1677" s="58"/>
      <c r="CR1677" s="58"/>
      <c r="CS1677" s="58"/>
      <c r="CT1677" s="58"/>
      <c r="CU1677" s="58"/>
      <c r="CV1677" s="58"/>
      <c r="CW1677" s="58"/>
      <c r="CX1677" s="58"/>
      <c r="CY1677" s="58"/>
      <c r="CZ1677" s="58"/>
      <c r="DA1677" s="58"/>
      <c r="DB1677" s="58"/>
      <c r="DC1677" s="58"/>
      <c r="DD1677" s="58"/>
      <c r="DE1677" s="58"/>
      <c r="DF1677" s="58"/>
      <c r="DG1677" s="58"/>
      <c r="DH1677" s="58"/>
      <c r="DI1677" s="60"/>
    </row>
    <row r="1678" spans="1:113" x14ac:dyDescent="0.2">
      <c r="A1678" s="36"/>
      <c r="AM1678" s="62"/>
      <c r="AN1678" s="62"/>
      <c r="AO1678" s="58"/>
      <c r="AP1678" s="58"/>
      <c r="AQ1678" s="58"/>
      <c r="AS1678" s="62"/>
      <c r="AT1678" s="58"/>
      <c r="AU1678" s="58"/>
      <c r="AW1678" s="62"/>
      <c r="AX1678" s="58"/>
      <c r="AY1678" s="59"/>
      <c r="BA1678" s="58"/>
      <c r="BC1678" s="62"/>
      <c r="BD1678" s="58"/>
      <c r="BE1678" s="59"/>
      <c r="BF1678" s="58"/>
      <c r="BG1678" s="58"/>
      <c r="BH1678" s="58"/>
      <c r="BI1678" s="58"/>
      <c r="BJ1678" s="58"/>
      <c r="BK1678" s="58"/>
      <c r="BL1678" s="58"/>
      <c r="BM1678" s="58"/>
      <c r="BN1678" s="58"/>
      <c r="BO1678" s="58"/>
      <c r="BP1678" s="58"/>
      <c r="BQ1678" s="58"/>
      <c r="BR1678" s="58"/>
      <c r="BS1678" s="58"/>
      <c r="BT1678" s="58"/>
      <c r="BU1678" s="58"/>
      <c r="BV1678" s="58"/>
      <c r="BW1678" s="58"/>
      <c r="BX1678" s="58"/>
      <c r="BY1678" s="58"/>
      <c r="BZ1678" s="58"/>
      <c r="CA1678" s="58"/>
      <c r="CB1678" s="58"/>
      <c r="CC1678" s="58"/>
      <c r="CD1678" s="58"/>
      <c r="CE1678" s="58"/>
      <c r="CF1678" s="58"/>
      <c r="CG1678" s="58"/>
      <c r="CH1678" s="58"/>
      <c r="CI1678" s="58"/>
      <c r="CJ1678" s="58"/>
      <c r="CK1678" s="58"/>
      <c r="CL1678" s="58"/>
      <c r="CM1678" s="58"/>
      <c r="CN1678" s="58"/>
      <c r="CO1678" s="58"/>
      <c r="CP1678" s="58"/>
      <c r="CQ1678" s="58"/>
      <c r="CR1678" s="58"/>
      <c r="CS1678" s="58"/>
      <c r="CT1678" s="58"/>
      <c r="CU1678" s="58"/>
      <c r="CV1678" s="58"/>
      <c r="CW1678" s="58"/>
      <c r="CX1678" s="58"/>
      <c r="CY1678" s="58"/>
      <c r="CZ1678" s="58"/>
      <c r="DA1678" s="58"/>
      <c r="DB1678" s="58"/>
      <c r="DC1678" s="58"/>
      <c r="DD1678" s="58"/>
      <c r="DE1678" s="58"/>
      <c r="DF1678" s="58"/>
      <c r="DG1678" s="58"/>
      <c r="DH1678" s="58"/>
      <c r="DI1678" s="60"/>
    </row>
    <row r="1679" spans="1:113" x14ac:dyDescent="0.2">
      <c r="A1679" s="36"/>
      <c r="AM1679" s="62"/>
      <c r="AN1679" s="62"/>
      <c r="AO1679" s="58"/>
      <c r="AP1679" s="58"/>
      <c r="AQ1679" s="58"/>
      <c r="AS1679" s="62"/>
      <c r="AT1679" s="58"/>
      <c r="AU1679" s="58"/>
      <c r="AW1679" s="62"/>
      <c r="AX1679" s="58"/>
      <c r="AY1679" s="59"/>
      <c r="BA1679" s="58"/>
      <c r="BC1679" s="62"/>
      <c r="BD1679" s="58"/>
      <c r="BE1679" s="59"/>
      <c r="BF1679" s="58"/>
      <c r="BG1679" s="58"/>
      <c r="BH1679" s="58"/>
      <c r="BI1679" s="58"/>
      <c r="BJ1679" s="58"/>
      <c r="BK1679" s="58"/>
      <c r="BL1679" s="58"/>
      <c r="BM1679" s="58"/>
      <c r="BN1679" s="58"/>
      <c r="BO1679" s="58"/>
      <c r="BP1679" s="58"/>
      <c r="BQ1679" s="58"/>
      <c r="BR1679" s="58"/>
      <c r="BS1679" s="58"/>
      <c r="BT1679" s="58"/>
      <c r="BU1679" s="58"/>
      <c r="BV1679" s="58"/>
      <c r="BW1679" s="58"/>
      <c r="BX1679" s="58"/>
      <c r="BY1679" s="58"/>
      <c r="BZ1679" s="58"/>
      <c r="CA1679" s="58"/>
      <c r="CB1679" s="58"/>
      <c r="CC1679" s="58"/>
      <c r="CD1679" s="58"/>
      <c r="CE1679" s="58"/>
      <c r="CF1679" s="58"/>
      <c r="CG1679" s="58"/>
      <c r="CH1679" s="58"/>
      <c r="CI1679" s="58"/>
      <c r="CJ1679" s="58"/>
      <c r="CK1679" s="58"/>
      <c r="CL1679" s="58"/>
      <c r="CM1679" s="58"/>
      <c r="CN1679" s="58"/>
      <c r="CO1679" s="58"/>
      <c r="CP1679" s="58"/>
      <c r="CQ1679" s="58"/>
      <c r="CR1679" s="58"/>
      <c r="CS1679" s="58"/>
      <c r="CT1679" s="58"/>
      <c r="CU1679" s="58"/>
      <c r="CV1679" s="58"/>
      <c r="CW1679" s="58"/>
      <c r="CX1679" s="58"/>
      <c r="CY1679" s="58"/>
      <c r="CZ1679" s="58"/>
      <c r="DA1679" s="58"/>
      <c r="DB1679" s="58"/>
      <c r="DC1679" s="58"/>
      <c r="DD1679" s="58"/>
      <c r="DE1679" s="58"/>
      <c r="DF1679" s="58"/>
      <c r="DG1679" s="58"/>
      <c r="DH1679" s="58"/>
      <c r="DI1679" s="60"/>
    </row>
    <row r="1680" spans="1:113" x14ac:dyDescent="0.2">
      <c r="A1680" s="36"/>
      <c r="AM1680" s="62"/>
      <c r="AN1680" s="62"/>
      <c r="AO1680" s="58"/>
      <c r="AP1680" s="58"/>
      <c r="AQ1680" s="58"/>
      <c r="AS1680" s="62"/>
      <c r="AT1680" s="58"/>
      <c r="AU1680" s="58"/>
      <c r="AW1680" s="62"/>
      <c r="AX1680" s="58"/>
      <c r="AY1680" s="59"/>
      <c r="BA1680" s="58"/>
      <c r="BC1680" s="62"/>
      <c r="BD1680" s="58"/>
      <c r="BE1680" s="59"/>
      <c r="BF1680" s="58"/>
      <c r="BG1680" s="58"/>
      <c r="BH1680" s="58"/>
      <c r="BI1680" s="58"/>
      <c r="BJ1680" s="58"/>
      <c r="BK1680" s="58"/>
      <c r="BL1680" s="58"/>
      <c r="BM1680" s="58"/>
      <c r="BN1680" s="58"/>
      <c r="BO1680" s="58"/>
      <c r="BP1680" s="58"/>
      <c r="BQ1680" s="58"/>
      <c r="BR1680" s="58"/>
      <c r="BS1680" s="58"/>
      <c r="BT1680" s="58"/>
      <c r="BU1680" s="58"/>
      <c r="BV1680" s="58"/>
      <c r="BW1680" s="58"/>
      <c r="BX1680" s="58"/>
      <c r="BY1680" s="58"/>
      <c r="BZ1680" s="58"/>
      <c r="CA1680" s="58"/>
      <c r="CB1680" s="58"/>
      <c r="CC1680" s="58"/>
      <c r="CD1680" s="58"/>
      <c r="CE1680" s="58"/>
      <c r="CF1680" s="58"/>
      <c r="CG1680" s="58"/>
      <c r="CH1680" s="58"/>
      <c r="CI1680" s="58"/>
      <c r="CJ1680" s="58"/>
      <c r="CK1680" s="58"/>
      <c r="CL1680" s="58"/>
      <c r="CM1680" s="58"/>
      <c r="CN1680" s="58"/>
      <c r="CO1680" s="58"/>
      <c r="CP1680" s="58"/>
      <c r="CQ1680" s="58"/>
      <c r="CR1680" s="58"/>
      <c r="CS1680" s="58"/>
      <c r="CT1680" s="58"/>
      <c r="CU1680" s="58"/>
      <c r="CV1680" s="58"/>
      <c r="CW1680" s="58"/>
      <c r="CX1680" s="58"/>
      <c r="CY1680" s="58"/>
      <c r="CZ1680" s="58"/>
      <c r="DA1680" s="58"/>
      <c r="DB1680" s="58"/>
      <c r="DC1680" s="58"/>
      <c r="DD1680" s="58"/>
      <c r="DE1680" s="58"/>
      <c r="DF1680" s="58"/>
      <c r="DG1680" s="58"/>
      <c r="DH1680" s="58"/>
      <c r="DI1680" s="60"/>
    </row>
    <row r="1681" spans="1:113" x14ac:dyDescent="0.2">
      <c r="A1681" s="36"/>
      <c r="AM1681" s="62"/>
      <c r="AN1681" s="62"/>
      <c r="AO1681" s="58"/>
      <c r="AP1681" s="58"/>
      <c r="AQ1681" s="58"/>
      <c r="AS1681" s="62"/>
      <c r="AT1681" s="58"/>
      <c r="AU1681" s="58"/>
      <c r="AW1681" s="62"/>
      <c r="AX1681" s="58"/>
      <c r="AY1681" s="59"/>
      <c r="BA1681" s="58"/>
      <c r="BC1681" s="62"/>
      <c r="BD1681" s="58"/>
      <c r="BE1681" s="59"/>
      <c r="BF1681" s="58"/>
      <c r="BG1681" s="58"/>
      <c r="BH1681" s="58"/>
      <c r="BI1681" s="58"/>
      <c r="BJ1681" s="58"/>
      <c r="BK1681" s="58"/>
      <c r="BL1681" s="58"/>
      <c r="BM1681" s="58"/>
      <c r="BN1681" s="58"/>
      <c r="BO1681" s="58"/>
      <c r="BP1681" s="58"/>
      <c r="BQ1681" s="58"/>
      <c r="BR1681" s="58"/>
      <c r="BS1681" s="58"/>
      <c r="BT1681" s="58"/>
      <c r="BU1681" s="58"/>
      <c r="BV1681" s="58"/>
      <c r="BW1681" s="58"/>
      <c r="BX1681" s="58"/>
      <c r="BY1681" s="58"/>
      <c r="BZ1681" s="58"/>
      <c r="CA1681" s="58"/>
      <c r="CB1681" s="58"/>
      <c r="CC1681" s="58"/>
      <c r="CD1681" s="58"/>
      <c r="CE1681" s="58"/>
      <c r="CF1681" s="58"/>
      <c r="CG1681" s="58"/>
      <c r="CH1681" s="58"/>
      <c r="CI1681" s="58"/>
      <c r="CJ1681" s="58"/>
      <c r="CK1681" s="58"/>
      <c r="CL1681" s="58"/>
      <c r="CM1681" s="58"/>
      <c r="CN1681" s="58"/>
      <c r="CO1681" s="58"/>
      <c r="CP1681" s="58"/>
      <c r="CQ1681" s="58"/>
      <c r="CR1681" s="58"/>
      <c r="CS1681" s="58"/>
      <c r="CT1681" s="58"/>
      <c r="CU1681" s="58"/>
      <c r="CV1681" s="58"/>
      <c r="CW1681" s="58"/>
      <c r="CX1681" s="58"/>
      <c r="CY1681" s="58"/>
      <c r="CZ1681" s="58"/>
      <c r="DA1681" s="58"/>
      <c r="DB1681" s="58"/>
      <c r="DC1681" s="58"/>
      <c r="DD1681" s="58"/>
      <c r="DE1681" s="58"/>
      <c r="DF1681" s="58"/>
      <c r="DG1681" s="58"/>
      <c r="DH1681" s="58"/>
      <c r="DI1681" s="60"/>
    </row>
    <row r="1682" spans="1:113" x14ac:dyDescent="0.2">
      <c r="A1682" s="36"/>
      <c r="AM1682" s="62"/>
      <c r="AN1682" s="62"/>
      <c r="AO1682" s="58"/>
      <c r="AP1682" s="58"/>
      <c r="AQ1682" s="58"/>
      <c r="AS1682" s="62"/>
      <c r="AT1682" s="58"/>
      <c r="AU1682" s="58"/>
      <c r="AW1682" s="62"/>
      <c r="AX1682" s="58"/>
      <c r="AY1682" s="59"/>
      <c r="BA1682" s="58"/>
      <c r="BC1682" s="62"/>
      <c r="BD1682" s="58"/>
      <c r="BE1682" s="59"/>
      <c r="BF1682" s="58"/>
      <c r="BG1682" s="58"/>
      <c r="BH1682" s="58"/>
      <c r="BI1682" s="58"/>
      <c r="BJ1682" s="58"/>
      <c r="BK1682" s="58"/>
      <c r="BL1682" s="58"/>
      <c r="BM1682" s="58"/>
      <c r="BN1682" s="58"/>
      <c r="BO1682" s="58"/>
      <c r="BP1682" s="58"/>
      <c r="BQ1682" s="58"/>
      <c r="BR1682" s="58"/>
      <c r="BS1682" s="58"/>
      <c r="BT1682" s="58"/>
      <c r="BU1682" s="58"/>
      <c r="BV1682" s="58"/>
      <c r="BW1682" s="58"/>
      <c r="BX1682" s="58"/>
      <c r="BY1682" s="58"/>
      <c r="BZ1682" s="58"/>
      <c r="CA1682" s="58"/>
      <c r="CB1682" s="58"/>
      <c r="CC1682" s="58"/>
      <c r="CD1682" s="58"/>
      <c r="CE1682" s="58"/>
      <c r="CF1682" s="58"/>
      <c r="CG1682" s="58"/>
      <c r="CH1682" s="58"/>
      <c r="CI1682" s="58"/>
      <c r="CJ1682" s="58"/>
      <c r="CK1682" s="58"/>
      <c r="CL1682" s="58"/>
      <c r="CM1682" s="58"/>
      <c r="CN1682" s="58"/>
      <c r="CO1682" s="58"/>
      <c r="CP1682" s="58"/>
      <c r="CQ1682" s="58"/>
      <c r="CR1682" s="58"/>
      <c r="CS1682" s="58"/>
      <c r="CT1682" s="58"/>
      <c r="CU1682" s="58"/>
      <c r="CV1682" s="58"/>
      <c r="CW1682" s="58"/>
      <c r="CX1682" s="58"/>
      <c r="CY1682" s="58"/>
      <c r="CZ1682" s="58"/>
      <c r="DA1682" s="58"/>
      <c r="DB1682" s="58"/>
      <c r="DC1682" s="58"/>
      <c r="DD1682" s="58"/>
      <c r="DE1682" s="58"/>
      <c r="DF1682" s="58"/>
      <c r="DG1682" s="58"/>
      <c r="DH1682" s="58"/>
      <c r="DI1682" s="60"/>
    </row>
    <row r="1683" spans="1:113" x14ac:dyDescent="0.2">
      <c r="A1683" s="36"/>
      <c r="AM1683" s="62"/>
      <c r="AN1683" s="62"/>
      <c r="AO1683" s="58"/>
      <c r="AP1683" s="58"/>
      <c r="AQ1683" s="58"/>
      <c r="AS1683" s="62"/>
      <c r="AT1683" s="58"/>
      <c r="AU1683" s="58"/>
      <c r="AW1683" s="62"/>
      <c r="AX1683" s="58"/>
      <c r="AY1683" s="59"/>
      <c r="BA1683" s="58"/>
      <c r="BC1683" s="62"/>
      <c r="BD1683" s="58"/>
      <c r="BE1683" s="59"/>
      <c r="BF1683" s="58"/>
      <c r="BG1683" s="58"/>
      <c r="BH1683" s="58"/>
      <c r="BI1683" s="58"/>
      <c r="BJ1683" s="58"/>
      <c r="BK1683" s="58"/>
      <c r="BL1683" s="58"/>
      <c r="BM1683" s="58"/>
      <c r="BN1683" s="58"/>
      <c r="BO1683" s="58"/>
      <c r="BP1683" s="58"/>
      <c r="BQ1683" s="58"/>
      <c r="BR1683" s="58"/>
      <c r="BS1683" s="58"/>
      <c r="BT1683" s="58"/>
      <c r="BU1683" s="58"/>
      <c r="BV1683" s="58"/>
      <c r="BW1683" s="58"/>
      <c r="BX1683" s="58"/>
      <c r="BY1683" s="58"/>
      <c r="BZ1683" s="58"/>
      <c r="CA1683" s="58"/>
      <c r="CB1683" s="58"/>
      <c r="CC1683" s="58"/>
      <c r="CD1683" s="58"/>
      <c r="CE1683" s="58"/>
      <c r="CF1683" s="58"/>
      <c r="CG1683" s="58"/>
      <c r="CH1683" s="58"/>
      <c r="CI1683" s="58"/>
      <c r="CJ1683" s="58"/>
      <c r="CK1683" s="58"/>
      <c r="CL1683" s="58"/>
      <c r="CM1683" s="58"/>
      <c r="CN1683" s="58"/>
      <c r="CO1683" s="58"/>
      <c r="CP1683" s="58"/>
      <c r="CQ1683" s="58"/>
      <c r="CR1683" s="58"/>
      <c r="CS1683" s="58"/>
      <c r="CT1683" s="58"/>
      <c r="CU1683" s="58"/>
      <c r="CV1683" s="58"/>
      <c r="CW1683" s="58"/>
      <c r="CX1683" s="58"/>
      <c r="CY1683" s="58"/>
      <c r="CZ1683" s="58"/>
      <c r="DA1683" s="58"/>
      <c r="DB1683" s="58"/>
      <c r="DC1683" s="58"/>
      <c r="DD1683" s="58"/>
      <c r="DE1683" s="58"/>
      <c r="DF1683" s="58"/>
      <c r="DG1683" s="58"/>
      <c r="DH1683" s="58"/>
      <c r="DI1683" s="60"/>
    </row>
    <row r="1684" spans="1:113" x14ac:dyDescent="0.2">
      <c r="A1684" s="36"/>
      <c r="AM1684" s="62"/>
      <c r="AN1684" s="62"/>
      <c r="AO1684" s="58"/>
      <c r="AP1684" s="58"/>
      <c r="AQ1684" s="58"/>
      <c r="AS1684" s="62"/>
      <c r="AT1684" s="58"/>
      <c r="AU1684" s="58"/>
      <c r="AW1684" s="62"/>
      <c r="AX1684" s="58"/>
      <c r="AY1684" s="59"/>
      <c r="BA1684" s="58"/>
      <c r="BC1684" s="62"/>
      <c r="BD1684" s="58"/>
      <c r="BE1684" s="59"/>
      <c r="BF1684" s="58"/>
      <c r="BG1684" s="58"/>
      <c r="BH1684" s="58"/>
      <c r="BI1684" s="58"/>
      <c r="BJ1684" s="58"/>
      <c r="BK1684" s="58"/>
      <c r="BL1684" s="58"/>
      <c r="BM1684" s="58"/>
      <c r="BN1684" s="58"/>
      <c r="BO1684" s="58"/>
      <c r="BP1684" s="58"/>
      <c r="BQ1684" s="58"/>
      <c r="BR1684" s="58"/>
      <c r="BS1684" s="58"/>
      <c r="BT1684" s="58"/>
      <c r="BU1684" s="58"/>
      <c r="BV1684" s="58"/>
      <c r="BW1684" s="58"/>
      <c r="BX1684" s="58"/>
      <c r="BY1684" s="58"/>
      <c r="BZ1684" s="58"/>
      <c r="CA1684" s="58"/>
      <c r="CB1684" s="58"/>
      <c r="CC1684" s="58"/>
      <c r="CD1684" s="58"/>
      <c r="CE1684" s="58"/>
      <c r="CF1684" s="58"/>
      <c r="CG1684" s="58"/>
      <c r="CH1684" s="58"/>
      <c r="CI1684" s="58"/>
      <c r="CJ1684" s="58"/>
      <c r="CK1684" s="58"/>
      <c r="CL1684" s="58"/>
      <c r="CM1684" s="58"/>
      <c r="CN1684" s="58"/>
      <c r="CO1684" s="58"/>
      <c r="CP1684" s="58"/>
      <c r="CQ1684" s="58"/>
      <c r="CR1684" s="58"/>
      <c r="CS1684" s="58"/>
      <c r="CT1684" s="58"/>
      <c r="CU1684" s="58"/>
      <c r="CV1684" s="58"/>
      <c r="CW1684" s="58"/>
      <c r="CX1684" s="58"/>
      <c r="CY1684" s="58"/>
      <c r="CZ1684" s="58"/>
      <c r="DA1684" s="58"/>
      <c r="DB1684" s="58"/>
      <c r="DC1684" s="58"/>
      <c r="DD1684" s="58"/>
      <c r="DE1684" s="58"/>
      <c r="DF1684" s="58"/>
      <c r="DG1684" s="58"/>
      <c r="DH1684" s="58"/>
      <c r="DI1684" s="60"/>
    </row>
    <row r="1685" spans="1:113" x14ac:dyDescent="0.2">
      <c r="A1685" s="36"/>
      <c r="AM1685" s="62"/>
      <c r="AN1685" s="62"/>
      <c r="AO1685" s="58"/>
      <c r="AP1685" s="58"/>
      <c r="AQ1685" s="58"/>
      <c r="AS1685" s="62"/>
      <c r="AT1685" s="58"/>
      <c r="AU1685" s="58"/>
      <c r="AW1685" s="62"/>
      <c r="AX1685" s="58"/>
      <c r="AY1685" s="59"/>
      <c r="BA1685" s="58"/>
      <c r="BC1685" s="62"/>
      <c r="BD1685" s="58"/>
      <c r="BE1685" s="59"/>
      <c r="BF1685" s="58"/>
      <c r="BG1685" s="58"/>
      <c r="BH1685" s="58"/>
      <c r="BI1685" s="58"/>
      <c r="BJ1685" s="58"/>
      <c r="BK1685" s="58"/>
      <c r="BL1685" s="58"/>
      <c r="BM1685" s="58"/>
      <c r="BN1685" s="58"/>
      <c r="BO1685" s="58"/>
      <c r="BP1685" s="58"/>
      <c r="BQ1685" s="58"/>
      <c r="BR1685" s="58"/>
      <c r="BS1685" s="58"/>
      <c r="BT1685" s="58"/>
      <c r="BU1685" s="58"/>
      <c r="BV1685" s="58"/>
      <c r="BW1685" s="58"/>
      <c r="BX1685" s="58"/>
      <c r="BY1685" s="58"/>
      <c r="BZ1685" s="58"/>
      <c r="CA1685" s="58"/>
      <c r="CB1685" s="58"/>
      <c r="CC1685" s="58"/>
      <c r="CD1685" s="58"/>
      <c r="CE1685" s="58"/>
      <c r="CF1685" s="58"/>
      <c r="CG1685" s="58"/>
      <c r="CH1685" s="58"/>
      <c r="CI1685" s="58"/>
      <c r="CJ1685" s="58"/>
      <c r="CK1685" s="58"/>
      <c r="CL1685" s="58"/>
      <c r="CM1685" s="58"/>
      <c r="CN1685" s="58"/>
      <c r="CO1685" s="58"/>
      <c r="CP1685" s="58"/>
      <c r="CQ1685" s="58"/>
      <c r="CR1685" s="58"/>
      <c r="CS1685" s="58"/>
      <c r="CT1685" s="58"/>
      <c r="CU1685" s="58"/>
      <c r="CV1685" s="58"/>
      <c r="CW1685" s="58"/>
      <c r="CX1685" s="58"/>
      <c r="CY1685" s="58"/>
      <c r="CZ1685" s="58"/>
      <c r="DA1685" s="58"/>
      <c r="DB1685" s="58"/>
      <c r="DC1685" s="58"/>
      <c r="DD1685" s="58"/>
      <c r="DE1685" s="58"/>
      <c r="DF1685" s="58"/>
      <c r="DG1685" s="58"/>
      <c r="DH1685" s="58"/>
      <c r="DI1685" s="60"/>
    </row>
    <row r="1686" spans="1:113" x14ac:dyDescent="0.2">
      <c r="A1686" s="36"/>
      <c r="AM1686" s="62"/>
      <c r="AN1686" s="62"/>
      <c r="AO1686" s="58"/>
      <c r="AP1686" s="58"/>
      <c r="AQ1686" s="58"/>
      <c r="AS1686" s="62"/>
      <c r="AT1686" s="58"/>
      <c r="AU1686" s="58"/>
      <c r="AW1686" s="62"/>
      <c r="AX1686" s="58"/>
      <c r="AY1686" s="59"/>
      <c r="BA1686" s="58"/>
      <c r="BC1686" s="62"/>
      <c r="BD1686" s="58"/>
      <c r="BE1686" s="59"/>
      <c r="BF1686" s="58"/>
      <c r="BG1686" s="58"/>
      <c r="BH1686" s="58"/>
      <c r="BI1686" s="58"/>
      <c r="BJ1686" s="58"/>
      <c r="BK1686" s="58"/>
      <c r="BL1686" s="58"/>
      <c r="BM1686" s="58"/>
      <c r="BN1686" s="58"/>
      <c r="BO1686" s="58"/>
      <c r="BP1686" s="58"/>
      <c r="BQ1686" s="58"/>
      <c r="BR1686" s="58"/>
      <c r="BS1686" s="58"/>
      <c r="BT1686" s="58"/>
      <c r="BU1686" s="58"/>
      <c r="BV1686" s="58"/>
      <c r="BW1686" s="58"/>
      <c r="BX1686" s="58"/>
      <c r="BY1686" s="58"/>
      <c r="BZ1686" s="58"/>
      <c r="CA1686" s="58"/>
      <c r="CB1686" s="58"/>
      <c r="CC1686" s="58"/>
      <c r="CD1686" s="58"/>
      <c r="CE1686" s="58"/>
      <c r="CF1686" s="58"/>
      <c r="CG1686" s="58"/>
      <c r="CH1686" s="58"/>
      <c r="CI1686" s="58"/>
      <c r="CJ1686" s="58"/>
      <c r="CK1686" s="58"/>
      <c r="CL1686" s="58"/>
      <c r="CM1686" s="58"/>
      <c r="CN1686" s="58"/>
      <c r="CO1686" s="58"/>
      <c r="CP1686" s="58"/>
      <c r="CQ1686" s="58"/>
      <c r="CR1686" s="58"/>
      <c r="CS1686" s="58"/>
      <c r="CT1686" s="58"/>
      <c r="CU1686" s="58"/>
      <c r="CV1686" s="58"/>
      <c r="CW1686" s="58"/>
      <c r="CX1686" s="58"/>
      <c r="CY1686" s="58"/>
      <c r="CZ1686" s="58"/>
      <c r="DA1686" s="58"/>
      <c r="DB1686" s="58"/>
      <c r="DC1686" s="58"/>
      <c r="DD1686" s="58"/>
      <c r="DE1686" s="58"/>
      <c r="DF1686" s="58"/>
      <c r="DG1686" s="58"/>
      <c r="DH1686" s="58"/>
      <c r="DI1686" s="60"/>
    </row>
    <row r="1687" spans="1:113" x14ac:dyDescent="0.2">
      <c r="A1687" s="36"/>
      <c r="AM1687" s="62"/>
      <c r="AN1687" s="62"/>
      <c r="AO1687" s="58"/>
      <c r="AP1687" s="58"/>
      <c r="AQ1687" s="58"/>
      <c r="AS1687" s="62"/>
      <c r="AT1687" s="58"/>
      <c r="AU1687" s="58"/>
      <c r="AW1687" s="62"/>
      <c r="AX1687" s="58"/>
      <c r="AY1687" s="59"/>
      <c r="BA1687" s="58"/>
      <c r="BC1687" s="62"/>
      <c r="BD1687" s="58"/>
      <c r="BE1687" s="59"/>
      <c r="BF1687" s="58"/>
      <c r="BG1687" s="58"/>
      <c r="BH1687" s="58"/>
      <c r="BI1687" s="58"/>
      <c r="BJ1687" s="58"/>
      <c r="BK1687" s="58"/>
      <c r="BL1687" s="58"/>
      <c r="BM1687" s="58"/>
      <c r="BN1687" s="58"/>
      <c r="BO1687" s="58"/>
      <c r="BP1687" s="58"/>
      <c r="BQ1687" s="58"/>
      <c r="BR1687" s="58"/>
      <c r="BS1687" s="58"/>
      <c r="BT1687" s="58"/>
      <c r="BU1687" s="58"/>
      <c r="BV1687" s="58"/>
      <c r="BW1687" s="58"/>
      <c r="BX1687" s="58"/>
      <c r="BY1687" s="58"/>
      <c r="BZ1687" s="58"/>
      <c r="CA1687" s="58"/>
      <c r="CB1687" s="58"/>
      <c r="CC1687" s="58"/>
      <c r="CD1687" s="58"/>
      <c r="CE1687" s="58"/>
      <c r="CF1687" s="58"/>
      <c r="CG1687" s="58"/>
      <c r="CH1687" s="58"/>
      <c r="CI1687" s="58"/>
      <c r="CJ1687" s="58"/>
      <c r="CK1687" s="58"/>
      <c r="CL1687" s="58"/>
      <c r="CM1687" s="58"/>
      <c r="CN1687" s="58"/>
      <c r="CO1687" s="58"/>
      <c r="CP1687" s="58"/>
      <c r="CQ1687" s="58"/>
      <c r="CR1687" s="58"/>
      <c r="CS1687" s="58"/>
      <c r="CT1687" s="58"/>
      <c r="CU1687" s="58"/>
      <c r="CV1687" s="58"/>
      <c r="CW1687" s="58"/>
      <c r="CX1687" s="58"/>
      <c r="CY1687" s="58"/>
      <c r="CZ1687" s="58"/>
      <c r="DA1687" s="58"/>
      <c r="DB1687" s="58"/>
      <c r="DC1687" s="58"/>
      <c r="DD1687" s="58"/>
      <c r="DE1687" s="58"/>
      <c r="DF1687" s="58"/>
      <c r="DG1687" s="58"/>
      <c r="DH1687" s="58"/>
      <c r="DI1687" s="60"/>
    </row>
    <row r="1688" spans="1:113" x14ac:dyDescent="0.2">
      <c r="A1688" s="36"/>
      <c r="AM1688" s="62"/>
      <c r="AN1688" s="62"/>
      <c r="AO1688" s="58"/>
      <c r="AP1688" s="58"/>
      <c r="AQ1688" s="58"/>
      <c r="AS1688" s="62"/>
      <c r="AT1688" s="58"/>
      <c r="AU1688" s="58"/>
      <c r="AW1688" s="62"/>
      <c r="AX1688" s="58"/>
      <c r="AY1688" s="59"/>
      <c r="BA1688" s="58"/>
      <c r="BC1688" s="62"/>
      <c r="BD1688" s="58"/>
      <c r="BE1688" s="59"/>
      <c r="BF1688" s="58"/>
      <c r="BG1688" s="58"/>
      <c r="BH1688" s="58"/>
      <c r="BI1688" s="58"/>
      <c r="BJ1688" s="58"/>
      <c r="BK1688" s="58"/>
      <c r="BL1688" s="58"/>
      <c r="BM1688" s="58"/>
      <c r="BN1688" s="58"/>
      <c r="BO1688" s="58"/>
      <c r="BP1688" s="58"/>
      <c r="BQ1688" s="58"/>
      <c r="BR1688" s="58"/>
      <c r="BS1688" s="58"/>
      <c r="BT1688" s="58"/>
      <c r="BU1688" s="58"/>
      <c r="BV1688" s="58"/>
      <c r="BW1688" s="58"/>
      <c r="BX1688" s="58"/>
      <c r="BY1688" s="58"/>
      <c r="BZ1688" s="58"/>
      <c r="CA1688" s="58"/>
      <c r="CB1688" s="58"/>
      <c r="CC1688" s="58"/>
      <c r="CD1688" s="58"/>
      <c r="CE1688" s="58"/>
      <c r="CF1688" s="58"/>
      <c r="CG1688" s="58"/>
      <c r="CH1688" s="58"/>
      <c r="CI1688" s="58"/>
      <c r="CJ1688" s="58"/>
      <c r="CK1688" s="58"/>
      <c r="CL1688" s="58"/>
      <c r="CM1688" s="58"/>
      <c r="CN1688" s="58"/>
      <c r="CO1688" s="58"/>
      <c r="CP1688" s="58"/>
      <c r="CQ1688" s="58"/>
      <c r="CR1688" s="58"/>
      <c r="CS1688" s="58"/>
      <c r="CT1688" s="58"/>
      <c r="CU1688" s="58"/>
      <c r="CV1688" s="58"/>
      <c r="CW1688" s="58"/>
      <c r="CX1688" s="58"/>
      <c r="CY1688" s="58"/>
      <c r="CZ1688" s="58"/>
      <c r="DA1688" s="58"/>
      <c r="DB1688" s="58"/>
      <c r="DC1688" s="58"/>
      <c r="DD1688" s="58"/>
      <c r="DE1688" s="58"/>
      <c r="DF1688" s="58"/>
      <c r="DG1688" s="58"/>
      <c r="DH1688" s="58"/>
      <c r="DI1688" s="60"/>
    </row>
    <row r="1689" spans="1:113" x14ac:dyDescent="0.2">
      <c r="A1689" s="36"/>
      <c r="AM1689" s="62"/>
      <c r="AN1689" s="62"/>
      <c r="AO1689" s="58"/>
      <c r="AP1689" s="58"/>
      <c r="AQ1689" s="58"/>
      <c r="AS1689" s="62"/>
      <c r="AT1689" s="58"/>
      <c r="AU1689" s="58"/>
      <c r="AW1689" s="62"/>
      <c r="AX1689" s="58"/>
      <c r="AY1689" s="59"/>
      <c r="BA1689" s="58"/>
      <c r="BC1689" s="62"/>
      <c r="BD1689" s="58"/>
      <c r="BE1689" s="59"/>
      <c r="BF1689" s="58"/>
      <c r="BG1689" s="58"/>
      <c r="BH1689" s="58"/>
      <c r="BI1689" s="58"/>
      <c r="BJ1689" s="58"/>
      <c r="BK1689" s="58"/>
      <c r="BL1689" s="58"/>
      <c r="BM1689" s="58"/>
      <c r="BN1689" s="58"/>
      <c r="BO1689" s="58"/>
      <c r="BP1689" s="58"/>
      <c r="BQ1689" s="58"/>
      <c r="BR1689" s="58"/>
      <c r="BS1689" s="58"/>
      <c r="BT1689" s="58"/>
      <c r="BU1689" s="58"/>
      <c r="BV1689" s="58"/>
      <c r="BW1689" s="58"/>
      <c r="BX1689" s="58"/>
      <c r="BY1689" s="58"/>
      <c r="BZ1689" s="58"/>
      <c r="CA1689" s="58"/>
      <c r="CB1689" s="58"/>
      <c r="CC1689" s="58"/>
      <c r="CD1689" s="58"/>
      <c r="CE1689" s="58"/>
      <c r="CF1689" s="58"/>
      <c r="CG1689" s="58"/>
      <c r="CH1689" s="58"/>
      <c r="CI1689" s="58"/>
      <c r="CJ1689" s="58"/>
      <c r="CK1689" s="58"/>
      <c r="CL1689" s="58"/>
      <c r="CM1689" s="58"/>
      <c r="CN1689" s="58"/>
      <c r="CO1689" s="58"/>
      <c r="CP1689" s="58"/>
      <c r="CQ1689" s="58"/>
      <c r="CR1689" s="58"/>
      <c r="CS1689" s="58"/>
      <c r="CT1689" s="58"/>
      <c r="CU1689" s="58"/>
      <c r="CV1689" s="58"/>
      <c r="CW1689" s="58"/>
      <c r="CX1689" s="58"/>
      <c r="CY1689" s="58"/>
      <c r="CZ1689" s="58"/>
      <c r="DA1689" s="58"/>
      <c r="DB1689" s="58"/>
      <c r="DC1689" s="58"/>
      <c r="DD1689" s="58"/>
      <c r="DE1689" s="58"/>
      <c r="DF1689" s="58"/>
      <c r="DG1689" s="58"/>
      <c r="DH1689" s="58"/>
      <c r="DI1689" s="60"/>
    </row>
    <row r="1690" spans="1:113" x14ac:dyDescent="0.2">
      <c r="A1690" s="36"/>
      <c r="AM1690" s="62"/>
      <c r="AN1690" s="62"/>
      <c r="AO1690" s="58"/>
      <c r="AP1690" s="58"/>
      <c r="AQ1690" s="58"/>
      <c r="AS1690" s="62"/>
      <c r="AT1690" s="58"/>
      <c r="AU1690" s="58"/>
      <c r="AW1690" s="62"/>
      <c r="AX1690" s="58"/>
      <c r="AY1690" s="59"/>
      <c r="BA1690" s="58"/>
      <c r="BC1690" s="62"/>
      <c r="BD1690" s="58"/>
      <c r="BE1690" s="59"/>
      <c r="BF1690" s="58"/>
      <c r="BG1690" s="58"/>
      <c r="BH1690" s="58"/>
      <c r="BI1690" s="58"/>
      <c r="BJ1690" s="58"/>
      <c r="BK1690" s="58"/>
      <c r="BL1690" s="58"/>
      <c r="BM1690" s="58"/>
      <c r="BN1690" s="58"/>
      <c r="BO1690" s="58"/>
      <c r="BP1690" s="58"/>
      <c r="BQ1690" s="58"/>
      <c r="BR1690" s="58"/>
      <c r="BS1690" s="58"/>
      <c r="BT1690" s="58"/>
      <c r="BU1690" s="58"/>
      <c r="BV1690" s="58"/>
      <c r="BW1690" s="58"/>
      <c r="BX1690" s="58"/>
      <c r="BY1690" s="58"/>
      <c r="BZ1690" s="58"/>
      <c r="CA1690" s="58"/>
      <c r="CB1690" s="58"/>
      <c r="CC1690" s="58"/>
      <c r="CD1690" s="58"/>
      <c r="CE1690" s="58"/>
      <c r="CF1690" s="58"/>
      <c r="CG1690" s="58"/>
      <c r="CH1690" s="58"/>
      <c r="CI1690" s="58"/>
      <c r="CJ1690" s="58"/>
      <c r="CK1690" s="58"/>
      <c r="CL1690" s="58"/>
      <c r="CM1690" s="58"/>
      <c r="CN1690" s="58"/>
      <c r="CO1690" s="58"/>
      <c r="CP1690" s="58"/>
      <c r="CQ1690" s="58"/>
      <c r="CR1690" s="58"/>
      <c r="CS1690" s="58"/>
      <c r="CT1690" s="58"/>
      <c r="CU1690" s="58"/>
      <c r="CV1690" s="58"/>
      <c r="CW1690" s="58"/>
      <c r="CX1690" s="58"/>
      <c r="CY1690" s="58"/>
      <c r="CZ1690" s="58"/>
      <c r="DA1690" s="58"/>
      <c r="DB1690" s="58"/>
      <c r="DC1690" s="58"/>
      <c r="DD1690" s="58"/>
      <c r="DE1690" s="58"/>
      <c r="DF1690" s="58"/>
      <c r="DG1690" s="58"/>
      <c r="DH1690" s="58"/>
      <c r="DI1690" s="60"/>
    </row>
    <row r="1691" spans="1:113" x14ac:dyDescent="0.2">
      <c r="A1691" s="36"/>
      <c r="AM1691" s="62"/>
      <c r="AN1691" s="62"/>
      <c r="AO1691" s="58"/>
      <c r="AP1691" s="58"/>
      <c r="AQ1691" s="58"/>
      <c r="AS1691" s="62"/>
      <c r="AT1691" s="58"/>
      <c r="AU1691" s="58"/>
      <c r="AW1691" s="62"/>
      <c r="AX1691" s="58"/>
      <c r="AY1691" s="59"/>
      <c r="BA1691" s="58"/>
      <c r="BC1691" s="62"/>
      <c r="BD1691" s="58"/>
      <c r="BE1691" s="59"/>
      <c r="BF1691" s="58"/>
      <c r="BG1691" s="58"/>
      <c r="BH1691" s="58"/>
      <c r="BI1691" s="58"/>
      <c r="BJ1691" s="58"/>
      <c r="BK1691" s="58"/>
      <c r="BL1691" s="58"/>
      <c r="BM1691" s="58"/>
      <c r="BN1691" s="58"/>
      <c r="BO1691" s="58"/>
      <c r="BP1691" s="58"/>
      <c r="BQ1691" s="58"/>
      <c r="BR1691" s="58"/>
      <c r="BS1691" s="58"/>
      <c r="BT1691" s="58"/>
      <c r="BU1691" s="58"/>
      <c r="BV1691" s="58"/>
      <c r="BW1691" s="58"/>
      <c r="BX1691" s="58"/>
      <c r="BY1691" s="58"/>
      <c r="BZ1691" s="58"/>
      <c r="CA1691" s="58"/>
      <c r="CB1691" s="58"/>
      <c r="CC1691" s="58"/>
      <c r="CD1691" s="58"/>
      <c r="CE1691" s="58"/>
      <c r="CF1691" s="58"/>
      <c r="CG1691" s="58"/>
      <c r="CH1691" s="58"/>
      <c r="CI1691" s="58"/>
      <c r="CJ1691" s="58"/>
      <c r="CK1691" s="58"/>
      <c r="CL1691" s="58"/>
      <c r="CM1691" s="58"/>
      <c r="CN1691" s="58"/>
      <c r="CO1691" s="58"/>
      <c r="CP1691" s="58"/>
      <c r="CQ1691" s="58"/>
      <c r="CR1691" s="58"/>
      <c r="CS1691" s="58"/>
      <c r="CT1691" s="58"/>
      <c r="CU1691" s="58"/>
      <c r="CV1691" s="58"/>
      <c r="CW1691" s="58"/>
      <c r="CX1691" s="58"/>
      <c r="CY1691" s="58"/>
      <c r="CZ1691" s="58"/>
      <c r="DA1691" s="58"/>
      <c r="DB1691" s="58"/>
      <c r="DC1691" s="58"/>
      <c r="DD1691" s="58"/>
      <c r="DE1691" s="58"/>
      <c r="DF1691" s="58"/>
      <c r="DG1691" s="58"/>
      <c r="DH1691" s="58"/>
      <c r="DI1691" s="60"/>
    </row>
    <row r="1692" spans="1:113" x14ac:dyDescent="0.2">
      <c r="A1692" s="36"/>
      <c r="AM1692" s="62"/>
      <c r="AN1692" s="62"/>
      <c r="AO1692" s="58"/>
      <c r="AP1692" s="58"/>
      <c r="AQ1692" s="58"/>
      <c r="AS1692" s="62"/>
      <c r="AT1692" s="58"/>
      <c r="AU1692" s="58"/>
      <c r="AW1692" s="62"/>
      <c r="AX1692" s="58"/>
      <c r="AY1692" s="59"/>
      <c r="BA1692" s="58"/>
      <c r="BC1692" s="62"/>
      <c r="BD1692" s="58"/>
      <c r="BE1692" s="59"/>
      <c r="BF1692" s="58"/>
      <c r="BG1692" s="58"/>
      <c r="BH1692" s="58"/>
      <c r="BI1692" s="58"/>
      <c r="BJ1692" s="58"/>
      <c r="BK1692" s="58"/>
      <c r="BL1692" s="58"/>
      <c r="BM1692" s="58"/>
      <c r="BN1692" s="58"/>
      <c r="BO1692" s="58"/>
      <c r="BP1692" s="58"/>
      <c r="BQ1692" s="58"/>
      <c r="BR1692" s="58"/>
      <c r="BS1692" s="58"/>
      <c r="BT1692" s="58"/>
      <c r="BU1692" s="58"/>
      <c r="BV1692" s="58"/>
      <c r="BW1692" s="58"/>
      <c r="BX1692" s="58"/>
      <c r="BY1692" s="58"/>
      <c r="BZ1692" s="58"/>
      <c r="CA1692" s="58"/>
      <c r="CB1692" s="58"/>
      <c r="CC1692" s="58"/>
      <c r="CD1692" s="58"/>
      <c r="CE1692" s="58"/>
      <c r="CF1692" s="58"/>
      <c r="CG1692" s="58"/>
      <c r="CH1692" s="58"/>
      <c r="CI1692" s="58"/>
      <c r="CJ1692" s="58"/>
      <c r="CK1692" s="58"/>
      <c r="CL1692" s="58"/>
      <c r="CM1692" s="58"/>
      <c r="CN1692" s="58"/>
      <c r="CO1692" s="58"/>
      <c r="CP1692" s="58"/>
      <c r="CQ1692" s="58"/>
      <c r="CR1692" s="58"/>
      <c r="CS1692" s="58"/>
      <c r="CT1692" s="58"/>
      <c r="CU1692" s="58"/>
      <c r="CV1692" s="58"/>
      <c r="CW1692" s="58"/>
      <c r="CX1692" s="58"/>
      <c r="CY1692" s="58"/>
      <c r="CZ1692" s="58"/>
      <c r="DA1692" s="58"/>
      <c r="DB1692" s="58"/>
      <c r="DC1692" s="58"/>
      <c r="DD1692" s="58"/>
      <c r="DE1692" s="58"/>
      <c r="DF1692" s="58"/>
      <c r="DG1692" s="58"/>
      <c r="DH1692" s="58"/>
      <c r="DI1692" s="60"/>
    </row>
    <row r="1693" spans="1:113" x14ac:dyDescent="0.2">
      <c r="A1693" s="36"/>
      <c r="AM1693" s="62"/>
      <c r="AN1693" s="62"/>
      <c r="AO1693" s="58"/>
      <c r="AP1693" s="58"/>
      <c r="AQ1693" s="58"/>
      <c r="AS1693" s="62"/>
      <c r="AT1693" s="58"/>
      <c r="AU1693" s="58"/>
      <c r="AW1693" s="62"/>
      <c r="AX1693" s="58"/>
      <c r="AY1693" s="59"/>
      <c r="BA1693" s="58"/>
      <c r="BC1693" s="62"/>
      <c r="BD1693" s="58"/>
      <c r="BE1693" s="59"/>
      <c r="BF1693" s="58"/>
      <c r="BG1693" s="58"/>
      <c r="BH1693" s="58"/>
      <c r="BI1693" s="58"/>
      <c r="BJ1693" s="58"/>
      <c r="BK1693" s="58"/>
      <c r="BL1693" s="58"/>
      <c r="BM1693" s="58"/>
      <c r="BN1693" s="58"/>
      <c r="BO1693" s="58"/>
      <c r="BP1693" s="58"/>
      <c r="BQ1693" s="58"/>
      <c r="BR1693" s="58"/>
      <c r="BS1693" s="58"/>
      <c r="BT1693" s="58"/>
      <c r="BU1693" s="58"/>
      <c r="BV1693" s="58"/>
      <c r="BW1693" s="58"/>
      <c r="BX1693" s="58"/>
      <c r="BY1693" s="58"/>
      <c r="BZ1693" s="58"/>
      <c r="CA1693" s="58"/>
      <c r="CB1693" s="58"/>
      <c r="CC1693" s="58"/>
      <c r="CD1693" s="58"/>
      <c r="CE1693" s="58"/>
      <c r="CF1693" s="58"/>
      <c r="CG1693" s="58"/>
      <c r="CH1693" s="58"/>
      <c r="CI1693" s="58"/>
      <c r="CJ1693" s="58"/>
      <c r="CK1693" s="58"/>
      <c r="CL1693" s="58"/>
      <c r="CM1693" s="58"/>
      <c r="CN1693" s="58"/>
      <c r="CO1693" s="58"/>
      <c r="CP1693" s="58"/>
      <c r="CQ1693" s="58"/>
      <c r="CR1693" s="58"/>
      <c r="CS1693" s="58"/>
      <c r="CT1693" s="58"/>
      <c r="CU1693" s="58"/>
      <c r="CV1693" s="58"/>
      <c r="CW1693" s="58"/>
      <c r="CX1693" s="58"/>
      <c r="CY1693" s="58"/>
      <c r="CZ1693" s="58"/>
      <c r="DA1693" s="58"/>
      <c r="DB1693" s="58"/>
      <c r="DC1693" s="58"/>
      <c r="DD1693" s="58"/>
      <c r="DE1693" s="58"/>
      <c r="DF1693" s="58"/>
      <c r="DG1693" s="58"/>
      <c r="DH1693" s="58"/>
      <c r="DI1693" s="60"/>
    </row>
    <row r="1694" spans="1:113" x14ac:dyDescent="0.2">
      <c r="A1694" s="36"/>
      <c r="AM1694" s="62"/>
      <c r="AN1694" s="62"/>
      <c r="AO1694" s="58"/>
      <c r="AP1694" s="58"/>
      <c r="AQ1694" s="58"/>
      <c r="AS1694" s="62"/>
      <c r="AT1694" s="58"/>
      <c r="AU1694" s="58"/>
      <c r="AW1694" s="62"/>
      <c r="AX1694" s="58"/>
      <c r="AY1694" s="59"/>
      <c r="BA1694" s="58"/>
      <c r="BC1694" s="62"/>
      <c r="BD1694" s="58"/>
      <c r="BE1694" s="59"/>
      <c r="BF1694" s="58"/>
      <c r="BG1694" s="58"/>
      <c r="BH1694" s="58"/>
      <c r="BI1694" s="58"/>
      <c r="BJ1694" s="58"/>
      <c r="BK1694" s="58"/>
      <c r="BL1694" s="58"/>
      <c r="BM1694" s="58"/>
      <c r="BN1694" s="58"/>
      <c r="BO1694" s="58"/>
      <c r="BP1694" s="58"/>
      <c r="BQ1694" s="58"/>
      <c r="BR1694" s="58"/>
      <c r="BS1694" s="58"/>
      <c r="BT1694" s="58"/>
      <c r="BU1694" s="58"/>
      <c r="BV1694" s="58"/>
      <c r="BW1694" s="58"/>
      <c r="BX1694" s="58"/>
      <c r="BY1694" s="58"/>
      <c r="BZ1694" s="58"/>
      <c r="CA1694" s="58"/>
      <c r="CB1694" s="58"/>
      <c r="CC1694" s="58"/>
      <c r="CD1694" s="58"/>
      <c r="CE1694" s="58"/>
      <c r="CF1694" s="58"/>
      <c r="CG1694" s="58"/>
      <c r="CH1694" s="58"/>
      <c r="CI1694" s="58"/>
      <c r="CJ1694" s="58"/>
      <c r="CK1694" s="58"/>
      <c r="CL1694" s="58"/>
      <c r="CM1694" s="58"/>
      <c r="CN1694" s="58"/>
      <c r="CO1694" s="58"/>
      <c r="CP1694" s="58"/>
      <c r="CQ1694" s="58"/>
      <c r="CR1694" s="58"/>
      <c r="CS1694" s="58"/>
      <c r="CT1694" s="58"/>
      <c r="CU1694" s="58"/>
      <c r="CV1694" s="58"/>
      <c r="CW1694" s="58"/>
      <c r="CX1694" s="58"/>
      <c r="CY1694" s="58"/>
      <c r="CZ1694" s="58"/>
      <c r="DA1694" s="58"/>
      <c r="DB1694" s="58"/>
      <c r="DC1694" s="58"/>
      <c r="DD1694" s="58"/>
      <c r="DE1694" s="58"/>
      <c r="DF1694" s="58"/>
      <c r="DG1694" s="58"/>
      <c r="DH1694" s="58"/>
      <c r="DI1694" s="60"/>
    </row>
    <row r="1695" spans="1:113" x14ac:dyDescent="0.2">
      <c r="A1695" s="36"/>
      <c r="AM1695" s="62"/>
      <c r="AN1695" s="62"/>
      <c r="AO1695" s="58"/>
      <c r="AP1695" s="58"/>
      <c r="AQ1695" s="58"/>
      <c r="AS1695" s="62"/>
      <c r="AT1695" s="58"/>
      <c r="AU1695" s="58"/>
      <c r="AW1695" s="62"/>
      <c r="AX1695" s="58"/>
      <c r="AY1695" s="59"/>
      <c r="BA1695" s="58"/>
      <c r="BC1695" s="62"/>
      <c r="BD1695" s="58"/>
      <c r="BE1695" s="59"/>
      <c r="BF1695" s="58"/>
      <c r="BG1695" s="58"/>
      <c r="BH1695" s="58"/>
      <c r="BI1695" s="58"/>
      <c r="BJ1695" s="58"/>
      <c r="BK1695" s="58"/>
      <c r="BL1695" s="58"/>
      <c r="BM1695" s="58"/>
      <c r="BN1695" s="58"/>
      <c r="BO1695" s="58"/>
      <c r="BP1695" s="58"/>
      <c r="BQ1695" s="58"/>
      <c r="BR1695" s="58"/>
      <c r="BS1695" s="58"/>
      <c r="BT1695" s="58"/>
      <c r="BU1695" s="58"/>
      <c r="BV1695" s="58"/>
      <c r="BW1695" s="58"/>
      <c r="BX1695" s="58"/>
      <c r="BY1695" s="58"/>
      <c r="BZ1695" s="58"/>
      <c r="CA1695" s="58"/>
      <c r="CB1695" s="58"/>
      <c r="CC1695" s="58"/>
      <c r="CD1695" s="58"/>
      <c r="CE1695" s="58"/>
      <c r="CF1695" s="58"/>
      <c r="CG1695" s="58"/>
      <c r="CH1695" s="58"/>
      <c r="CI1695" s="58"/>
      <c r="CJ1695" s="58"/>
      <c r="CK1695" s="58"/>
      <c r="CL1695" s="58"/>
      <c r="CM1695" s="58"/>
      <c r="CN1695" s="58"/>
      <c r="CO1695" s="58"/>
      <c r="CP1695" s="58"/>
      <c r="CQ1695" s="58"/>
      <c r="CR1695" s="58"/>
      <c r="CS1695" s="58"/>
      <c r="CT1695" s="58"/>
      <c r="CU1695" s="58"/>
      <c r="CV1695" s="58"/>
      <c r="CW1695" s="58"/>
      <c r="CX1695" s="58"/>
      <c r="CY1695" s="58"/>
      <c r="CZ1695" s="58"/>
      <c r="DA1695" s="58"/>
      <c r="DB1695" s="58"/>
      <c r="DC1695" s="58"/>
      <c r="DD1695" s="58"/>
      <c r="DE1695" s="58"/>
      <c r="DF1695" s="58"/>
      <c r="DG1695" s="58"/>
      <c r="DH1695" s="58"/>
      <c r="DI1695" s="60"/>
    </row>
    <row r="1696" spans="1:113" x14ac:dyDescent="0.2">
      <c r="A1696" s="36"/>
      <c r="AM1696" s="62"/>
      <c r="AN1696" s="62"/>
      <c r="AO1696" s="58"/>
      <c r="AP1696" s="58"/>
      <c r="AQ1696" s="58"/>
      <c r="AS1696" s="62"/>
      <c r="AT1696" s="58"/>
      <c r="AU1696" s="58"/>
      <c r="AW1696" s="62"/>
      <c r="AX1696" s="58"/>
      <c r="AY1696" s="59"/>
      <c r="BA1696" s="58"/>
      <c r="BC1696" s="62"/>
      <c r="BD1696" s="58"/>
      <c r="BE1696" s="59"/>
      <c r="BF1696" s="58"/>
      <c r="BG1696" s="58"/>
      <c r="BH1696" s="58"/>
      <c r="BI1696" s="58"/>
      <c r="BJ1696" s="58"/>
      <c r="BK1696" s="58"/>
      <c r="BL1696" s="58"/>
      <c r="BM1696" s="58"/>
      <c r="BN1696" s="58"/>
      <c r="BO1696" s="58"/>
      <c r="BP1696" s="58"/>
      <c r="BQ1696" s="58"/>
      <c r="BR1696" s="58"/>
      <c r="BS1696" s="58"/>
      <c r="BT1696" s="58"/>
      <c r="BU1696" s="58"/>
      <c r="BV1696" s="58"/>
      <c r="BW1696" s="58"/>
      <c r="BX1696" s="58"/>
      <c r="BY1696" s="58"/>
      <c r="BZ1696" s="58"/>
      <c r="CA1696" s="58"/>
      <c r="CB1696" s="58"/>
      <c r="CC1696" s="58"/>
      <c r="CD1696" s="58"/>
      <c r="CE1696" s="58"/>
      <c r="CF1696" s="58"/>
      <c r="CG1696" s="58"/>
      <c r="CH1696" s="58"/>
      <c r="CI1696" s="58"/>
      <c r="CJ1696" s="58"/>
      <c r="CK1696" s="58"/>
      <c r="CL1696" s="58"/>
      <c r="CM1696" s="58"/>
      <c r="CN1696" s="58"/>
      <c r="CO1696" s="58"/>
      <c r="CP1696" s="58"/>
      <c r="CQ1696" s="58"/>
      <c r="CR1696" s="58"/>
      <c r="CS1696" s="58"/>
      <c r="CT1696" s="58"/>
      <c r="CU1696" s="58"/>
      <c r="CV1696" s="58"/>
      <c r="CW1696" s="58"/>
      <c r="CX1696" s="58"/>
      <c r="CY1696" s="58"/>
      <c r="CZ1696" s="58"/>
      <c r="DA1696" s="58"/>
      <c r="DB1696" s="58"/>
      <c r="DC1696" s="58"/>
      <c r="DD1696" s="58"/>
      <c r="DE1696" s="58"/>
      <c r="DF1696" s="58"/>
      <c r="DG1696" s="58"/>
      <c r="DH1696" s="58"/>
      <c r="DI1696" s="60"/>
    </row>
    <row r="1697" spans="1:113" x14ac:dyDescent="0.2">
      <c r="A1697" s="36"/>
      <c r="AM1697" s="62"/>
      <c r="AN1697" s="62"/>
      <c r="AO1697" s="58"/>
      <c r="AP1697" s="58"/>
      <c r="AQ1697" s="58"/>
      <c r="AS1697" s="62"/>
      <c r="AT1697" s="58"/>
      <c r="AU1697" s="58"/>
      <c r="AW1697" s="62"/>
      <c r="AX1697" s="58"/>
      <c r="AY1697" s="59"/>
      <c r="BA1697" s="58"/>
      <c r="BC1697" s="62"/>
      <c r="BD1697" s="58"/>
      <c r="BE1697" s="59"/>
      <c r="BF1697" s="58"/>
      <c r="BG1697" s="58"/>
      <c r="BH1697" s="58"/>
      <c r="BI1697" s="58"/>
      <c r="BJ1697" s="58"/>
      <c r="BK1697" s="58"/>
      <c r="BL1697" s="58"/>
      <c r="BM1697" s="58"/>
      <c r="BN1697" s="58"/>
      <c r="BO1697" s="58"/>
      <c r="BP1697" s="58"/>
      <c r="BQ1697" s="58"/>
      <c r="BR1697" s="58"/>
      <c r="BS1697" s="58"/>
      <c r="BT1697" s="58"/>
      <c r="BU1697" s="58"/>
      <c r="BV1697" s="58"/>
      <c r="BW1697" s="58"/>
      <c r="BX1697" s="58"/>
      <c r="BY1697" s="58"/>
      <c r="BZ1697" s="58"/>
      <c r="CA1697" s="58"/>
      <c r="CB1697" s="58"/>
      <c r="CC1697" s="58"/>
      <c r="CD1697" s="58"/>
      <c r="CE1697" s="58"/>
      <c r="CF1697" s="58"/>
      <c r="CG1697" s="58"/>
      <c r="CH1697" s="58"/>
      <c r="CI1697" s="58"/>
      <c r="CJ1697" s="58"/>
      <c r="CK1697" s="58"/>
      <c r="CL1697" s="58"/>
      <c r="CM1697" s="58"/>
      <c r="CN1697" s="58"/>
      <c r="CO1697" s="58"/>
      <c r="CP1697" s="58"/>
      <c r="CQ1697" s="58"/>
      <c r="CR1697" s="58"/>
      <c r="CS1697" s="58"/>
      <c r="CT1697" s="58"/>
      <c r="CU1697" s="58"/>
      <c r="CV1697" s="58"/>
      <c r="CW1697" s="58"/>
      <c r="CX1697" s="58"/>
      <c r="CY1697" s="58"/>
      <c r="CZ1697" s="58"/>
      <c r="DA1697" s="58"/>
      <c r="DB1697" s="58"/>
      <c r="DC1697" s="58"/>
      <c r="DD1697" s="58"/>
      <c r="DE1697" s="58"/>
      <c r="DF1697" s="58"/>
      <c r="DG1697" s="58"/>
      <c r="DH1697" s="58"/>
      <c r="DI1697" s="60"/>
    </row>
    <row r="1698" spans="1:113" x14ac:dyDescent="0.2">
      <c r="A1698" s="36"/>
      <c r="AM1698" s="62"/>
      <c r="AN1698" s="62"/>
      <c r="AO1698" s="58"/>
      <c r="AP1698" s="58"/>
      <c r="AQ1698" s="58"/>
      <c r="AS1698" s="62"/>
      <c r="AT1698" s="58"/>
      <c r="AU1698" s="58"/>
      <c r="AW1698" s="62"/>
      <c r="AX1698" s="58"/>
      <c r="AY1698" s="59"/>
      <c r="BA1698" s="58"/>
      <c r="BC1698" s="62"/>
      <c r="BD1698" s="58"/>
      <c r="BE1698" s="59"/>
      <c r="BF1698" s="58"/>
      <c r="BG1698" s="58"/>
      <c r="BH1698" s="58"/>
      <c r="BI1698" s="58"/>
      <c r="BJ1698" s="58"/>
      <c r="BK1698" s="58"/>
      <c r="BL1698" s="58"/>
      <c r="BM1698" s="58"/>
      <c r="BN1698" s="58"/>
      <c r="BO1698" s="58"/>
      <c r="BP1698" s="58"/>
      <c r="BQ1698" s="58"/>
      <c r="BR1698" s="58"/>
      <c r="BS1698" s="58"/>
      <c r="BT1698" s="58"/>
      <c r="BU1698" s="58"/>
      <c r="BV1698" s="58"/>
      <c r="BW1698" s="58"/>
      <c r="BX1698" s="58"/>
      <c r="BY1698" s="58"/>
      <c r="BZ1698" s="58"/>
      <c r="CA1698" s="58"/>
      <c r="CB1698" s="58"/>
      <c r="CC1698" s="58"/>
      <c r="CD1698" s="58"/>
      <c r="CE1698" s="58"/>
      <c r="CF1698" s="58"/>
      <c r="CG1698" s="58"/>
      <c r="CH1698" s="58"/>
      <c r="CI1698" s="58"/>
      <c r="CJ1698" s="58"/>
      <c r="CK1698" s="58"/>
      <c r="CL1698" s="58"/>
      <c r="CM1698" s="58"/>
      <c r="CN1698" s="58"/>
      <c r="CO1698" s="58"/>
      <c r="CP1698" s="58"/>
      <c r="CQ1698" s="58"/>
      <c r="CR1698" s="58"/>
      <c r="CS1698" s="58"/>
      <c r="CT1698" s="58"/>
      <c r="CU1698" s="58"/>
      <c r="CV1698" s="58"/>
      <c r="CW1698" s="58"/>
      <c r="CX1698" s="58"/>
      <c r="CY1698" s="58"/>
      <c r="CZ1698" s="58"/>
      <c r="DA1698" s="58"/>
      <c r="DB1698" s="58"/>
      <c r="DC1698" s="58"/>
      <c r="DD1698" s="58"/>
      <c r="DE1698" s="58"/>
      <c r="DF1698" s="58"/>
      <c r="DG1698" s="58"/>
      <c r="DH1698" s="58"/>
      <c r="DI1698" s="60"/>
    </row>
    <row r="1699" spans="1:113" x14ac:dyDescent="0.2">
      <c r="A1699" s="36"/>
      <c r="AM1699" s="62"/>
      <c r="AN1699" s="62"/>
      <c r="AO1699" s="58"/>
      <c r="AP1699" s="58"/>
      <c r="AQ1699" s="58"/>
      <c r="AS1699" s="62"/>
      <c r="AT1699" s="58"/>
      <c r="AU1699" s="58"/>
      <c r="AW1699" s="62"/>
      <c r="AX1699" s="58"/>
      <c r="AY1699" s="59"/>
      <c r="BA1699" s="58"/>
      <c r="BC1699" s="62"/>
      <c r="BD1699" s="58"/>
      <c r="BE1699" s="59"/>
      <c r="BF1699" s="58"/>
      <c r="BG1699" s="58"/>
      <c r="BH1699" s="58"/>
      <c r="BI1699" s="58"/>
      <c r="BJ1699" s="58"/>
      <c r="BK1699" s="58"/>
      <c r="BL1699" s="58"/>
      <c r="BM1699" s="58"/>
      <c r="BN1699" s="58"/>
      <c r="BO1699" s="58"/>
      <c r="BP1699" s="58"/>
      <c r="BQ1699" s="58"/>
      <c r="BR1699" s="58"/>
      <c r="BS1699" s="58"/>
      <c r="BT1699" s="58"/>
      <c r="BU1699" s="58"/>
      <c r="BV1699" s="58"/>
      <c r="BW1699" s="58"/>
      <c r="BX1699" s="58"/>
      <c r="BY1699" s="58"/>
      <c r="BZ1699" s="58"/>
      <c r="CA1699" s="58"/>
      <c r="CB1699" s="58"/>
      <c r="CC1699" s="58"/>
      <c r="CD1699" s="58"/>
      <c r="CE1699" s="58"/>
      <c r="CF1699" s="58"/>
      <c r="CG1699" s="58"/>
      <c r="CH1699" s="58"/>
      <c r="CI1699" s="58"/>
      <c r="CJ1699" s="58"/>
      <c r="CK1699" s="58"/>
      <c r="CL1699" s="58"/>
      <c r="CM1699" s="58"/>
      <c r="CN1699" s="58"/>
      <c r="CO1699" s="58"/>
      <c r="CP1699" s="58"/>
      <c r="CQ1699" s="58"/>
      <c r="CR1699" s="58"/>
      <c r="CS1699" s="58"/>
      <c r="CT1699" s="58"/>
      <c r="CU1699" s="58"/>
      <c r="CV1699" s="58"/>
      <c r="CW1699" s="58"/>
      <c r="CX1699" s="58"/>
      <c r="CY1699" s="58"/>
      <c r="CZ1699" s="58"/>
      <c r="DA1699" s="58"/>
      <c r="DB1699" s="58"/>
      <c r="DC1699" s="58"/>
      <c r="DD1699" s="58"/>
      <c r="DE1699" s="58"/>
      <c r="DF1699" s="58"/>
      <c r="DG1699" s="58"/>
      <c r="DH1699" s="58"/>
      <c r="DI1699" s="60"/>
    </row>
    <row r="1700" spans="1:113" x14ac:dyDescent="0.2">
      <c r="A1700" s="36"/>
      <c r="AM1700" s="62"/>
      <c r="AN1700" s="62"/>
      <c r="AO1700" s="58"/>
      <c r="AP1700" s="58"/>
      <c r="AQ1700" s="58"/>
      <c r="AS1700" s="62"/>
      <c r="AT1700" s="58"/>
      <c r="AU1700" s="58"/>
      <c r="AW1700" s="62"/>
      <c r="AX1700" s="58"/>
      <c r="AY1700" s="59"/>
      <c r="BA1700" s="58"/>
      <c r="BC1700" s="62"/>
      <c r="BD1700" s="58"/>
      <c r="BE1700" s="59"/>
      <c r="BF1700" s="58"/>
      <c r="BG1700" s="58"/>
      <c r="BH1700" s="58"/>
      <c r="BI1700" s="58"/>
      <c r="BJ1700" s="58"/>
      <c r="BK1700" s="58"/>
      <c r="BL1700" s="58"/>
      <c r="BM1700" s="58"/>
      <c r="BN1700" s="58"/>
      <c r="BO1700" s="58"/>
      <c r="BP1700" s="58"/>
      <c r="BQ1700" s="58"/>
      <c r="BR1700" s="58"/>
      <c r="BS1700" s="58"/>
      <c r="BT1700" s="58"/>
      <c r="BU1700" s="58"/>
      <c r="BV1700" s="58"/>
      <c r="BW1700" s="58"/>
      <c r="BX1700" s="58"/>
      <c r="BY1700" s="58"/>
      <c r="BZ1700" s="58"/>
      <c r="CA1700" s="58"/>
      <c r="CB1700" s="58"/>
      <c r="CC1700" s="58"/>
      <c r="CD1700" s="58"/>
      <c r="CE1700" s="58"/>
      <c r="CF1700" s="58"/>
      <c r="CG1700" s="58"/>
      <c r="CH1700" s="58"/>
      <c r="CI1700" s="58"/>
      <c r="CJ1700" s="58"/>
      <c r="CK1700" s="58"/>
      <c r="CL1700" s="58"/>
      <c r="CM1700" s="58"/>
      <c r="CN1700" s="58"/>
      <c r="CO1700" s="58"/>
      <c r="CP1700" s="58"/>
      <c r="CQ1700" s="58"/>
      <c r="CR1700" s="58"/>
      <c r="CS1700" s="58"/>
      <c r="CT1700" s="58"/>
      <c r="CU1700" s="58"/>
      <c r="CV1700" s="58"/>
      <c r="CW1700" s="58"/>
      <c r="CX1700" s="58"/>
      <c r="CY1700" s="58"/>
      <c r="CZ1700" s="58"/>
      <c r="DA1700" s="58"/>
      <c r="DB1700" s="58"/>
      <c r="DC1700" s="58"/>
      <c r="DD1700" s="58"/>
      <c r="DE1700" s="58"/>
      <c r="DF1700" s="58"/>
      <c r="DG1700" s="58"/>
      <c r="DH1700" s="58"/>
      <c r="DI1700" s="60"/>
    </row>
    <row r="1701" spans="1:113" x14ac:dyDescent="0.2">
      <c r="A1701" s="36"/>
      <c r="AM1701" s="62"/>
      <c r="AN1701" s="62"/>
      <c r="AO1701" s="58"/>
      <c r="AP1701" s="58"/>
      <c r="AQ1701" s="58"/>
      <c r="AS1701" s="62"/>
      <c r="AT1701" s="58"/>
      <c r="AU1701" s="58"/>
      <c r="AW1701" s="62"/>
      <c r="AX1701" s="58"/>
      <c r="AY1701" s="59"/>
      <c r="BA1701" s="58"/>
      <c r="BC1701" s="62"/>
      <c r="BD1701" s="58"/>
      <c r="BE1701" s="59"/>
      <c r="BF1701" s="58"/>
      <c r="BG1701" s="58"/>
      <c r="BH1701" s="58"/>
      <c r="BI1701" s="58"/>
      <c r="BJ1701" s="58"/>
      <c r="BK1701" s="58"/>
      <c r="BL1701" s="58"/>
      <c r="BM1701" s="58"/>
      <c r="BN1701" s="58"/>
      <c r="BO1701" s="58"/>
      <c r="BP1701" s="58"/>
      <c r="BQ1701" s="58"/>
      <c r="BR1701" s="58"/>
      <c r="BS1701" s="58"/>
      <c r="BT1701" s="58"/>
      <c r="BU1701" s="58"/>
      <c r="BV1701" s="58"/>
      <c r="BW1701" s="58"/>
      <c r="BX1701" s="58"/>
      <c r="BY1701" s="58"/>
      <c r="BZ1701" s="58"/>
      <c r="CA1701" s="58"/>
      <c r="CB1701" s="58"/>
      <c r="CC1701" s="58"/>
      <c r="CD1701" s="58"/>
      <c r="CE1701" s="58"/>
      <c r="CF1701" s="58"/>
      <c r="CG1701" s="58"/>
      <c r="CH1701" s="58"/>
      <c r="CI1701" s="58"/>
      <c r="CJ1701" s="58"/>
      <c r="CK1701" s="58"/>
      <c r="CL1701" s="58"/>
      <c r="CM1701" s="58"/>
      <c r="CN1701" s="58"/>
      <c r="CO1701" s="58"/>
      <c r="CP1701" s="58"/>
      <c r="CQ1701" s="58"/>
      <c r="CR1701" s="58"/>
      <c r="CS1701" s="58"/>
      <c r="CT1701" s="58"/>
      <c r="CU1701" s="58"/>
      <c r="CV1701" s="58"/>
      <c r="CW1701" s="58"/>
      <c r="CX1701" s="58"/>
      <c r="CY1701" s="58"/>
      <c r="CZ1701" s="58"/>
      <c r="DA1701" s="58"/>
      <c r="DB1701" s="58"/>
      <c r="DC1701" s="58"/>
      <c r="DD1701" s="58"/>
      <c r="DE1701" s="58"/>
      <c r="DF1701" s="58"/>
      <c r="DG1701" s="58"/>
      <c r="DH1701" s="58"/>
      <c r="DI1701" s="60"/>
    </row>
    <row r="1702" spans="1:113" x14ac:dyDescent="0.2">
      <c r="A1702" s="36"/>
      <c r="AM1702" s="62"/>
      <c r="AN1702" s="62"/>
      <c r="AO1702" s="58"/>
      <c r="AP1702" s="58"/>
      <c r="AQ1702" s="58"/>
      <c r="AS1702" s="62"/>
      <c r="AT1702" s="58"/>
      <c r="AU1702" s="58"/>
      <c r="AW1702" s="62"/>
      <c r="AX1702" s="58"/>
      <c r="AY1702" s="59"/>
      <c r="BA1702" s="58"/>
      <c r="BC1702" s="62"/>
      <c r="BD1702" s="58"/>
      <c r="BE1702" s="59"/>
      <c r="BF1702" s="58"/>
      <c r="BG1702" s="58"/>
      <c r="BH1702" s="58"/>
      <c r="BI1702" s="58"/>
      <c r="BJ1702" s="58"/>
      <c r="BK1702" s="58"/>
      <c r="BL1702" s="58"/>
      <c r="BM1702" s="58"/>
      <c r="BN1702" s="58"/>
      <c r="BO1702" s="58"/>
      <c r="BP1702" s="58"/>
      <c r="BQ1702" s="58"/>
      <c r="BR1702" s="58"/>
      <c r="BS1702" s="58"/>
      <c r="BT1702" s="58"/>
      <c r="BU1702" s="58"/>
      <c r="BV1702" s="58"/>
      <c r="BW1702" s="58"/>
      <c r="BX1702" s="58"/>
      <c r="BY1702" s="58"/>
      <c r="BZ1702" s="58"/>
      <c r="CA1702" s="58"/>
      <c r="CB1702" s="58"/>
      <c r="CC1702" s="58"/>
      <c r="CD1702" s="58"/>
      <c r="CE1702" s="58"/>
      <c r="CF1702" s="58"/>
      <c r="CG1702" s="58"/>
      <c r="CH1702" s="58"/>
      <c r="CI1702" s="58"/>
      <c r="CJ1702" s="58"/>
      <c r="CK1702" s="58"/>
      <c r="CL1702" s="58"/>
      <c r="CM1702" s="58"/>
      <c r="CN1702" s="58"/>
      <c r="CO1702" s="58"/>
      <c r="CP1702" s="58"/>
      <c r="CQ1702" s="58"/>
      <c r="CR1702" s="58"/>
      <c r="CS1702" s="58"/>
      <c r="CT1702" s="58"/>
      <c r="CU1702" s="58"/>
      <c r="CV1702" s="58"/>
      <c r="CW1702" s="58"/>
      <c r="CX1702" s="58"/>
      <c r="CY1702" s="58"/>
      <c r="CZ1702" s="58"/>
      <c r="DA1702" s="58"/>
      <c r="DB1702" s="58"/>
      <c r="DC1702" s="58"/>
      <c r="DD1702" s="58"/>
      <c r="DE1702" s="58"/>
      <c r="DF1702" s="58"/>
      <c r="DG1702" s="58"/>
      <c r="DH1702" s="58"/>
      <c r="DI1702" s="60"/>
    </row>
    <row r="1703" spans="1:113" x14ac:dyDescent="0.2">
      <c r="A1703" s="36"/>
      <c r="AM1703" s="62"/>
      <c r="AN1703" s="62"/>
      <c r="AO1703" s="58"/>
      <c r="AP1703" s="58"/>
      <c r="AQ1703" s="58"/>
      <c r="AS1703" s="62"/>
      <c r="AT1703" s="58"/>
      <c r="AU1703" s="58"/>
      <c r="AW1703" s="62"/>
      <c r="AX1703" s="58"/>
      <c r="AY1703" s="59"/>
      <c r="BA1703" s="58"/>
      <c r="BC1703" s="62"/>
      <c r="BD1703" s="58"/>
      <c r="BE1703" s="59"/>
      <c r="BF1703" s="58"/>
      <c r="BG1703" s="58"/>
      <c r="BH1703" s="58"/>
      <c r="BI1703" s="58"/>
      <c r="BJ1703" s="58"/>
      <c r="BK1703" s="58"/>
      <c r="BL1703" s="58"/>
      <c r="BM1703" s="58"/>
      <c r="BN1703" s="58"/>
      <c r="BO1703" s="58"/>
      <c r="BP1703" s="58"/>
      <c r="BQ1703" s="58"/>
      <c r="BR1703" s="58"/>
      <c r="BS1703" s="58"/>
      <c r="BT1703" s="58"/>
      <c r="BU1703" s="58"/>
      <c r="BV1703" s="58"/>
      <c r="BW1703" s="58"/>
      <c r="BX1703" s="58"/>
      <c r="BY1703" s="58"/>
      <c r="BZ1703" s="58"/>
      <c r="CA1703" s="58"/>
      <c r="CB1703" s="58"/>
      <c r="CC1703" s="58"/>
      <c r="CD1703" s="58"/>
      <c r="CE1703" s="58"/>
      <c r="CF1703" s="58"/>
      <c r="CG1703" s="58"/>
      <c r="CH1703" s="58"/>
      <c r="CI1703" s="58"/>
      <c r="CJ1703" s="58"/>
      <c r="CK1703" s="58"/>
      <c r="CL1703" s="58"/>
      <c r="CM1703" s="58"/>
      <c r="CN1703" s="58"/>
      <c r="CO1703" s="58"/>
      <c r="CP1703" s="58"/>
      <c r="CQ1703" s="58"/>
      <c r="CR1703" s="58"/>
      <c r="CS1703" s="58"/>
      <c r="CT1703" s="58"/>
      <c r="CU1703" s="58"/>
      <c r="CV1703" s="58"/>
      <c r="CW1703" s="58"/>
      <c r="CX1703" s="58"/>
      <c r="CY1703" s="58"/>
      <c r="CZ1703" s="58"/>
      <c r="DA1703" s="58"/>
      <c r="DB1703" s="58"/>
      <c r="DC1703" s="58"/>
      <c r="DD1703" s="58"/>
      <c r="DE1703" s="58"/>
      <c r="DF1703" s="58"/>
      <c r="DG1703" s="58"/>
      <c r="DH1703" s="58"/>
      <c r="DI1703" s="60"/>
    </row>
    <row r="1704" spans="1:113" x14ac:dyDescent="0.2">
      <c r="A1704" s="36"/>
      <c r="AM1704" s="62"/>
      <c r="AN1704" s="62"/>
      <c r="AO1704" s="58"/>
      <c r="AP1704" s="58"/>
      <c r="AQ1704" s="58"/>
      <c r="AS1704" s="62"/>
      <c r="AT1704" s="58"/>
      <c r="AU1704" s="58"/>
      <c r="AW1704" s="62"/>
      <c r="AX1704" s="58"/>
      <c r="AY1704" s="59"/>
      <c r="BA1704" s="58"/>
      <c r="BC1704" s="62"/>
      <c r="BD1704" s="58"/>
      <c r="BE1704" s="59"/>
      <c r="BF1704" s="58"/>
      <c r="BG1704" s="58"/>
      <c r="BH1704" s="58"/>
      <c r="BI1704" s="58"/>
      <c r="BJ1704" s="58"/>
      <c r="BK1704" s="58"/>
      <c r="BL1704" s="58"/>
      <c r="BM1704" s="58"/>
      <c r="BN1704" s="58"/>
      <c r="BO1704" s="58"/>
      <c r="BP1704" s="58"/>
      <c r="BQ1704" s="58"/>
      <c r="BR1704" s="58"/>
      <c r="BS1704" s="58"/>
      <c r="BT1704" s="58"/>
      <c r="BU1704" s="58"/>
      <c r="BV1704" s="58"/>
      <c r="BW1704" s="58"/>
      <c r="BX1704" s="58"/>
      <c r="BY1704" s="58"/>
      <c r="BZ1704" s="58"/>
      <c r="CA1704" s="58"/>
      <c r="CB1704" s="58"/>
      <c r="CC1704" s="58"/>
      <c r="CD1704" s="58"/>
      <c r="CE1704" s="58"/>
      <c r="CF1704" s="58"/>
      <c r="CG1704" s="58"/>
      <c r="CH1704" s="58"/>
      <c r="CI1704" s="58"/>
      <c r="CJ1704" s="58"/>
      <c r="CK1704" s="58"/>
      <c r="CL1704" s="58"/>
      <c r="CM1704" s="58"/>
      <c r="CN1704" s="58"/>
      <c r="CO1704" s="58"/>
      <c r="CP1704" s="58"/>
      <c r="CQ1704" s="58"/>
      <c r="CR1704" s="58"/>
      <c r="CS1704" s="58"/>
      <c r="CT1704" s="58"/>
      <c r="CU1704" s="58"/>
      <c r="CV1704" s="58"/>
      <c r="CW1704" s="58"/>
      <c r="CX1704" s="58"/>
      <c r="CY1704" s="58"/>
      <c r="CZ1704" s="58"/>
      <c r="DA1704" s="58"/>
      <c r="DB1704" s="58"/>
      <c r="DC1704" s="58"/>
      <c r="DD1704" s="58"/>
      <c r="DE1704" s="58"/>
      <c r="DF1704" s="58"/>
      <c r="DG1704" s="58"/>
      <c r="DH1704" s="58"/>
      <c r="DI1704" s="60"/>
    </row>
    <row r="1705" spans="1:113" x14ac:dyDescent="0.2">
      <c r="A1705" s="36"/>
      <c r="AM1705" s="62"/>
      <c r="AN1705" s="62"/>
      <c r="AO1705" s="58"/>
      <c r="AP1705" s="58"/>
      <c r="AQ1705" s="58"/>
      <c r="AS1705" s="62"/>
      <c r="AT1705" s="58"/>
      <c r="AU1705" s="58"/>
      <c r="AW1705" s="62"/>
      <c r="AX1705" s="58"/>
      <c r="AY1705" s="59"/>
      <c r="BA1705" s="58"/>
      <c r="BC1705" s="62"/>
      <c r="BD1705" s="58"/>
      <c r="BE1705" s="59"/>
      <c r="BF1705" s="58"/>
      <c r="BG1705" s="58"/>
      <c r="BH1705" s="58"/>
      <c r="BI1705" s="58"/>
      <c r="BJ1705" s="58"/>
      <c r="BK1705" s="58"/>
      <c r="BL1705" s="58"/>
      <c r="BM1705" s="58"/>
      <c r="BN1705" s="58"/>
      <c r="BO1705" s="58"/>
      <c r="BP1705" s="58"/>
      <c r="BQ1705" s="58"/>
      <c r="BR1705" s="58"/>
      <c r="BS1705" s="58"/>
      <c r="BT1705" s="58"/>
      <c r="BU1705" s="58"/>
      <c r="BV1705" s="58"/>
      <c r="BW1705" s="58"/>
      <c r="BX1705" s="58"/>
      <c r="BY1705" s="58"/>
      <c r="BZ1705" s="58"/>
      <c r="CA1705" s="58"/>
      <c r="CB1705" s="58"/>
      <c r="CC1705" s="58"/>
      <c r="CD1705" s="58"/>
      <c r="CE1705" s="58"/>
      <c r="CF1705" s="58"/>
      <c r="CG1705" s="58"/>
      <c r="CH1705" s="58"/>
      <c r="CI1705" s="58"/>
      <c r="CJ1705" s="58"/>
      <c r="CK1705" s="58"/>
      <c r="CL1705" s="58"/>
      <c r="CM1705" s="58"/>
      <c r="CN1705" s="58"/>
      <c r="CO1705" s="58"/>
      <c r="CP1705" s="58"/>
      <c r="CQ1705" s="58"/>
      <c r="CR1705" s="58"/>
      <c r="CS1705" s="58"/>
      <c r="CT1705" s="58"/>
      <c r="CU1705" s="58"/>
      <c r="CV1705" s="58"/>
      <c r="CW1705" s="58"/>
      <c r="CX1705" s="58"/>
      <c r="CY1705" s="58"/>
      <c r="CZ1705" s="58"/>
      <c r="DA1705" s="58"/>
      <c r="DB1705" s="58"/>
      <c r="DC1705" s="58"/>
      <c r="DD1705" s="58"/>
      <c r="DE1705" s="58"/>
      <c r="DF1705" s="58"/>
      <c r="DG1705" s="58"/>
      <c r="DH1705" s="58"/>
      <c r="DI1705" s="60"/>
    </row>
    <row r="1706" spans="1:113" x14ac:dyDescent="0.2">
      <c r="A1706" s="36"/>
      <c r="AM1706" s="62"/>
      <c r="AN1706" s="62"/>
      <c r="AO1706" s="58"/>
      <c r="AP1706" s="58"/>
      <c r="AQ1706" s="58"/>
      <c r="AS1706" s="62"/>
      <c r="AT1706" s="58"/>
      <c r="AU1706" s="58"/>
      <c r="AW1706" s="62"/>
      <c r="AX1706" s="58"/>
      <c r="AY1706" s="59"/>
      <c r="BA1706" s="58"/>
      <c r="BC1706" s="62"/>
      <c r="BD1706" s="58"/>
      <c r="BE1706" s="59"/>
      <c r="BF1706" s="58"/>
      <c r="BG1706" s="58"/>
      <c r="BH1706" s="58"/>
      <c r="BI1706" s="58"/>
      <c r="BJ1706" s="58"/>
      <c r="BK1706" s="58"/>
      <c r="BL1706" s="58"/>
      <c r="BM1706" s="58"/>
      <c r="BN1706" s="58"/>
      <c r="BO1706" s="58"/>
      <c r="BP1706" s="58"/>
      <c r="BQ1706" s="58"/>
      <c r="BR1706" s="58"/>
      <c r="BS1706" s="58"/>
      <c r="BT1706" s="58"/>
      <c r="BU1706" s="58"/>
      <c r="BV1706" s="58"/>
      <c r="BW1706" s="58"/>
      <c r="BX1706" s="58"/>
      <c r="BY1706" s="58"/>
      <c r="BZ1706" s="58"/>
      <c r="CA1706" s="58"/>
      <c r="CB1706" s="58"/>
      <c r="CC1706" s="58"/>
      <c r="CD1706" s="58"/>
      <c r="CE1706" s="58"/>
      <c r="CF1706" s="58"/>
      <c r="CG1706" s="58"/>
      <c r="CH1706" s="58"/>
      <c r="CI1706" s="58"/>
      <c r="CJ1706" s="58"/>
      <c r="CK1706" s="58"/>
      <c r="CL1706" s="58"/>
      <c r="CM1706" s="58"/>
      <c r="CN1706" s="58"/>
      <c r="CO1706" s="58"/>
      <c r="CP1706" s="58"/>
      <c r="CQ1706" s="58"/>
      <c r="CR1706" s="58"/>
      <c r="CS1706" s="58"/>
      <c r="CT1706" s="58"/>
      <c r="CU1706" s="58"/>
      <c r="CV1706" s="58"/>
      <c r="CW1706" s="58"/>
      <c r="CX1706" s="58"/>
      <c r="CY1706" s="58"/>
      <c r="CZ1706" s="58"/>
      <c r="DA1706" s="58"/>
      <c r="DB1706" s="58"/>
      <c r="DC1706" s="58"/>
      <c r="DD1706" s="58"/>
      <c r="DE1706" s="58"/>
      <c r="DF1706" s="58"/>
      <c r="DG1706" s="58"/>
      <c r="DH1706" s="58"/>
      <c r="DI1706" s="60"/>
    </row>
    <row r="1707" spans="1:113" x14ac:dyDescent="0.2">
      <c r="A1707" s="36"/>
      <c r="AM1707" s="62"/>
      <c r="AN1707" s="62"/>
      <c r="AO1707" s="58"/>
      <c r="AP1707" s="58"/>
      <c r="AQ1707" s="58"/>
      <c r="AS1707" s="62"/>
      <c r="AT1707" s="58"/>
      <c r="AU1707" s="58"/>
      <c r="AW1707" s="62"/>
      <c r="AX1707" s="58"/>
      <c r="AY1707" s="59"/>
      <c r="BA1707" s="58"/>
      <c r="BC1707" s="62"/>
      <c r="BD1707" s="58"/>
      <c r="BE1707" s="59"/>
      <c r="BF1707" s="58"/>
      <c r="BG1707" s="58"/>
      <c r="BH1707" s="58"/>
      <c r="BI1707" s="58"/>
      <c r="BJ1707" s="58"/>
      <c r="BK1707" s="58"/>
      <c r="BL1707" s="58"/>
      <c r="BM1707" s="58"/>
      <c r="BN1707" s="58"/>
      <c r="BO1707" s="58"/>
      <c r="BP1707" s="58"/>
      <c r="BQ1707" s="58"/>
      <c r="BR1707" s="58"/>
      <c r="BS1707" s="58"/>
      <c r="BT1707" s="58"/>
      <c r="BU1707" s="58"/>
      <c r="BV1707" s="58"/>
      <c r="BW1707" s="58"/>
      <c r="BX1707" s="58"/>
      <c r="BY1707" s="58"/>
      <c r="BZ1707" s="58"/>
      <c r="CA1707" s="58"/>
      <c r="CB1707" s="58"/>
      <c r="CC1707" s="58"/>
      <c r="CD1707" s="58"/>
      <c r="CE1707" s="58"/>
      <c r="CF1707" s="58"/>
      <c r="CG1707" s="58"/>
      <c r="CH1707" s="58"/>
      <c r="CI1707" s="58"/>
      <c r="CJ1707" s="58"/>
      <c r="CK1707" s="58"/>
      <c r="CL1707" s="58"/>
      <c r="CM1707" s="58"/>
      <c r="CN1707" s="58"/>
      <c r="CO1707" s="58"/>
      <c r="CP1707" s="58"/>
      <c r="CQ1707" s="58"/>
      <c r="CR1707" s="58"/>
      <c r="CS1707" s="58"/>
      <c r="CT1707" s="58"/>
      <c r="CU1707" s="58"/>
      <c r="CV1707" s="58"/>
      <c r="CW1707" s="58"/>
      <c r="CX1707" s="58"/>
      <c r="CY1707" s="58"/>
      <c r="CZ1707" s="58"/>
      <c r="DA1707" s="58"/>
      <c r="DB1707" s="58"/>
      <c r="DC1707" s="58"/>
      <c r="DD1707" s="58"/>
      <c r="DE1707" s="58"/>
      <c r="DF1707" s="58"/>
      <c r="DG1707" s="58"/>
      <c r="DH1707" s="58"/>
      <c r="DI1707" s="60"/>
    </row>
    <row r="1708" spans="1:113" x14ac:dyDescent="0.2">
      <c r="A1708" s="36"/>
      <c r="AM1708" s="62"/>
      <c r="AN1708" s="62"/>
      <c r="AO1708" s="58"/>
      <c r="AP1708" s="58"/>
      <c r="AQ1708" s="58"/>
      <c r="AS1708" s="62"/>
      <c r="AT1708" s="58"/>
      <c r="AU1708" s="58"/>
      <c r="AW1708" s="62"/>
      <c r="AX1708" s="58"/>
      <c r="AY1708" s="59"/>
      <c r="BA1708" s="58"/>
      <c r="BC1708" s="62"/>
      <c r="BD1708" s="58"/>
      <c r="BE1708" s="59"/>
      <c r="BF1708" s="58"/>
      <c r="BG1708" s="58"/>
      <c r="BH1708" s="58"/>
      <c r="BI1708" s="58"/>
      <c r="BJ1708" s="58"/>
      <c r="BK1708" s="58"/>
      <c r="BL1708" s="58"/>
      <c r="BM1708" s="58"/>
      <c r="BN1708" s="58"/>
      <c r="BO1708" s="58"/>
      <c r="BP1708" s="58"/>
      <c r="BQ1708" s="58"/>
      <c r="BR1708" s="58"/>
      <c r="BS1708" s="58"/>
      <c r="BT1708" s="58"/>
      <c r="BU1708" s="58"/>
      <c r="BV1708" s="58"/>
      <c r="BW1708" s="58"/>
      <c r="BX1708" s="58"/>
      <c r="BY1708" s="58"/>
      <c r="BZ1708" s="58"/>
      <c r="CA1708" s="58"/>
      <c r="CB1708" s="58"/>
      <c r="CC1708" s="58"/>
      <c r="CD1708" s="58"/>
      <c r="CE1708" s="58"/>
      <c r="CF1708" s="58"/>
      <c r="CG1708" s="58"/>
      <c r="CH1708" s="58"/>
      <c r="CI1708" s="58"/>
      <c r="CJ1708" s="58"/>
      <c r="CK1708" s="58"/>
      <c r="CL1708" s="58"/>
      <c r="CM1708" s="58"/>
      <c r="CN1708" s="58"/>
      <c r="CO1708" s="58"/>
      <c r="CP1708" s="58"/>
      <c r="CQ1708" s="58"/>
      <c r="CR1708" s="58"/>
      <c r="CS1708" s="58"/>
      <c r="CT1708" s="58"/>
      <c r="CU1708" s="58"/>
      <c r="CV1708" s="58"/>
      <c r="CW1708" s="58"/>
      <c r="CX1708" s="58"/>
      <c r="CY1708" s="58"/>
      <c r="CZ1708" s="58"/>
      <c r="DA1708" s="58"/>
      <c r="DB1708" s="58"/>
      <c r="DC1708" s="58"/>
      <c r="DD1708" s="58"/>
      <c r="DE1708" s="58"/>
      <c r="DF1708" s="58"/>
      <c r="DG1708" s="58"/>
      <c r="DH1708" s="58"/>
      <c r="DI1708" s="60"/>
    </row>
    <row r="1709" spans="1:113" x14ac:dyDescent="0.2">
      <c r="A1709" s="36"/>
      <c r="AM1709" s="62"/>
      <c r="AN1709" s="62"/>
      <c r="AO1709" s="58"/>
      <c r="AP1709" s="58"/>
      <c r="AQ1709" s="58"/>
      <c r="AS1709" s="62"/>
      <c r="AT1709" s="58"/>
      <c r="AU1709" s="58"/>
      <c r="AW1709" s="62"/>
      <c r="AX1709" s="58"/>
      <c r="AY1709" s="59"/>
      <c r="BA1709" s="58"/>
      <c r="BC1709" s="62"/>
      <c r="BD1709" s="58"/>
      <c r="BE1709" s="59"/>
      <c r="BF1709" s="58"/>
      <c r="BG1709" s="58"/>
      <c r="BH1709" s="58"/>
      <c r="BI1709" s="58"/>
      <c r="BJ1709" s="58"/>
      <c r="BK1709" s="58"/>
      <c r="BL1709" s="58"/>
      <c r="BM1709" s="58"/>
      <c r="BN1709" s="58"/>
      <c r="BO1709" s="58"/>
      <c r="BP1709" s="58"/>
      <c r="BQ1709" s="58"/>
      <c r="BR1709" s="58"/>
      <c r="BS1709" s="58"/>
      <c r="BT1709" s="58"/>
      <c r="BU1709" s="58"/>
      <c r="BV1709" s="58"/>
      <c r="BW1709" s="58"/>
      <c r="BX1709" s="58"/>
      <c r="BY1709" s="58"/>
      <c r="BZ1709" s="58"/>
      <c r="CA1709" s="58"/>
      <c r="CB1709" s="58"/>
      <c r="CC1709" s="58"/>
      <c r="CD1709" s="58"/>
      <c r="CE1709" s="58"/>
      <c r="CF1709" s="58"/>
      <c r="CG1709" s="58"/>
      <c r="CH1709" s="58"/>
      <c r="CI1709" s="58"/>
      <c r="CJ1709" s="58"/>
      <c r="CK1709" s="58"/>
      <c r="CL1709" s="58"/>
      <c r="CM1709" s="58"/>
      <c r="CN1709" s="58"/>
      <c r="CO1709" s="58"/>
      <c r="CP1709" s="58"/>
      <c r="CQ1709" s="58"/>
      <c r="CR1709" s="58"/>
      <c r="CS1709" s="58"/>
      <c r="CT1709" s="58"/>
      <c r="CU1709" s="58"/>
      <c r="CV1709" s="58"/>
      <c r="CW1709" s="58"/>
      <c r="CX1709" s="58"/>
      <c r="CY1709" s="58"/>
      <c r="CZ1709" s="58"/>
      <c r="DA1709" s="58"/>
      <c r="DB1709" s="58"/>
      <c r="DC1709" s="58"/>
      <c r="DD1709" s="58"/>
      <c r="DE1709" s="58"/>
      <c r="DF1709" s="58"/>
      <c r="DG1709" s="58"/>
      <c r="DH1709" s="58"/>
      <c r="DI1709" s="60"/>
    </row>
    <row r="1710" spans="1:113" x14ac:dyDescent="0.2">
      <c r="A1710" s="36"/>
      <c r="AM1710" s="62"/>
      <c r="AN1710" s="62"/>
      <c r="AO1710" s="58"/>
      <c r="AP1710" s="58"/>
      <c r="AQ1710" s="58"/>
      <c r="AS1710" s="62"/>
      <c r="AT1710" s="58"/>
      <c r="AU1710" s="58"/>
      <c r="AW1710" s="62"/>
      <c r="AX1710" s="58"/>
      <c r="AY1710" s="59"/>
      <c r="BA1710" s="58"/>
      <c r="BC1710" s="62"/>
      <c r="BD1710" s="58"/>
      <c r="BE1710" s="59"/>
      <c r="BF1710" s="58"/>
      <c r="BG1710" s="58"/>
      <c r="BH1710" s="58"/>
      <c r="BI1710" s="58"/>
      <c r="BJ1710" s="58"/>
      <c r="BK1710" s="58"/>
      <c r="BL1710" s="58"/>
      <c r="BM1710" s="58"/>
      <c r="BN1710" s="58"/>
      <c r="BO1710" s="58"/>
      <c r="BP1710" s="58"/>
      <c r="BQ1710" s="58"/>
      <c r="BR1710" s="58"/>
      <c r="BS1710" s="58"/>
      <c r="BT1710" s="58"/>
      <c r="BU1710" s="58"/>
      <c r="BV1710" s="58"/>
      <c r="BW1710" s="58"/>
      <c r="BX1710" s="58"/>
      <c r="BY1710" s="58"/>
      <c r="BZ1710" s="58"/>
      <c r="CA1710" s="58"/>
      <c r="CB1710" s="58"/>
      <c r="CC1710" s="58"/>
      <c r="CD1710" s="58"/>
      <c r="CE1710" s="58"/>
      <c r="CF1710" s="58"/>
      <c r="CG1710" s="58"/>
      <c r="CH1710" s="58"/>
      <c r="CI1710" s="58"/>
      <c r="CJ1710" s="58"/>
      <c r="CK1710" s="58"/>
      <c r="CL1710" s="58"/>
      <c r="CM1710" s="58"/>
      <c r="CN1710" s="58"/>
      <c r="CO1710" s="58"/>
      <c r="CP1710" s="58"/>
      <c r="CQ1710" s="58"/>
      <c r="CR1710" s="58"/>
      <c r="CS1710" s="58"/>
      <c r="CT1710" s="58"/>
      <c r="CU1710" s="58"/>
      <c r="CV1710" s="58"/>
      <c r="CW1710" s="58"/>
      <c r="CX1710" s="58"/>
      <c r="CY1710" s="58"/>
      <c r="CZ1710" s="58"/>
      <c r="DA1710" s="58"/>
      <c r="DB1710" s="58"/>
      <c r="DC1710" s="58"/>
      <c r="DD1710" s="58"/>
      <c r="DE1710" s="58"/>
      <c r="DF1710" s="58"/>
      <c r="DG1710" s="58"/>
      <c r="DH1710" s="58"/>
      <c r="DI1710" s="60"/>
    </row>
    <row r="1711" spans="1:113" x14ac:dyDescent="0.2">
      <c r="A1711" s="36"/>
      <c r="AM1711" s="62"/>
      <c r="AN1711" s="62"/>
      <c r="AO1711" s="58"/>
      <c r="AP1711" s="58"/>
      <c r="AQ1711" s="58"/>
      <c r="AS1711" s="62"/>
      <c r="AT1711" s="58"/>
      <c r="AU1711" s="58"/>
      <c r="AW1711" s="62"/>
      <c r="AX1711" s="58"/>
      <c r="AY1711" s="59"/>
      <c r="BA1711" s="58"/>
      <c r="BC1711" s="62"/>
      <c r="BD1711" s="58"/>
      <c r="BE1711" s="59"/>
      <c r="BF1711" s="58"/>
      <c r="BG1711" s="58"/>
      <c r="BH1711" s="58"/>
      <c r="BI1711" s="58"/>
      <c r="BJ1711" s="58"/>
      <c r="BK1711" s="58"/>
      <c r="BL1711" s="58"/>
      <c r="BM1711" s="58"/>
      <c r="BN1711" s="58"/>
      <c r="BO1711" s="58"/>
      <c r="BP1711" s="58"/>
      <c r="BQ1711" s="58"/>
      <c r="BR1711" s="58"/>
      <c r="BS1711" s="58"/>
      <c r="BT1711" s="58"/>
      <c r="BU1711" s="58"/>
      <c r="BV1711" s="58"/>
      <c r="BW1711" s="58"/>
      <c r="BX1711" s="58"/>
      <c r="BY1711" s="58"/>
      <c r="BZ1711" s="58"/>
      <c r="CA1711" s="58"/>
      <c r="CB1711" s="58"/>
      <c r="CC1711" s="58"/>
      <c r="CD1711" s="58"/>
      <c r="CE1711" s="58"/>
      <c r="CF1711" s="58"/>
      <c r="CG1711" s="58"/>
      <c r="CH1711" s="58"/>
      <c r="CI1711" s="58"/>
      <c r="CJ1711" s="58"/>
      <c r="CK1711" s="58"/>
      <c r="CL1711" s="58"/>
      <c r="CM1711" s="58"/>
      <c r="CN1711" s="58"/>
      <c r="CO1711" s="58"/>
      <c r="CP1711" s="58"/>
      <c r="CQ1711" s="58"/>
      <c r="CR1711" s="58"/>
      <c r="CS1711" s="58"/>
      <c r="CT1711" s="58"/>
      <c r="CU1711" s="58"/>
      <c r="CV1711" s="58"/>
      <c r="CW1711" s="58"/>
      <c r="CX1711" s="58"/>
      <c r="CY1711" s="58"/>
      <c r="CZ1711" s="58"/>
      <c r="DA1711" s="58"/>
      <c r="DB1711" s="58"/>
      <c r="DC1711" s="58"/>
      <c r="DD1711" s="58"/>
      <c r="DE1711" s="58"/>
      <c r="DF1711" s="58"/>
      <c r="DG1711" s="58"/>
      <c r="DH1711" s="58"/>
      <c r="DI1711" s="60"/>
    </row>
    <row r="1712" spans="1:113" x14ac:dyDescent="0.2">
      <c r="A1712" s="36"/>
      <c r="AM1712" s="62"/>
      <c r="AN1712" s="62"/>
      <c r="AO1712" s="58"/>
      <c r="AP1712" s="58"/>
      <c r="AQ1712" s="58"/>
      <c r="AS1712" s="62"/>
      <c r="AT1712" s="58"/>
      <c r="AU1712" s="58"/>
      <c r="AW1712" s="62"/>
      <c r="AX1712" s="58"/>
      <c r="AY1712" s="59"/>
      <c r="BA1712" s="58"/>
      <c r="BC1712" s="62"/>
      <c r="BD1712" s="58"/>
      <c r="BE1712" s="59"/>
      <c r="BF1712" s="58"/>
      <c r="BG1712" s="58"/>
      <c r="BH1712" s="58"/>
      <c r="BI1712" s="58"/>
      <c r="BJ1712" s="58"/>
      <c r="BK1712" s="58"/>
      <c r="BL1712" s="58"/>
      <c r="BM1712" s="58"/>
      <c r="BN1712" s="58"/>
      <c r="BO1712" s="58"/>
      <c r="BP1712" s="58"/>
      <c r="BQ1712" s="58"/>
      <c r="BR1712" s="58"/>
      <c r="BS1712" s="58"/>
      <c r="BT1712" s="58"/>
      <c r="BU1712" s="58"/>
      <c r="BV1712" s="58"/>
      <c r="BW1712" s="58"/>
      <c r="BX1712" s="58"/>
      <c r="BY1712" s="58"/>
      <c r="BZ1712" s="58"/>
      <c r="CA1712" s="58"/>
      <c r="CB1712" s="58"/>
      <c r="CC1712" s="58"/>
      <c r="CD1712" s="58"/>
      <c r="CE1712" s="58"/>
      <c r="CF1712" s="58"/>
      <c r="CG1712" s="58"/>
      <c r="CH1712" s="58"/>
      <c r="CI1712" s="58"/>
      <c r="CJ1712" s="58"/>
      <c r="CK1712" s="58"/>
      <c r="CL1712" s="58"/>
      <c r="CM1712" s="58"/>
      <c r="CN1712" s="58"/>
      <c r="CO1712" s="58"/>
      <c r="CP1712" s="58"/>
      <c r="CQ1712" s="58"/>
      <c r="CR1712" s="58"/>
      <c r="CS1712" s="58"/>
      <c r="CT1712" s="58"/>
      <c r="CU1712" s="58"/>
      <c r="CV1712" s="58"/>
      <c r="CW1712" s="58"/>
      <c r="CX1712" s="58"/>
      <c r="CY1712" s="58"/>
      <c r="CZ1712" s="58"/>
      <c r="DA1712" s="58"/>
      <c r="DB1712" s="58"/>
      <c r="DC1712" s="58"/>
      <c r="DD1712" s="58"/>
      <c r="DE1712" s="58"/>
      <c r="DF1712" s="58"/>
      <c r="DG1712" s="58"/>
      <c r="DH1712" s="58"/>
      <c r="DI1712" s="60"/>
    </row>
    <row r="1713" spans="1:113" x14ac:dyDescent="0.2">
      <c r="A1713" s="36"/>
      <c r="AM1713" s="62"/>
      <c r="AN1713" s="62"/>
      <c r="AO1713" s="58"/>
      <c r="AP1713" s="58"/>
      <c r="AQ1713" s="58"/>
      <c r="AS1713" s="62"/>
      <c r="AT1713" s="58"/>
      <c r="AU1713" s="58"/>
      <c r="AW1713" s="62"/>
      <c r="AX1713" s="58"/>
      <c r="AY1713" s="59"/>
      <c r="BA1713" s="58"/>
      <c r="BC1713" s="62"/>
      <c r="BD1713" s="58"/>
      <c r="BE1713" s="59"/>
      <c r="BF1713" s="58"/>
      <c r="BG1713" s="58"/>
      <c r="BH1713" s="58"/>
      <c r="BI1713" s="58"/>
      <c r="BJ1713" s="58"/>
      <c r="BK1713" s="58"/>
      <c r="BL1713" s="58"/>
      <c r="BM1713" s="58"/>
      <c r="BN1713" s="58"/>
      <c r="BO1713" s="58"/>
      <c r="BP1713" s="58"/>
      <c r="BQ1713" s="58"/>
      <c r="BR1713" s="58"/>
      <c r="BS1713" s="58"/>
      <c r="BT1713" s="58"/>
      <c r="BU1713" s="58"/>
      <c r="BV1713" s="58"/>
      <c r="BW1713" s="58"/>
      <c r="BX1713" s="58"/>
      <c r="BY1713" s="58"/>
      <c r="BZ1713" s="58"/>
      <c r="CA1713" s="58"/>
      <c r="CB1713" s="58"/>
      <c r="CC1713" s="58"/>
      <c r="CD1713" s="58"/>
      <c r="CE1713" s="58"/>
      <c r="CF1713" s="58"/>
      <c r="CG1713" s="58"/>
      <c r="CH1713" s="58"/>
      <c r="CI1713" s="58"/>
      <c r="CJ1713" s="58"/>
      <c r="CK1713" s="58"/>
      <c r="CL1713" s="58"/>
      <c r="CM1713" s="58"/>
      <c r="CN1713" s="58"/>
      <c r="CO1713" s="58"/>
      <c r="CP1713" s="58"/>
      <c r="CQ1713" s="58"/>
      <c r="CR1713" s="58"/>
      <c r="CS1713" s="58"/>
      <c r="CT1713" s="58"/>
      <c r="CU1713" s="58"/>
      <c r="CV1713" s="58"/>
      <c r="CW1713" s="58"/>
      <c r="CX1713" s="58"/>
      <c r="CY1713" s="58"/>
      <c r="CZ1713" s="58"/>
      <c r="DA1713" s="58"/>
      <c r="DB1713" s="58"/>
      <c r="DC1713" s="58"/>
      <c r="DD1713" s="58"/>
      <c r="DE1713" s="58"/>
      <c r="DF1713" s="58"/>
      <c r="DG1713" s="58"/>
      <c r="DH1713" s="58"/>
      <c r="DI1713" s="60"/>
    </row>
    <row r="1714" spans="1:113" x14ac:dyDescent="0.2">
      <c r="A1714" s="36"/>
      <c r="AM1714" s="62"/>
      <c r="AN1714" s="62"/>
      <c r="AO1714" s="58"/>
      <c r="AP1714" s="58"/>
      <c r="AQ1714" s="58"/>
      <c r="AS1714" s="62"/>
      <c r="AT1714" s="58"/>
      <c r="AU1714" s="58"/>
      <c r="AW1714" s="62"/>
      <c r="AX1714" s="58"/>
      <c r="AY1714" s="59"/>
      <c r="BA1714" s="58"/>
      <c r="BC1714" s="62"/>
      <c r="BD1714" s="58"/>
      <c r="BE1714" s="59"/>
      <c r="BF1714" s="58"/>
      <c r="BG1714" s="58"/>
      <c r="BH1714" s="58"/>
      <c r="BI1714" s="58"/>
      <c r="BJ1714" s="58"/>
      <c r="BK1714" s="58"/>
      <c r="BL1714" s="58"/>
      <c r="BM1714" s="58"/>
      <c r="BN1714" s="58"/>
      <c r="BO1714" s="58"/>
      <c r="BP1714" s="58"/>
      <c r="BQ1714" s="58"/>
      <c r="BR1714" s="58"/>
      <c r="BS1714" s="58"/>
      <c r="BT1714" s="58"/>
      <c r="BU1714" s="58"/>
      <c r="BV1714" s="58"/>
      <c r="BW1714" s="58"/>
      <c r="BX1714" s="58"/>
      <c r="BY1714" s="58"/>
      <c r="BZ1714" s="58"/>
      <c r="CA1714" s="58"/>
      <c r="CB1714" s="58"/>
      <c r="CC1714" s="58"/>
      <c r="CD1714" s="58"/>
      <c r="CE1714" s="58"/>
      <c r="CF1714" s="58"/>
      <c r="CG1714" s="58"/>
      <c r="CH1714" s="58"/>
      <c r="CI1714" s="58"/>
      <c r="CJ1714" s="58"/>
      <c r="CK1714" s="58"/>
      <c r="CL1714" s="58"/>
      <c r="CM1714" s="58"/>
      <c r="CN1714" s="58"/>
      <c r="CO1714" s="58"/>
      <c r="CP1714" s="58"/>
      <c r="CQ1714" s="58"/>
      <c r="CR1714" s="58"/>
      <c r="CS1714" s="58"/>
      <c r="CT1714" s="58"/>
      <c r="CU1714" s="58"/>
      <c r="CV1714" s="58"/>
      <c r="CW1714" s="58"/>
      <c r="CX1714" s="58"/>
      <c r="CY1714" s="58"/>
      <c r="CZ1714" s="58"/>
      <c r="DA1714" s="58"/>
      <c r="DB1714" s="58"/>
      <c r="DC1714" s="58"/>
      <c r="DD1714" s="58"/>
      <c r="DE1714" s="58"/>
      <c r="DF1714" s="58"/>
      <c r="DG1714" s="58"/>
      <c r="DH1714" s="58"/>
      <c r="DI1714" s="60"/>
    </row>
    <row r="1715" spans="1:113" x14ac:dyDescent="0.2">
      <c r="A1715" s="36"/>
      <c r="AM1715" s="62"/>
      <c r="AN1715" s="62"/>
      <c r="AO1715" s="58"/>
      <c r="AP1715" s="58"/>
      <c r="AQ1715" s="58"/>
      <c r="AS1715" s="62"/>
      <c r="AT1715" s="58"/>
      <c r="AU1715" s="58"/>
      <c r="AW1715" s="62"/>
      <c r="AX1715" s="58"/>
      <c r="AY1715" s="59"/>
      <c r="BA1715" s="58"/>
      <c r="BC1715" s="62"/>
      <c r="BD1715" s="58"/>
      <c r="BE1715" s="59"/>
      <c r="BF1715" s="58"/>
      <c r="BG1715" s="58"/>
      <c r="BH1715" s="58"/>
      <c r="BI1715" s="58"/>
      <c r="BJ1715" s="58"/>
      <c r="BK1715" s="58"/>
      <c r="BL1715" s="58"/>
      <c r="BM1715" s="58"/>
      <c r="BN1715" s="58"/>
      <c r="BO1715" s="58"/>
      <c r="BP1715" s="58"/>
      <c r="BQ1715" s="58"/>
      <c r="BR1715" s="58"/>
      <c r="BS1715" s="58"/>
      <c r="BT1715" s="58"/>
      <c r="BU1715" s="58"/>
      <c r="BV1715" s="58"/>
      <c r="BW1715" s="58"/>
      <c r="BX1715" s="58"/>
      <c r="BY1715" s="58"/>
      <c r="BZ1715" s="58"/>
      <c r="CA1715" s="58"/>
      <c r="CB1715" s="58"/>
      <c r="CC1715" s="58"/>
      <c r="CD1715" s="58"/>
      <c r="CE1715" s="58"/>
      <c r="CF1715" s="58"/>
      <c r="CG1715" s="58"/>
      <c r="CH1715" s="58"/>
      <c r="CI1715" s="58"/>
      <c r="CJ1715" s="58"/>
      <c r="CK1715" s="58"/>
      <c r="CL1715" s="58"/>
      <c r="CM1715" s="58"/>
      <c r="CN1715" s="58"/>
      <c r="CO1715" s="58"/>
      <c r="CP1715" s="58"/>
      <c r="CQ1715" s="58"/>
      <c r="CR1715" s="58"/>
      <c r="CS1715" s="58"/>
      <c r="CT1715" s="58"/>
      <c r="CU1715" s="58"/>
      <c r="CV1715" s="58"/>
      <c r="CW1715" s="58"/>
      <c r="CX1715" s="58"/>
      <c r="CY1715" s="58"/>
      <c r="CZ1715" s="58"/>
      <c r="DA1715" s="58"/>
      <c r="DB1715" s="58"/>
      <c r="DC1715" s="58"/>
      <c r="DD1715" s="58"/>
      <c r="DE1715" s="58"/>
      <c r="DF1715" s="58"/>
      <c r="DG1715" s="58"/>
      <c r="DH1715" s="58"/>
      <c r="DI1715" s="60"/>
    </row>
    <row r="1716" spans="1:113" x14ac:dyDescent="0.2">
      <c r="A1716" s="36"/>
      <c r="AM1716" s="62"/>
      <c r="AN1716" s="62"/>
      <c r="AO1716" s="58"/>
      <c r="AP1716" s="58"/>
      <c r="AQ1716" s="58"/>
      <c r="AS1716" s="62"/>
      <c r="AT1716" s="58"/>
      <c r="AU1716" s="58"/>
      <c r="AW1716" s="62"/>
      <c r="AX1716" s="58"/>
      <c r="AY1716" s="59"/>
      <c r="BA1716" s="58"/>
      <c r="BC1716" s="62"/>
      <c r="BD1716" s="58"/>
      <c r="BE1716" s="59"/>
      <c r="BF1716" s="58"/>
      <c r="BG1716" s="58"/>
      <c r="BH1716" s="58"/>
      <c r="BI1716" s="58"/>
      <c r="BJ1716" s="58"/>
      <c r="BK1716" s="58"/>
      <c r="BL1716" s="58"/>
      <c r="BM1716" s="58"/>
      <c r="BN1716" s="58"/>
      <c r="BO1716" s="58"/>
      <c r="BP1716" s="58"/>
      <c r="BQ1716" s="58"/>
      <c r="BR1716" s="58"/>
      <c r="BS1716" s="58"/>
      <c r="BT1716" s="58"/>
      <c r="BU1716" s="58"/>
      <c r="BV1716" s="58"/>
      <c r="BW1716" s="58"/>
      <c r="BX1716" s="58"/>
      <c r="BY1716" s="58"/>
      <c r="BZ1716" s="58"/>
      <c r="CA1716" s="58"/>
      <c r="CB1716" s="58"/>
      <c r="CC1716" s="58"/>
      <c r="CD1716" s="58"/>
      <c r="CE1716" s="58"/>
      <c r="CF1716" s="58"/>
      <c r="CG1716" s="58"/>
      <c r="CH1716" s="58"/>
      <c r="CI1716" s="58"/>
      <c r="CJ1716" s="58"/>
      <c r="CK1716" s="58"/>
      <c r="CL1716" s="58"/>
      <c r="CM1716" s="58"/>
      <c r="CN1716" s="58"/>
      <c r="CO1716" s="58"/>
      <c r="CP1716" s="58"/>
      <c r="CQ1716" s="58"/>
      <c r="CR1716" s="58"/>
      <c r="CS1716" s="58"/>
      <c r="CT1716" s="58"/>
      <c r="CU1716" s="58"/>
      <c r="CV1716" s="58"/>
      <c r="CW1716" s="58"/>
      <c r="CX1716" s="58"/>
      <c r="CY1716" s="58"/>
      <c r="CZ1716" s="58"/>
      <c r="DA1716" s="58"/>
      <c r="DB1716" s="58"/>
      <c r="DC1716" s="58"/>
      <c r="DD1716" s="58"/>
      <c r="DE1716" s="58"/>
      <c r="DF1716" s="58"/>
      <c r="DG1716" s="58"/>
      <c r="DH1716" s="58"/>
      <c r="DI1716" s="60"/>
    </row>
    <row r="1717" spans="1:113" x14ac:dyDescent="0.2">
      <c r="A1717" s="36"/>
      <c r="AM1717" s="62"/>
      <c r="AN1717" s="62"/>
      <c r="AO1717" s="58"/>
      <c r="AP1717" s="58"/>
      <c r="AQ1717" s="58"/>
      <c r="AS1717" s="62"/>
      <c r="AT1717" s="58"/>
      <c r="AU1717" s="58"/>
      <c r="AW1717" s="62"/>
      <c r="AX1717" s="58"/>
      <c r="AY1717" s="59"/>
      <c r="BA1717" s="58"/>
      <c r="BC1717" s="62"/>
      <c r="BD1717" s="58"/>
      <c r="BE1717" s="59"/>
      <c r="BF1717" s="58"/>
      <c r="BG1717" s="58"/>
      <c r="BH1717" s="58"/>
      <c r="BI1717" s="58"/>
      <c r="BJ1717" s="58"/>
      <c r="BK1717" s="58"/>
      <c r="BL1717" s="58"/>
      <c r="BM1717" s="58"/>
      <c r="BN1717" s="58"/>
      <c r="BO1717" s="58"/>
      <c r="BP1717" s="58"/>
      <c r="BQ1717" s="58"/>
      <c r="BR1717" s="58"/>
      <c r="BS1717" s="58"/>
      <c r="BT1717" s="58"/>
      <c r="BU1717" s="58"/>
      <c r="BV1717" s="58"/>
      <c r="BW1717" s="58"/>
      <c r="BX1717" s="58"/>
      <c r="BY1717" s="58"/>
      <c r="BZ1717" s="58"/>
      <c r="CA1717" s="58"/>
      <c r="CB1717" s="58"/>
      <c r="CC1717" s="58"/>
      <c r="CD1717" s="58"/>
      <c r="CE1717" s="58"/>
      <c r="CF1717" s="58"/>
      <c r="CG1717" s="58"/>
      <c r="CH1717" s="58"/>
      <c r="CI1717" s="58"/>
      <c r="CJ1717" s="58"/>
      <c r="CK1717" s="58"/>
      <c r="CL1717" s="58"/>
      <c r="CM1717" s="58"/>
      <c r="CN1717" s="58"/>
      <c r="CO1717" s="58"/>
      <c r="CP1717" s="58"/>
      <c r="CQ1717" s="58"/>
      <c r="CR1717" s="58"/>
      <c r="CS1717" s="58"/>
      <c r="CT1717" s="58"/>
      <c r="CU1717" s="58"/>
      <c r="CV1717" s="58"/>
      <c r="CW1717" s="58"/>
      <c r="CX1717" s="58"/>
      <c r="CY1717" s="58"/>
      <c r="CZ1717" s="58"/>
      <c r="DA1717" s="58"/>
      <c r="DB1717" s="58"/>
      <c r="DC1717" s="58"/>
      <c r="DD1717" s="58"/>
      <c r="DE1717" s="58"/>
      <c r="DF1717" s="58"/>
      <c r="DG1717" s="58"/>
      <c r="DH1717" s="58"/>
      <c r="DI1717" s="60"/>
    </row>
    <row r="1718" spans="1:113" x14ac:dyDescent="0.2">
      <c r="A1718" s="36"/>
      <c r="AM1718" s="62"/>
      <c r="AN1718" s="62"/>
      <c r="AO1718" s="58"/>
      <c r="AP1718" s="58"/>
      <c r="AQ1718" s="58"/>
      <c r="AS1718" s="62"/>
      <c r="AT1718" s="58"/>
      <c r="AU1718" s="58"/>
      <c r="AW1718" s="62"/>
      <c r="AX1718" s="58"/>
      <c r="AY1718" s="59"/>
      <c r="BA1718" s="58"/>
      <c r="BC1718" s="62"/>
      <c r="BD1718" s="58"/>
      <c r="BE1718" s="59"/>
      <c r="BF1718" s="58"/>
      <c r="BG1718" s="58"/>
      <c r="BH1718" s="58"/>
      <c r="BI1718" s="58"/>
      <c r="BJ1718" s="58"/>
      <c r="BK1718" s="58"/>
      <c r="BL1718" s="58"/>
      <c r="BM1718" s="58"/>
      <c r="BN1718" s="58"/>
      <c r="BO1718" s="58"/>
      <c r="BP1718" s="58"/>
      <c r="BQ1718" s="58"/>
      <c r="BR1718" s="58"/>
      <c r="BS1718" s="58"/>
      <c r="BT1718" s="58"/>
      <c r="BU1718" s="58"/>
      <c r="BV1718" s="58"/>
      <c r="BW1718" s="58"/>
      <c r="BX1718" s="58"/>
      <c r="BY1718" s="58"/>
      <c r="BZ1718" s="58"/>
      <c r="CA1718" s="58"/>
      <c r="CB1718" s="58"/>
      <c r="CC1718" s="58"/>
      <c r="CD1718" s="58"/>
      <c r="CE1718" s="58"/>
      <c r="CF1718" s="58"/>
      <c r="CG1718" s="58"/>
      <c r="CH1718" s="58"/>
      <c r="CI1718" s="58"/>
      <c r="CJ1718" s="58"/>
      <c r="CK1718" s="58"/>
      <c r="CL1718" s="58"/>
      <c r="CM1718" s="58"/>
      <c r="CN1718" s="58"/>
      <c r="CO1718" s="58"/>
      <c r="CP1718" s="58"/>
      <c r="CQ1718" s="58"/>
      <c r="CR1718" s="58"/>
      <c r="CS1718" s="58"/>
      <c r="CT1718" s="58"/>
      <c r="CU1718" s="58"/>
      <c r="CV1718" s="58"/>
      <c r="CW1718" s="58"/>
      <c r="CX1718" s="58"/>
      <c r="CY1718" s="58"/>
      <c r="CZ1718" s="58"/>
      <c r="DA1718" s="58"/>
      <c r="DB1718" s="58"/>
      <c r="DC1718" s="58"/>
      <c r="DD1718" s="58"/>
      <c r="DE1718" s="58"/>
      <c r="DF1718" s="58"/>
      <c r="DG1718" s="58"/>
      <c r="DH1718" s="58"/>
      <c r="DI1718" s="60"/>
    </row>
    <row r="1719" spans="1:113" x14ac:dyDescent="0.2">
      <c r="A1719" s="36"/>
      <c r="AM1719" s="62"/>
      <c r="AN1719" s="62"/>
      <c r="AO1719" s="58"/>
      <c r="AP1719" s="58"/>
      <c r="AQ1719" s="58"/>
      <c r="AS1719" s="62"/>
      <c r="AT1719" s="58"/>
      <c r="AU1719" s="58"/>
      <c r="AW1719" s="62"/>
      <c r="AX1719" s="58"/>
      <c r="AY1719" s="59"/>
      <c r="BA1719" s="58"/>
      <c r="BC1719" s="62"/>
      <c r="BD1719" s="58"/>
      <c r="BE1719" s="59"/>
      <c r="BF1719" s="58"/>
      <c r="BG1719" s="58"/>
      <c r="BH1719" s="58"/>
      <c r="BI1719" s="58"/>
      <c r="BJ1719" s="58"/>
      <c r="BK1719" s="58"/>
      <c r="BL1719" s="58"/>
      <c r="BM1719" s="58"/>
      <c r="BN1719" s="58"/>
      <c r="BO1719" s="58"/>
      <c r="BP1719" s="58"/>
      <c r="BQ1719" s="58"/>
      <c r="BR1719" s="58"/>
      <c r="BS1719" s="58"/>
      <c r="BT1719" s="58"/>
      <c r="BU1719" s="58"/>
      <c r="BV1719" s="58"/>
      <c r="BW1719" s="58"/>
      <c r="BX1719" s="58"/>
      <c r="BY1719" s="58"/>
      <c r="BZ1719" s="58"/>
      <c r="CA1719" s="58"/>
      <c r="CB1719" s="58"/>
      <c r="CC1719" s="58"/>
      <c r="CD1719" s="58"/>
      <c r="CE1719" s="58"/>
      <c r="CF1719" s="58"/>
      <c r="CG1719" s="58"/>
      <c r="CH1719" s="58"/>
      <c r="CI1719" s="58"/>
      <c r="CJ1719" s="58"/>
      <c r="CK1719" s="58"/>
      <c r="CL1719" s="58"/>
      <c r="CM1719" s="58"/>
      <c r="CN1719" s="58"/>
      <c r="CO1719" s="58"/>
      <c r="CP1719" s="58"/>
      <c r="CQ1719" s="58"/>
      <c r="CR1719" s="58"/>
      <c r="CS1719" s="58"/>
      <c r="CT1719" s="58"/>
      <c r="CU1719" s="58"/>
      <c r="CV1719" s="58"/>
      <c r="CW1719" s="58"/>
      <c r="CX1719" s="58"/>
      <c r="CY1719" s="58"/>
      <c r="CZ1719" s="58"/>
      <c r="DA1719" s="58"/>
      <c r="DB1719" s="58"/>
      <c r="DC1719" s="58"/>
      <c r="DD1719" s="58"/>
      <c r="DE1719" s="58"/>
      <c r="DF1719" s="58"/>
      <c r="DG1719" s="58"/>
      <c r="DH1719" s="58"/>
      <c r="DI1719" s="60"/>
    </row>
    <row r="1720" spans="1:113" x14ac:dyDescent="0.2">
      <c r="A1720" s="36"/>
      <c r="AM1720" s="62"/>
      <c r="AN1720" s="62"/>
      <c r="AO1720" s="58"/>
      <c r="AP1720" s="58"/>
      <c r="AQ1720" s="58"/>
      <c r="AS1720" s="62"/>
      <c r="AT1720" s="58"/>
      <c r="AU1720" s="58"/>
      <c r="AW1720" s="62"/>
      <c r="AX1720" s="58"/>
      <c r="AY1720" s="59"/>
      <c r="BA1720" s="58"/>
      <c r="BC1720" s="62"/>
      <c r="BD1720" s="58"/>
      <c r="BE1720" s="59"/>
      <c r="BF1720" s="58"/>
      <c r="BG1720" s="58"/>
      <c r="BH1720" s="58"/>
      <c r="BI1720" s="58"/>
      <c r="BJ1720" s="58"/>
      <c r="BK1720" s="58"/>
      <c r="BL1720" s="58"/>
      <c r="BM1720" s="58"/>
      <c r="BN1720" s="58"/>
      <c r="BO1720" s="58"/>
      <c r="BP1720" s="58"/>
      <c r="BQ1720" s="58"/>
      <c r="BR1720" s="58"/>
      <c r="BS1720" s="58"/>
      <c r="BT1720" s="58"/>
      <c r="BU1720" s="58"/>
      <c r="BV1720" s="58"/>
      <c r="BW1720" s="58"/>
      <c r="BX1720" s="58"/>
      <c r="BY1720" s="58"/>
      <c r="BZ1720" s="58"/>
      <c r="CA1720" s="58"/>
      <c r="CB1720" s="58"/>
      <c r="CC1720" s="58"/>
      <c r="CD1720" s="58"/>
      <c r="CE1720" s="58"/>
      <c r="CF1720" s="58"/>
      <c r="CG1720" s="58"/>
      <c r="CH1720" s="58"/>
      <c r="CI1720" s="58"/>
      <c r="CJ1720" s="58"/>
      <c r="CK1720" s="58"/>
      <c r="CL1720" s="58"/>
      <c r="CM1720" s="58"/>
      <c r="CN1720" s="58"/>
      <c r="CO1720" s="58"/>
      <c r="CP1720" s="58"/>
      <c r="CQ1720" s="58"/>
      <c r="CR1720" s="58"/>
      <c r="CS1720" s="58"/>
      <c r="CT1720" s="58"/>
      <c r="CU1720" s="58"/>
      <c r="CV1720" s="58"/>
      <c r="CW1720" s="58"/>
      <c r="CX1720" s="58"/>
      <c r="CY1720" s="58"/>
      <c r="CZ1720" s="58"/>
      <c r="DA1720" s="58"/>
      <c r="DB1720" s="58"/>
      <c r="DC1720" s="58"/>
      <c r="DD1720" s="58"/>
      <c r="DE1720" s="58"/>
      <c r="DF1720" s="58"/>
      <c r="DG1720" s="58"/>
      <c r="DH1720" s="58"/>
      <c r="DI1720" s="60"/>
    </row>
    <row r="1721" spans="1:113" x14ac:dyDescent="0.2">
      <c r="A1721" s="36"/>
      <c r="AM1721" s="62"/>
      <c r="AN1721" s="62"/>
      <c r="AO1721" s="58"/>
      <c r="AP1721" s="58"/>
      <c r="AQ1721" s="58"/>
      <c r="AS1721" s="62"/>
      <c r="AT1721" s="58"/>
      <c r="AU1721" s="58"/>
      <c r="AW1721" s="62"/>
      <c r="AX1721" s="58"/>
      <c r="AY1721" s="59"/>
      <c r="BA1721" s="58"/>
      <c r="BC1721" s="62"/>
      <c r="BD1721" s="58"/>
      <c r="BE1721" s="59"/>
      <c r="BF1721" s="58"/>
      <c r="BG1721" s="58"/>
      <c r="BH1721" s="58"/>
      <c r="BI1721" s="58"/>
      <c r="BJ1721" s="58"/>
      <c r="BK1721" s="58"/>
      <c r="BL1721" s="58"/>
      <c r="BM1721" s="58"/>
      <c r="BN1721" s="58"/>
      <c r="BO1721" s="58"/>
      <c r="BP1721" s="58"/>
      <c r="BQ1721" s="58"/>
      <c r="BR1721" s="58"/>
      <c r="BS1721" s="58"/>
      <c r="BT1721" s="58"/>
      <c r="BU1721" s="58"/>
      <c r="BV1721" s="58"/>
      <c r="BW1721" s="58"/>
      <c r="BX1721" s="58"/>
      <c r="BY1721" s="58"/>
      <c r="BZ1721" s="58"/>
      <c r="CA1721" s="58"/>
      <c r="CB1721" s="58"/>
      <c r="CC1721" s="58"/>
      <c r="CD1721" s="58"/>
      <c r="CE1721" s="58"/>
      <c r="CF1721" s="58"/>
      <c r="CG1721" s="58"/>
      <c r="CH1721" s="58"/>
      <c r="CI1721" s="58"/>
      <c r="CJ1721" s="58"/>
      <c r="CK1721" s="58"/>
      <c r="CL1721" s="58"/>
      <c r="CM1721" s="58"/>
      <c r="CN1721" s="58"/>
      <c r="CO1721" s="58"/>
      <c r="CP1721" s="58"/>
      <c r="CQ1721" s="58"/>
      <c r="CR1721" s="58"/>
      <c r="CS1721" s="58"/>
      <c r="CT1721" s="58"/>
      <c r="CU1721" s="58"/>
      <c r="CV1721" s="58"/>
      <c r="CW1721" s="58"/>
      <c r="CX1721" s="58"/>
      <c r="CY1721" s="58"/>
      <c r="CZ1721" s="58"/>
      <c r="DA1721" s="58"/>
      <c r="DB1721" s="58"/>
      <c r="DC1721" s="58"/>
      <c r="DD1721" s="58"/>
      <c r="DE1721" s="58"/>
      <c r="DF1721" s="58"/>
      <c r="DG1721" s="58"/>
      <c r="DH1721" s="58"/>
      <c r="DI1721" s="60"/>
    </row>
    <row r="1722" spans="1:113" x14ac:dyDescent="0.2">
      <c r="A1722" s="36"/>
      <c r="AM1722" s="62"/>
      <c r="AN1722" s="62"/>
      <c r="AO1722" s="58"/>
      <c r="AP1722" s="58"/>
      <c r="AQ1722" s="58"/>
      <c r="AS1722" s="62"/>
      <c r="AT1722" s="58"/>
      <c r="AU1722" s="58"/>
      <c r="AW1722" s="62"/>
      <c r="AX1722" s="58"/>
      <c r="AY1722" s="59"/>
      <c r="BA1722" s="58"/>
      <c r="BC1722" s="62"/>
      <c r="BD1722" s="58"/>
      <c r="BE1722" s="59"/>
      <c r="BF1722" s="58"/>
      <c r="BG1722" s="58"/>
      <c r="BH1722" s="58"/>
      <c r="BI1722" s="58"/>
      <c r="BJ1722" s="58"/>
      <c r="BK1722" s="58"/>
      <c r="BL1722" s="58"/>
      <c r="BM1722" s="58"/>
      <c r="BN1722" s="58"/>
      <c r="BO1722" s="58"/>
      <c r="BP1722" s="58"/>
      <c r="BQ1722" s="58"/>
      <c r="BR1722" s="58"/>
      <c r="BS1722" s="58"/>
      <c r="BT1722" s="58"/>
      <c r="BU1722" s="58"/>
      <c r="BV1722" s="58"/>
      <c r="BW1722" s="58"/>
      <c r="BX1722" s="58"/>
      <c r="BY1722" s="58"/>
      <c r="BZ1722" s="58"/>
      <c r="CA1722" s="58"/>
      <c r="CB1722" s="58"/>
      <c r="CC1722" s="58"/>
      <c r="CD1722" s="58"/>
      <c r="CE1722" s="58"/>
      <c r="CF1722" s="58"/>
      <c r="CG1722" s="58"/>
      <c r="CH1722" s="58"/>
      <c r="CI1722" s="58"/>
      <c r="CJ1722" s="58"/>
      <c r="CK1722" s="58"/>
      <c r="CL1722" s="58"/>
      <c r="CM1722" s="58"/>
      <c r="CN1722" s="58"/>
      <c r="CO1722" s="58"/>
      <c r="CP1722" s="58"/>
      <c r="CQ1722" s="58"/>
      <c r="CR1722" s="58"/>
      <c r="CS1722" s="58"/>
      <c r="CT1722" s="58"/>
      <c r="CU1722" s="58"/>
      <c r="CV1722" s="58"/>
      <c r="CW1722" s="58"/>
      <c r="CX1722" s="58"/>
      <c r="CY1722" s="58"/>
      <c r="CZ1722" s="58"/>
      <c r="DA1722" s="58"/>
      <c r="DB1722" s="58"/>
      <c r="DC1722" s="58"/>
      <c r="DD1722" s="58"/>
      <c r="DE1722" s="58"/>
      <c r="DF1722" s="58"/>
      <c r="DG1722" s="58"/>
      <c r="DH1722" s="58"/>
      <c r="DI1722" s="60"/>
    </row>
    <row r="1723" spans="1:113" x14ac:dyDescent="0.2">
      <c r="A1723" s="36"/>
      <c r="AM1723" s="62"/>
      <c r="AN1723" s="62"/>
      <c r="AO1723" s="58"/>
      <c r="AP1723" s="58"/>
      <c r="AQ1723" s="58"/>
      <c r="AS1723" s="62"/>
      <c r="AT1723" s="58"/>
      <c r="AU1723" s="58"/>
      <c r="AW1723" s="62"/>
      <c r="AX1723" s="58"/>
      <c r="AY1723" s="59"/>
      <c r="BA1723" s="58"/>
      <c r="BC1723" s="62"/>
      <c r="BD1723" s="58"/>
      <c r="BE1723" s="59"/>
      <c r="BF1723" s="58"/>
      <c r="BG1723" s="58"/>
      <c r="BH1723" s="58"/>
      <c r="BI1723" s="58"/>
      <c r="BJ1723" s="58"/>
      <c r="BK1723" s="58"/>
      <c r="BL1723" s="58"/>
      <c r="BM1723" s="58"/>
      <c r="BN1723" s="58"/>
      <c r="BO1723" s="58"/>
      <c r="BP1723" s="58"/>
      <c r="BQ1723" s="58"/>
      <c r="BR1723" s="58"/>
      <c r="BS1723" s="58"/>
      <c r="BT1723" s="58"/>
      <c r="BU1723" s="58"/>
      <c r="BV1723" s="58"/>
      <c r="BW1723" s="58"/>
      <c r="BX1723" s="58"/>
      <c r="BY1723" s="58"/>
      <c r="BZ1723" s="58"/>
      <c r="CA1723" s="58"/>
      <c r="CB1723" s="58"/>
      <c r="CC1723" s="58"/>
      <c r="CD1723" s="58"/>
      <c r="CE1723" s="58"/>
      <c r="CF1723" s="58"/>
      <c r="CG1723" s="58"/>
      <c r="CH1723" s="58"/>
      <c r="CI1723" s="58"/>
      <c r="CJ1723" s="58"/>
      <c r="CK1723" s="58"/>
      <c r="CL1723" s="58"/>
      <c r="CM1723" s="58"/>
      <c r="CN1723" s="58"/>
      <c r="CO1723" s="58"/>
      <c r="CP1723" s="58"/>
      <c r="CQ1723" s="58"/>
      <c r="CR1723" s="58"/>
      <c r="CS1723" s="58"/>
      <c r="CT1723" s="58"/>
      <c r="CU1723" s="58"/>
      <c r="CV1723" s="58"/>
      <c r="CW1723" s="58"/>
      <c r="CX1723" s="58"/>
      <c r="CY1723" s="58"/>
      <c r="CZ1723" s="58"/>
      <c r="DA1723" s="58"/>
      <c r="DB1723" s="58"/>
      <c r="DC1723" s="58"/>
      <c r="DD1723" s="58"/>
      <c r="DE1723" s="58"/>
      <c r="DF1723" s="58"/>
      <c r="DG1723" s="58"/>
      <c r="DH1723" s="58"/>
      <c r="DI1723" s="60"/>
    </row>
    <row r="1724" spans="1:113" x14ac:dyDescent="0.2">
      <c r="A1724" s="36"/>
      <c r="AM1724" s="62"/>
      <c r="AN1724" s="62"/>
      <c r="AO1724" s="58"/>
      <c r="AP1724" s="58"/>
      <c r="AQ1724" s="58"/>
      <c r="AS1724" s="62"/>
      <c r="AT1724" s="58"/>
      <c r="AU1724" s="58"/>
      <c r="AW1724" s="62"/>
      <c r="AX1724" s="58"/>
      <c r="AY1724" s="59"/>
      <c r="BA1724" s="58"/>
      <c r="BC1724" s="62"/>
      <c r="BD1724" s="58"/>
      <c r="BE1724" s="59"/>
      <c r="BF1724" s="58"/>
      <c r="BG1724" s="58"/>
      <c r="BH1724" s="58"/>
      <c r="BI1724" s="58"/>
      <c r="BJ1724" s="58"/>
      <c r="BK1724" s="58"/>
      <c r="BL1724" s="58"/>
      <c r="BM1724" s="58"/>
      <c r="BN1724" s="58"/>
      <c r="BO1724" s="58"/>
      <c r="BP1724" s="58"/>
      <c r="BQ1724" s="58"/>
      <c r="BR1724" s="58"/>
      <c r="BS1724" s="58"/>
      <c r="BT1724" s="58"/>
      <c r="BU1724" s="58"/>
      <c r="BV1724" s="58"/>
      <c r="BW1724" s="58"/>
      <c r="BX1724" s="58"/>
      <c r="BY1724" s="58"/>
      <c r="BZ1724" s="58"/>
      <c r="CA1724" s="58"/>
      <c r="CB1724" s="58"/>
      <c r="CC1724" s="58"/>
      <c r="CD1724" s="58"/>
      <c r="CE1724" s="58"/>
      <c r="CF1724" s="58"/>
      <c r="CG1724" s="58"/>
      <c r="CH1724" s="58"/>
      <c r="CI1724" s="58"/>
      <c r="CJ1724" s="58"/>
      <c r="CK1724" s="58"/>
      <c r="CL1724" s="58"/>
      <c r="CM1724" s="58"/>
      <c r="CN1724" s="58"/>
      <c r="CO1724" s="58"/>
      <c r="CP1724" s="58"/>
      <c r="CQ1724" s="58"/>
      <c r="CR1724" s="58"/>
      <c r="CS1724" s="58"/>
      <c r="CT1724" s="58"/>
      <c r="CU1724" s="58"/>
      <c r="CV1724" s="58"/>
      <c r="CW1724" s="58"/>
      <c r="CX1724" s="58"/>
      <c r="CY1724" s="58"/>
      <c r="CZ1724" s="58"/>
      <c r="DA1724" s="58"/>
      <c r="DB1724" s="58"/>
      <c r="DC1724" s="58"/>
      <c r="DD1724" s="58"/>
      <c r="DE1724" s="58"/>
      <c r="DF1724" s="58"/>
      <c r="DG1724" s="58"/>
      <c r="DH1724" s="58"/>
      <c r="DI1724" s="60"/>
    </row>
    <row r="1725" spans="1:113" x14ac:dyDescent="0.2">
      <c r="A1725" s="36"/>
      <c r="AM1725" s="62"/>
      <c r="AN1725" s="62"/>
      <c r="AO1725" s="58"/>
      <c r="AP1725" s="58"/>
      <c r="AQ1725" s="58"/>
      <c r="AS1725" s="62"/>
      <c r="AT1725" s="58"/>
      <c r="AU1725" s="58"/>
      <c r="AW1725" s="62"/>
      <c r="AX1725" s="58"/>
      <c r="AY1725" s="59"/>
      <c r="BA1725" s="58"/>
      <c r="BC1725" s="62"/>
      <c r="BD1725" s="58"/>
      <c r="BE1725" s="59"/>
      <c r="BF1725" s="58"/>
      <c r="BG1725" s="58"/>
      <c r="BH1725" s="58"/>
      <c r="BI1725" s="58"/>
      <c r="BJ1725" s="58"/>
      <c r="BK1725" s="58"/>
      <c r="BL1725" s="58"/>
      <c r="BM1725" s="58"/>
      <c r="BN1725" s="58"/>
      <c r="BO1725" s="58"/>
      <c r="BP1725" s="58"/>
      <c r="BQ1725" s="58"/>
      <c r="BR1725" s="58"/>
      <c r="BS1725" s="58"/>
      <c r="BT1725" s="58"/>
      <c r="BU1725" s="58"/>
      <c r="BV1725" s="58"/>
      <c r="BW1725" s="58"/>
      <c r="BX1725" s="58"/>
      <c r="BY1725" s="58"/>
      <c r="BZ1725" s="58"/>
      <c r="CA1725" s="58"/>
      <c r="CB1725" s="58"/>
      <c r="CC1725" s="58"/>
      <c r="CD1725" s="58"/>
      <c r="CE1725" s="58"/>
      <c r="CF1725" s="58"/>
      <c r="CG1725" s="58"/>
      <c r="CH1725" s="58"/>
      <c r="CI1725" s="58"/>
      <c r="CJ1725" s="58"/>
      <c r="CK1725" s="58"/>
      <c r="CL1725" s="58"/>
      <c r="CM1725" s="58"/>
      <c r="CN1725" s="58"/>
      <c r="CO1725" s="58"/>
      <c r="CP1725" s="58"/>
      <c r="CQ1725" s="58"/>
      <c r="CR1725" s="58"/>
      <c r="CS1725" s="58"/>
      <c r="CT1725" s="58"/>
      <c r="CU1725" s="58"/>
      <c r="CV1725" s="58"/>
      <c r="CW1725" s="58"/>
      <c r="CX1725" s="58"/>
      <c r="CY1725" s="58"/>
      <c r="CZ1725" s="58"/>
      <c r="DA1725" s="58"/>
      <c r="DB1725" s="58"/>
      <c r="DC1725" s="58"/>
      <c r="DD1725" s="58"/>
      <c r="DE1725" s="58"/>
      <c r="DF1725" s="58"/>
      <c r="DG1725" s="58"/>
      <c r="DH1725" s="58"/>
      <c r="DI1725" s="60"/>
    </row>
    <row r="1726" spans="1:113" x14ac:dyDescent="0.2">
      <c r="A1726" s="36"/>
      <c r="AM1726" s="62"/>
      <c r="AN1726" s="62"/>
      <c r="AO1726" s="58"/>
      <c r="AP1726" s="58"/>
      <c r="AQ1726" s="58"/>
      <c r="AS1726" s="62"/>
      <c r="AT1726" s="58"/>
      <c r="AU1726" s="58"/>
      <c r="AW1726" s="62"/>
      <c r="AX1726" s="58"/>
      <c r="AY1726" s="59"/>
      <c r="BA1726" s="58"/>
      <c r="BC1726" s="62"/>
      <c r="BD1726" s="58"/>
      <c r="BE1726" s="59"/>
      <c r="BF1726" s="58"/>
      <c r="BG1726" s="58"/>
      <c r="BH1726" s="58"/>
      <c r="BI1726" s="58"/>
      <c r="BJ1726" s="58"/>
      <c r="BK1726" s="58"/>
      <c r="BL1726" s="58"/>
      <c r="BM1726" s="58"/>
      <c r="BN1726" s="58"/>
      <c r="BO1726" s="58"/>
      <c r="BP1726" s="58"/>
      <c r="BQ1726" s="58"/>
      <c r="BR1726" s="58"/>
      <c r="BS1726" s="58"/>
      <c r="BT1726" s="58"/>
      <c r="BU1726" s="58"/>
      <c r="BV1726" s="58"/>
      <c r="BW1726" s="58"/>
      <c r="BX1726" s="58"/>
      <c r="BY1726" s="58"/>
      <c r="BZ1726" s="58"/>
      <c r="CA1726" s="58"/>
      <c r="CB1726" s="58"/>
      <c r="CC1726" s="58"/>
      <c r="CD1726" s="58"/>
      <c r="CE1726" s="58"/>
      <c r="CF1726" s="58"/>
      <c r="CG1726" s="58"/>
      <c r="CH1726" s="58"/>
      <c r="CI1726" s="58"/>
      <c r="CJ1726" s="58"/>
      <c r="CK1726" s="58"/>
      <c r="CL1726" s="58"/>
      <c r="CM1726" s="58"/>
      <c r="CN1726" s="58"/>
      <c r="CO1726" s="58"/>
      <c r="CP1726" s="58"/>
      <c r="CQ1726" s="58"/>
      <c r="CR1726" s="58"/>
      <c r="CS1726" s="58"/>
      <c r="CT1726" s="58"/>
      <c r="CU1726" s="58"/>
      <c r="CV1726" s="58"/>
      <c r="CW1726" s="58"/>
      <c r="CX1726" s="58"/>
      <c r="CY1726" s="58"/>
      <c r="CZ1726" s="58"/>
      <c r="DA1726" s="58"/>
      <c r="DB1726" s="58"/>
      <c r="DC1726" s="58"/>
      <c r="DD1726" s="58"/>
      <c r="DE1726" s="58"/>
      <c r="DF1726" s="58"/>
      <c r="DG1726" s="58"/>
      <c r="DH1726" s="58"/>
      <c r="DI1726" s="60"/>
    </row>
    <row r="1727" spans="1:113" x14ac:dyDescent="0.2">
      <c r="A1727" s="36"/>
      <c r="AM1727" s="62"/>
      <c r="AN1727" s="62"/>
      <c r="AO1727" s="58"/>
      <c r="AP1727" s="58"/>
      <c r="AQ1727" s="58"/>
      <c r="AS1727" s="62"/>
      <c r="AT1727" s="58"/>
      <c r="AU1727" s="58"/>
      <c r="AW1727" s="62"/>
      <c r="AX1727" s="58"/>
      <c r="AY1727" s="59"/>
      <c r="BA1727" s="58"/>
      <c r="BC1727" s="62"/>
      <c r="BD1727" s="58"/>
      <c r="BE1727" s="59"/>
      <c r="BF1727" s="58"/>
      <c r="BG1727" s="58"/>
      <c r="BH1727" s="58"/>
      <c r="BI1727" s="58"/>
      <c r="BJ1727" s="58"/>
      <c r="BK1727" s="58"/>
      <c r="BL1727" s="58"/>
      <c r="BM1727" s="58"/>
      <c r="BN1727" s="58"/>
      <c r="BO1727" s="58"/>
      <c r="BP1727" s="58"/>
      <c r="BQ1727" s="58"/>
      <c r="BR1727" s="58"/>
      <c r="BS1727" s="58"/>
      <c r="BT1727" s="58"/>
      <c r="BU1727" s="58"/>
      <c r="BV1727" s="58"/>
      <c r="BW1727" s="58"/>
      <c r="BX1727" s="58"/>
      <c r="BY1727" s="58"/>
      <c r="BZ1727" s="58"/>
      <c r="CA1727" s="58"/>
      <c r="CB1727" s="58"/>
      <c r="CC1727" s="58"/>
      <c r="CD1727" s="58"/>
      <c r="CE1727" s="58"/>
      <c r="CF1727" s="58"/>
      <c r="CG1727" s="58"/>
      <c r="CH1727" s="58"/>
      <c r="CI1727" s="58"/>
      <c r="CJ1727" s="58"/>
      <c r="CK1727" s="58"/>
      <c r="CL1727" s="58"/>
      <c r="CM1727" s="58"/>
      <c r="CN1727" s="58"/>
      <c r="CO1727" s="58"/>
      <c r="CP1727" s="58"/>
      <c r="CQ1727" s="58"/>
      <c r="CR1727" s="58"/>
      <c r="CS1727" s="58"/>
      <c r="CT1727" s="58"/>
      <c r="CU1727" s="58"/>
      <c r="CV1727" s="58"/>
      <c r="CW1727" s="58"/>
      <c r="CX1727" s="58"/>
      <c r="CY1727" s="58"/>
      <c r="CZ1727" s="58"/>
      <c r="DA1727" s="58"/>
      <c r="DB1727" s="58"/>
      <c r="DC1727" s="58"/>
      <c r="DD1727" s="58"/>
      <c r="DE1727" s="58"/>
      <c r="DF1727" s="58"/>
      <c r="DG1727" s="58"/>
      <c r="DH1727" s="58"/>
      <c r="DI1727" s="60"/>
    </row>
    <row r="1728" spans="1:113" x14ac:dyDescent="0.2">
      <c r="A1728" s="36"/>
      <c r="AM1728" s="62"/>
      <c r="AN1728" s="62"/>
      <c r="AO1728" s="58"/>
      <c r="AP1728" s="58"/>
      <c r="AQ1728" s="58"/>
      <c r="AS1728" s="62"/>
      <c r="AT1728" s="58"/>
      <c r="AU1728" s="58"/>
      <c r="AW1728" s="62"/>
      <c r="AX1728" s="58"/>
      <c r="AY1728" s="59"/>
      <c r="BA1728" s="58"/>
      <c r="BC1728" s="62"/>
      <c r="BD1728" s="58"/>
      <c r="BE1728" s="59"/>
      <c r="BF1728" s="58"/>
      <c r="BG1728" s="58"/>
      <c r="BH1728" s="58"/>
      <c r="BI1728" s="58"/>
      <c r="BJ1728" s="58"/>
      <c r="BK1728" s="58"/>
      <c r="BL1728" s="58"/>
      <c r="BM1728" s="58"/>
      <c r="BN1728" s="58"/>
      <c r="BO1728" s="58"/>
      <c r="BP1728" s="58"/>
      <c r="BQ1728" s="58"/>
      <c r="BR1728" s="58"/>
      <c r="BS1728" s="58"/>
      <c r="BT1728" s="58"/>
      <c r="BU1728" s="58"/>
      <c r="BV1728" s="58"/>
      <c r="BW1728" s="58"/>
      <c r="BX1728" s="58"/>
      <c r="BY1728" s="58"/>
      <c r="BZ1728" s="58"/>
      <c r="CA1728" s="58"/>
      <c r="CB1728" s="58"/>
      <c r="CC1728" s="58"/>
      <c r="CD1728" s="58"/>
      <c r="CE1728" s="58"/>
      <c r="CF1728" s="58"/>
      <c r="CG1728" s="58"/>
      <c r="CH1728" s="58"/>
      <c r="CI1728" s="58"/>
      <c r="CJ1728" s="58"/>
      <c r="CK1728" s="58"/>
      <c r="CL1728" s="58"/>
      <c r="CM1728" s="58"/>
      <c r="CN1728" s="58"/>
      <c r="CO1728" s="58"/>
      <c r="CP1728" s="58"/>
      <c r="CQ1728" s="58"/>
      <c r="CR1728" s="58"/>
      <c r="CS1728" s="58"/>
      <c r="CT1728" s="58"/>
      <c r="CU1728" s="58"/>
      <c r="CV1728" s="58"/>
      <c r="CW1728" s="58"/>
      <c r="CX1728" s="58"/>
      <c r="CY1728" s="58"/>
      <c r="CZ1728" s="58"/>
      <c r="DA1728" s="58"/>
      <c r="DB1728" s="58"/>
      <c r="DC1728" s="58"/>
      <c r="DD1728" s="58"/>
      <c r="DE1728" s="58"/>
      <c r="DF1728" s="58"/>
      <c r="DG1728" s="58"/>
      <c r="DH1728" s="58"/>
      <c r="DI1728" s="60"/>
    </row>
    <row r="1729" spans="1:113" x14ac:dyDescent="0.2">
      <c r="A1729" s="36"/>
      <c r="AM1729" s="62"/>
      <c r="AN1729" s="62"/>
      <c r="AO1729" s="58"/>
      <c r="AP1729" s="58"/>
      <c r="AQ1729" s="58"/>
      <c r="AS1729" s="62"/>
      <c r="AT1729" s="58"/>
      <c r="AU1729" s="58"/>
      <c r="AW1729" s="62"/>
      <c r="AX1729" s="58"/>
      <c r="AY1729" s="59"/>
      <c r="BA1729" s="58"/>
      <c r="BC1729" s="62"/>
      <c r="BD1729" s="58"/>
      <c r="BE1729" s="59"/>
      <c r="BF1729" s="58"/>
      <c r="BG1729" s="58"/>
      <c r="BH1729" s="58"/>
      <c r="BI1729" s="58"/>
      <c r="BJ1729" s="58"/>
      <c r="BK1729" s="58"/>
      <c r="BL1729" s="58"/>
      <c r="BM1729" s="58"/>
      <c r="BN1729" s="58"/>
      <c r="BO1729" s="58"/>
      <c r="BP1729" s="58"/>
      <c r="BQ1729" s="58"/>
      <c r="BR1729" s="58"/>
      <c r="BS1729" s="58"/>
      <c r="BT1729" s="58"/>
      <c r="BU1729" s="58"/>
      <c r="BV1729" s="58"/>
      <c r="BW1729" s="58"/>
      <c r="BX1729" s="58"/>
      <c r="BY1729" s="58"/>
      <c r="BZ1729" s="58"/>
      <c r="CA1729" s="58"/>
      <c r="CB1729" s="58"/>
      <c r="CC1729" s="58"/>
      <c r="CD1729" s="58"/>
      <c r="CE1729" s="58"/>
      <c r="CF1729" s="58"/>
      <c r="CG1729" s="58"/>
      <c r="CH1729" s="58"/>
      <c r="CI1729" s="58"/>
      <c r="CJ1729" s="58"/>
      <c r="CK1729" s="58"/>
      <c r="CL1729" s="58"/>
      <c r="CM1729" s="58"/>
      <c r="CN1729" s="58"/>
      <c r="CO1729" s="58"/>
      <c r="CP1729" s="58"/>
      <c r="CQ1729" s="58"/>
      <c r="CR1729" s="58"/>
      <c r="CS1729" s="58"/>
      <c r="CT1729" s="58"/>
      <c r="CU1729" s="58"/>
      <c r="CV1729" s="58"/>
      <c r="CW1729" s="58"/>
      <c r="CX1729" s="58"/>
      <c r="CY1729" s="58"/>
      <c r="CZ1729" s="58"/>
      <c r="DA1729" s="58"/>
      <c r="DB1729" s="58"/>
      <c r="DC1729" s="58"/>
      <c r="DD1729" s="58"/>
      <c r="DE1729" s="58"/>
      <c r="DF1729" s="58"/>
      <c r="DG1729" s="58"/>
      <c r="DH1729" s="58"/>
      <c r="DI1729" s="60"/>
    </row>
    <row r="1730" spans="1:113" x14ac:dyDescent="0.2">
      <c r="A1730" s="36"/>
      <c r="AM1730" s="62"/>
      <c r="AN1730" s="62"/>
      <c r="AO1730" s="58"/>
      <c r="AP1730" s="58"/>
      <c r="AQ1730" s="58"/>
      <c r="AS1730" s="62"/>
      <c r="AT1730" s="58"/>
      <c r="AU1730" s="58"/>
      <c r="AW1730" s="62"/>
      <c r="AX1730" s="58"/>
      <c r="AY1730" s="59"/>
      <c r="BA1730" s="58"/>
      <c r="BC1730" s="62"/>
      <c r="BD1730" s="58"/>
      <c r="BE1730" s="59"/>
      <c r="BF1730" s="58"/>
      <c r="BG1730" s="58"/>
      <c r="BH1730" s="58"/>
      <c r="BI1730" s="58"/>
      <c r="BJ1730" s="58"/>
      <c r="BK1730" s="58"/>
      <c r="BL1730" s="58"/>
      <c r="BM1730" s="58"/>
      <c r="BN1730" s="58"/>
      <c r="BO1730" s="58"/>
      <c r="BP1730" s="58"/>
      <c r="BQ1730" s="58"/>
      <c r="BR1730" s="58"/>
      <c r="BS1730" s="58"/>
      <c r="BT1730" s="58"/>
      <c r="BU1730" s="58"/>
      <c r="BV1730" s="58"/>
      <c r="BW1730" s="58"/>
      <c r="BX1730" s="58"/>
      <c r="BY1730" s="58"/>
      <c r="BZ1730" s="58"/>
      <c r="CA1730" s="58"/>
      <c r="CB1730" s="58"/>
      <c r="CC1730" s="58"/>
      <c r="CD1730" s="58"/>
      <c r="CE1730" s="58"/>
      <c r="CF1730" s="58"/>
      <c r="CG1730" s="58"/>
      <c r="CH1730" s="58"/>
      <c r="CI1730" s="58"/>
      <c r="CJ1730" s="58"/>
      <c r="CK1730" s="58"/>
      <c r="CL1730" s="58"/>
      <c r="CM1730" s="58"/>
      <c r="CN1730" s="58"/>
      <c r="CO1730" s="58"/>
      <c r="CP1730" s="58"/>
      <c r="CQ1730" s="58"/>
      <c r="CR1730" s="58"/>
      <c r="CS1730" s="58"/>
      <c r="CT1730" s="58"/>
      <c r="CU1730" s="58"/>
      <c r="CV1730" s="58"/>
      <c r="CW1730" s="58"/>
      <c r="CX1730" s="58"/>
      <c r="CY1730" s="58"/>
      <c r="CZ1730" s="58"/>
      <c r="DA1730" s="58"/>
      <c r="DB1730" s="58"/>
      <c r="DC1730" s="58"/>
      <c r="DD1730" s="58"/>
      <c r="DE1730" s="58"/>
      <c r="DF1730" s="58"/>
      <c r="DG1730" s="58"/>
      <c r="DH1730" s="58"/>
      <c r="DI1730" s="60"/>
    </row>
    <row r="1731" spans="1:113" x14ac:dyDescent="0.2">
      <c r="A1731" s="36"/>
      <c r="AM1731" s="62"/>
      <c r="AN1731" s="62"/>
      <c r="AO1731" s="58"/>
      <c r="AP1731" s="58"/>
      <c r="AQ1731" s="58"/>
      <c r="AS1731" s="62"/>
      <c r="AT1731" s="58"/>
      <c r="AU1731" s="58"/>
      <c r="AW1731" s="62"/>
      <c r="AX1731" s="58"/>
      <c r="AY1731" s="59"/>
      <c r="BA1731" s="58"/>
      <c r="BC1731" s="62"/>
      <c r="BD1731" s="58"/>
      <c r="BE1731" s="59"/>
      <c r="BF1731" s="58"/>
      <c r="BG1731" s="58"/>
      <c r="BH1731" s="58"/>
      <c r="BI1731" s="58"/>
      <c r="BJ1731" s="58"/>
      <c r="BK1731" s="58"/>
      <c r="BL1731" s="58"/>
      <c r="BM1731" s="58"/>
      <c r="BN1731" s="58"/>
      <c r="BO1731" s="58"/>
      <c r="BP1731" s="58"/>
      <c r="BQ1731" s="58"/>
      <c r="BR1731" s="58"/>
      <c r="BS1731" s="58"/>
      <c r="BT1731" s="58"/>
      <c r="BU1731" s="58"/>
      <c r="BV1731" s="58"/>
      <c r="BW1731" s="58"/>
      <c r="BX1731" s="58"/>
      <c r="BY1731" s="58"/>
      <c r="BZ1731" s="58"/>
      <c r="CA1731" s="58"/>
      <c r="CB1731" s="58"/>
      <c r="CC1731" s="58"/>
      <c r="CD1731" s="58"/>
      <c r="CE1731" s="58"/>
      <c r="CF1731" s="58"/>
      <c r="CG1731" s="58"/>
      <c r="CH1731" s="58"/>
      <c r="CI1731" s="58"/>
      <c r="CJ1731" s="58"/>
      <c r="CK1731" s="58"/>
      <c r="CL1731" s="58"/>
      <c r="CM1731" s="58"/>
      <c r="CN1731" s="58"/>
      <c r="CO1731" s="58"/>
      <c r="CP1731" s="58"/>
      <c r="CQ1731" s="58"/>
      <c r="CR1731" s="58"/>
      <c r="CS1731" s="58"/>
      <c r="CT1731" s="58"/>
      <c r="CU1731" s="58"/>
      <c r="CV1731" s="58"/>
      <c r="CW1731" s="58"/>
      <c r="CX1731" s="58"/>
      <c r="CY1731" s="58"/>
      <c r="CZ1731" s="58"/>
      <c r="DA1731" s="58"/>
      <c r="DB1731" s="58"/>
      <c r="DC1731" s="58"/>
      <c r="DD1731" s="58"/>
      <c r="DE1731" s="58"/>
      <c r="DF1731" s="58"/>
      <c r="DG1731" s="58"/>
      <c r="DH1731" s="58"/>
      <c r="DI1731" s="60"/>
    </row>
    <row r="1732" spans="1:113" x14ac:dyDescent="0.2">
      <c r="A1732" s="36"/>
      <c r="AM1732" s="62"/>
      <c r="AN1732" s="62"/>
      <c r="AO1732" s="58"/>
      <c r="AP1732" s="58"/>
      <c r="AQ1732" s="58"/>
      <c r="AS1732" s="62"/>
      <c r="AT1732" s="58"/>
      <c r="AU1732" s="58"/>
      <c r="AW1732" s="62"/>
      <c r="AX1732" s="58"/>
      <c r="AY1732" s="59"/>
      <c r="BA1732" s="58"/>
      <c r="BC1732" s="62"/>
      <c r="BD1732" s="58"/>
      <c r="BE1732" s="59"/>
      <c r="BF1732" s="58"/>
      <c r="BG1732" s="58"/>
      <c r="BH1732" s="58"/>
      <c r="BI1732" s="58"/>
      <c r="BJ1732" s="58"/>
      <c r="BK1732" s="58"/>
      <c r="BL1732" s="58"/>
      <c r="BM1732" s="58"/>
      <c r="BN1732" s="58"/>
      <c r="BO1732" s="58"/>
      <c r="BP1732" s="58"/>
      <c r="BQ1732" s="58"/>
      <c r="BR1732" s="58"/>
      <c r="BS1732" s="58"/>
      <c r="BT1732" s="58"/>
      <c r="BU1732" s="58"/>
      <c r="BV1732" s="58"/>
      <c r="BW1732" s="58"/>
      <c r="BX1732" s="58"/>
      <c r="BY1732" s="58"/>
      <c r="BZ1732" s="58"/>
      <c r="CA1732" s="58"/>
      <c r="CB1732" s="58"/>
      <c r="CC1732" s="58"/>
      <c r="CD1732" s="58"/>
      <c r="CE1732" s="58"/>
      <c r="CF1732" s="58"/>
      <c r="CG1732" s="58"/>
      <c r="CH1732" s="58"/>
      <c r="CI1732" s="58"/>
      <c r="CJ1732" s="58"/>
      <c r="CK1732" s="58"/>
      <c r="CL1732" s="58"/>
      <c r="CM1732" s="58"/>
      <c r="CN1732" s="58"/>
      <c r="CO1732" s="58"/>
      <c r="CP1732" s="58"/>
      <c r="CQ1732" s="58"/>
      <c r="CR1732" s="58"/>
      <c r="CS1732" s="58"/>
      <c r="CT1732" s="58"/>
      <c r="CU1732" s="58"/>
      <c r="CV1732" s="58"/>
      <c r="CW1732" s="58"/>
      <c r="CX1732" s="58"/>
      <c r="CY1732" s="58"/>
      <c r="CZ1732" s="58"/>
      <c r="DA1732" s="58"/>
      <c r="DB1732" s="58"/>
      <c r="DC1732" s="58"/>
      <c r="DD1732" s="58"/>
      <c r="DE1732" s="58"/>
      <c r="DF1732" s="58"/>
      <c r="DG1732" s="58"/>
      <c r="DH1732" s="58"/>
      <c r="DI1732" s="60"/>
    </row>
    <row r="1733" spans="1:113" x14ac:dyDescent="0.2">
      <c r="A1733" s="36"/>
      <c r="AM1733" s="62"/>
      <c r="AN1733" s="62"/>
      <c r="AO1733" s="58"/>
      <c r="AP1733" s="58"/>
      <c r="AQ1733" s="58"/>
      <c r="AS1733" s="62"/>
      <c r="AT1733" s="58"/>
      <c r="AU1733" s="58"/>
      <c r="AW1733" s="62"/>
      <c r="AX1733" s="58"/>
      <c r="AY1733" s="59"/>
      <c r="BA1733" s="58"/>
      <c r="BC1733" s="62"/>
      <c r="BD1733" s="58"/>
      <c r="BE1733" s="59"/>
      <c r="BF1733" s="58"/>
      <c r="BG1733" s="58"/>
      <c r="BH1733" s="58"/>
      <c r="BI1733" s="58"/>
      <c r="BJ1733" s="58"/>
      <c r="BK1733" s="58"/>
      <c r="BL1733" s="58"/>
      <c r="BM1733" s="58"/>
      <c r="BN1733" s="58"/>
      <c r="BO1733" s="58"/>
      <c r="BP1733" s="58"/>
      <c r="BQ1733" s="58"/>
      <c r="BR1733" s="58"/>
      <c r="BS1733" s="58"/>
      <c r="BT1733" s="58"/>
      <c r="BU1733" s="58"/>
      <c r="BV1733" s="58"/>
      <c r="BW1733" s="58"/>
      <c r="BX1733" s="58"/>
      <c r="BY1733" s="58"/>
      <c r="BZ1733" s="58"/>
      <c r="CA1733" s="58"/>
      <c r="CB1733" s="58"/>
      <c r="CC1733" s="58"/>
      <c r="CD1733" s="58"/>
      <c r="CE1733" s="58"/>
      <c r="CF1733" s="58"/>
      <c r="CG1733" s="58"/>
      <c r="CH1733" s="58"/>
      <c r="CI1733" s="58"/>
      <c r="CJ1733" s="58"/>
      <c r="CK1733" s="58"/>
      <c r="CL1733" s="58"/>
      <c r="CM1733" s="58"/>
      <c r="CN1733" s="58"/>
      <c r="CO1733" s="58"/>
      <c r="CP1733" s="58"/>
      <c r="CQ1733" s="58"/>
      <c r="CR1733" s="58"/>
      <c r="CS1733" s="58"/>
      <c r="CT1733" s="58"/>
      <c r="CU1733" s="58"/>
      <c r="CV1733" s="58"/>
      <c r="CW1733" s="58"/>
      <c r="CX1733" s="58"/>
      <c r="CY1733" s="58"/>
      <c r="CZ1733" s="58"/>
      <c r="DA1733" s="58"/>
      <c r="DB1733" s="58"/>
      <c r="DC1733" s="58"/>
      <c r="DD1733" s="58"/>
      <c r="DE1733" s="58"/>
      <c r="DF1733" s="58"/>
      <c r="DG1733" s="58"/>
      <c r="DH1733" s="58"/>
      <c r="DI1733" s="60"/>
    </row>
    <row r="1734" spans="1:113" x14ac:dyDescent="0.2">
      <c r="A1734" s="36"/>
      <c r="AM1734" s="62"/>
      <c r="AN1734" s="62"/>
      <c r="AO1734" s="58"/>
      <c r="AP1734" s="58"/>
      <c r="AQ1734" s="58"/>
      <c r="AS1734" s="62"/>
      <c r="AT1734" s="58"/>
      <c r="AU1734" s="58"/>
      <c r="AW1734" s="62"/>
      <c r="AX1734" s="58"/>
      <c r="AY1734" s="59"/>
      <c r="BA1734" s="58"/>
      <c r="BC1734" s="62"/>
      <c r="BD1734" s="58"/>
      <c r="BE1734" s="59"/>
      <c r="BF1734" s="58"/>
      <c r="BG1734" s="58"/>
      <c r="BH1734" s="58"/>
      <c r="BI1734" s="58"/>
      <c r="BJ1734" s="58"/>
      <c r="BK1734" s="58"/>
      <c r="BL1734" s="58"/>
      <c r="BM1734" s="58"/>
      <c r="BN1734" s="58"/>
      <c r="BO1734" s="58"/>
      <c r="BP1734" s="58"/>
      <c r="BQ1734" s="58"/>
      <c r="BR1734" s="58"/>
      <c r="BS1734" s="58"/>
      <c r="BT1734" s="58"/>
      <c r="BU1734" s="58"/>
      <c r="BV1734" s="58"/>
      <c r="BW1734" s="58"/>
      <c r="BX1734" s="58"/>
      <c r="BY1734" s="58"/>
      <c r="BZ1734" s="58"/>
      <c r="CA1734" s="58"/>
      <c r="CB1734" s="58"/>
      <c r="CC1734" s="58"/>
      <c r="CD1734" s="58"/>
      <c r="CE1734" s="58"/>
      <c r="CF1734" s="58"/>
      <c r="CG1734" s="58"/>
      <c r="CH1734" s="58"/>
      <c r="CI1734" s="58"/>
      <c r="CJ1734" s="58"/>
      <c r="CK1734" s="58"/>
      <c r="CL1734" s="58"/>
      <c r="CM1734" s="58"/>
      <c r="CN1734" s="58"/>
      <c r="CO1734" s="58"/>
      <c r="CP1734" s="58"/>
      <c r="CQ1734" s="58"/>
      <c r="CR1734" s="58"/>
      <c r="CS1734" s="58"/>
      <c r="CT1734" s="58"/>
      <c r="CU1734" s="58"/>
      <c r="CV1734" s="58"/>
      <c r="CW1734" s="58"/>
      <c r="CX1734" s="58"/>
      <c r="CY1734" s="58"/>
      <c r="CZ1734" s="58"/>
      <c r="DA1734" s="58"/>
      <c r="DB1734" s="58"/>
      <c r="DC1734" s="58"/>
      <c r="DD1734" s="58"/>
      <c r="DE1734" s="58"/>
      <c r="DF1734" s="58"/>
      <c r="DG1734" s="58"/>
      <c r="DH1734" s="58"/>
      <c r="DI1734" s="60"/>
    </row>
    <row r="1735" spans="1:113" x14ac:dyDescent="0.2">
      <c r="A1735" s="36"/>
      <c r="AM1735" s="62"/>
      <c r="AN1735" s="62"/>
      <c r="AO1735" s="58"/>
      <c r="AP1735" s="58"/>
      <c r="AQ1735" s="58"/>
      <c r="AS1735" s="62"/>
      <c r="AT1735" s="58"/>
      <c r="AU1735" s="58"/>
      <c r="AW1735" s="62"/>
      <c r="AX1735" s="58"/>
      <c r="AY1735" s="59"/>
      <c r="BA1735" s="58"/>
      <c r="BC1735" s="62"/>
      <c r="BD1735" s="58"/>
      <c r="BE1735" s="59"/>
      <c r="BF1735" s="58"/>
      <c r="BG1735" s="58"/>
      <c r="BH1735" s="58"/>
      <c r="BI1735" s="58"/>
      <c r="BJ1735" s="58"/>
      <c r="BK1735" s="58"/>
      <c r="BL1735" s="58"/>
      <c r="BM1735" s="58"/>
      <c r="BN1735" s="58"/>
      <c r="BO1735" s="58"/>
      <c r="BP1735" s="58"/>
      <c r="BQ1735" s="58"/>
      <c r="BR1735" s="58"/>
      <c r="BS1735" s="58"/>
      <c r="BT1735" s="58"/>
      <c r="BU1735" s="58"/>
      <c r="BV1735" s="58"/>
      <c r="BW1735" s="58"/>
      <c r="BX1735" s="58"/>
      <c r="BY1735" s="58"/>
      <c r="BZ1735" s="58"/>
      <c r="CA1735" s="58"/>
      <c r="CB1735" s="58"/>
      <c r="CC1735" s="58"/>
      <c r="CD1735" s="58"/>
      <c r="CE1735" s="58"/>
      <c r="CF1735" s="58"/>
      <c r="CG1735" s="58"/>
      <c r="CH1735" s="58"/>
      <c r="CI1735" s="58"/>
      <c r="CJ1735" s="58"/>
      <c r="CK1735" s="58"/>
      <c r="CL1735" s="58"/>
      <c r="CM1735" s="58"/>
      <c r="CN1735" s="58"/>
      <c r="CO1735" s="58"/>
      <c r="CP1735" s="58"/>
      <c r="CQ1735" s="58"/>
      <c r="CR1735" s="58"/>
      <c r="CS1735" s="58"/>
      <c r="CT1735" s="58"/>
      <c r="CU1735" s="58"/>
      <c r="CV1735" s="58"/>
      <c r="CW1735" s="58"/>
      <c r="CX1735" s="58"/>
      <c r="CY1735" s="58"/>
      <c r="CZ1735" s="58"/>
      <c r="DA1735" s="58"/>
      <c r="DB1735" s="58"/>
      <c r="DC1735" s="58"/>
      <c r="DD1735" s="58"/>
      <c r="DE1735" s="58"/>
      <c r="DF1735" s="58"/>
      <c r="DG1735" s="58"/>
      <c r="DH1735" s="58"/>
      <c r="DI1735" s="60"/>
    </row>
    <row r="1736" spans="1:113" x14ac:dyDescent="0.2">
      <c r="A1736" s="36"/>
      <c r="AM1736" s="62"/>
      <c r="AN1736" s="62"/>
      <c r="AO1736" s="58"/>
      <c r="AP1736" s="58"/>
      <c r="AQ1736" s="58"/>
      <c r="AS1736" s="62"/>
      <c r="AT1736" s="58"/>
      <c r="AU1736" s="58"/>
      <c r="AW1736" s="62"/>
      <c r="AX1736" s="58"/>
      <c r="AY1736" s="59"/>
      <c r="BA1736" s="58"/>
      <c r="BC1736" s="62"/>
      <c r="BD1736" s="58"/>
      <c r="BE1736" s="59"/>
      <c r="BF1736" s="58"/>
      <c r="BG1736" s="58"/>
      <c r="BH1736" s="58"/>
      <c r="BI1736" s="58"/>
      <c r="BJ1736" s="58"/>
      <c r="BK1736" s="58"/>
      <c r="BL1736" s="58"/>
      <c r="BM1736" s="58"/>
      <c r="BN1736" s="58"/>
      <c r="BO1736" s="58"/>
      <c r="BP1736" s="58"/>
      <c r="BQ1736" s="58"/>
      <c r="BR1736" s="58"/>
      <c r="BS1736" s="58"/>
      <c r="BT1736" s="58"/>
      <c r="BU1736" s="58"/>
      <c r="BV1736" s="58"/>
      <c r="BW1736" s="58"/>
      <c r="BX1736" s="58"/>
      <c r="BY1736" s="58"/>
      <c r="BZ1736" s="58"/>
      <c r="CA1736" s="58"/>
      <c r="CB1736" s="58"/>
      <c r="CC1736" s="58"/>
      <c r="CD1736" s="58"/>
      <c r="CE1736" s="58"/>
      <c r="CF1736" s="58"/>
      <c r="CG1736" s="58"/>
      <c r="CH1736" s="58"/>
      <c r="CI1736" s="58"/>
      <c r="CJ1736" s="58"/>
      <c r="CK1736" s="58"/>
      <c r="CL1736" s="58"/>
      <c r="CM1736" s="58"/>
      <c r="CN1736" s="58"/>
      <c r="CO1736" s="58"/>
      <c r="CP1736" s="58"/>
      <c r="CQ1736" s="58"/>
      <c r="CR1736" s="58"/>
      <c r="CS1736" s="58"/>
      <c r="CT1736" s="58"/>
      <c r="CU1736" s="58"/>
      <c r="CV1736" s="58"/>
      <c r="CW1736" s="58"/>
      <c r="CX1736" s="58"/>
      <c r="CY1736" s="58"/>
      <c r="CZ1736" s="58"/>
      <c r="DA1736" s="58"/>
      <c r="DB1736" s="58"/>
      <c r="DC1736" s="58"/>
      <c r="DD1736" s="58"/>
      <c r="DE1736" s="58"/>
      <c r="DF1736" s="58"/>
      <c r="DG1736" s="58"/>
      <c r="DH1736" s="58"/>
      <c r="DI1736" s="60"/>
    </row>
    <row r="1737" spans="1:113" x14ac:dyDescent="0.2">
      <c r="A1737" s="36"/>
      <c r="AM1737" s="62"/>
      <c r="AN1737" s="62"/>
      <c r="AO1737" s="58"/>
      <c r="AP1737" s="58"/>
      <c r="AQ1737" s="58"/>
      <c r="AS1737" s="62"/>
      <c r="AT1737" s="58"/>
      <c r="AU1737" s="58"/>
      <c r="AW1737" s="62"/>
      <c r="AX1737" s="58"/>
      <c r="AY1737" s="59"/>
      <c r="BA1737" s="58"/>
      <c r="BC1737" s="62"/>
      <c r="BD1737" s="58"/>
      <c r="BE1737" s="59"/>
      <c r="BF1737" s="58"/>
      <c r="BG1737" s="58"/>
      <c r="BH1737" s="58"/>
      <c r="BI1737" s="58"/>
      <c r="BJ1737" s="58"/>
      <c r="BK1737" s="58"/>
      <c r="BL1737" s="58"/>
      <c r="BM1737" s="58"/>
      <c r="BN1737" s="58"/>
      <c r="BO1737" s="58"/>
      <c r="BP1737" s="58"/>
      <c r="BQ1737" s="58"/>
      <c r="BR1737" s="58"/>
      <c r="BS1737" s="58"/>
      <c r="BT1737" s="58"/>
      <c r="BU1737" s="58"/>
      <c r="BV1737" s="58"/>
      <c r="BW1737" s="58"/>
      <c r="BX1737" s="58"/>
      <c r="BY1737" s="58"/>
      <c r="BZ1737" s="58"/>
      <c r="CA1737" s="58"/>
      <c r="CB1737" s="58"/>
      <c r="CC1737" s="58"/>
      <c r="CD1737" s="58"/>
      <c r="CE1737" s="58"/>
      <c r="CF1737" s="58"/>
      <c r="CG1737" s="58"/>
      <c r="CH1737" s="58"/>
      <c r="CI1737" s="58"/>
      <c r="CJ1737" s="58"/>
      <c r="CK1737" s="58"/>
      <c r="CL1737" s="58"/>
      <c r="CM1737" s="58"/>
      <c r="CN1737" s="58"/>
      <c r="CO1737" s="58"/>
      <c r="CP1737" s="58"/>
      <c r="CQ1737" s="58"/>
      <c r="CR1737" s="58"/>
      <c r="CS1737" s="58"/>
      <c r="CT1737" s="58"/>
      <c r="CU1737" s="58"/>
      <c r="CV1737" s="58"/>
      <c r="CW1737" s="58"/>
      <c r="CX1737" s="58"/>
      <c r="CY1737" s="58"/>
      <c r="CZ1737" s="58"/>
      <c r="DA1737" s="58"/>
      <c r="DB1737" s="58"/>
      <c r="DC1737" s="58"/>
      <c r="DD1737" s="58"/>
      <c r="DE1737" s="58"/>
      <c r="DF1737" s="58"/>
      <c r="DG1737" s="58"/>
      <c r="DH1737" s="58"/>
      <c r="DI1737" s="60"/>
    </row>
    <row r="1738" spans="1:113" x14ac:dyDescent="0.2">
      <c r="A1738" s="36"/>
      <c r="AM1738" s="62"/>
      <c r="AN1738" s="62"/>
      <c r="AO1738" s="58"/>
      <c r="AP1738" s="58"/>
      <c r="AQ1738" s="58"/>
      <c r="AS1738" s="62"/>
      <c r="AT1738" s="58"/>
      <c r="AU1738" s="58"/>
      <c r="AW1738" s="62"/>
      <c r="AX1738" s="58"/>
      <c r="AY1738" s="59"/>
      <c r="BA1738" s="58"/>
      <c r="BC1738" s="62"/>
      <c r="BD1738" s="58"/>
      <c r="BE1738" s="59"/>
      <c r="BF1738" s="58"/>
      <c r="BG1738" s="58"/>
      <c r="BH1738" s="58"/>
      <c r="BI1738" s="58"/>
      <c r="BJ1738" s="58"/>
      <c r="BK1738" s="58"/>
      <c r="BL1738" s="58"/>
      <c r="BM1738" s="58"/>
      <c r="BN1738" s="58"/>
      <c r="BO1738" s="58"/>
      <c r="BP1738" s="58"/>
      <c r="BQ1738" s="58"/>
      <c r="BR1738" s="58"/>
      <c r="BS1738" s="58"/>
      <c r="BT1738" s="58"/>
      <c r="BU1738" s="58"/>
      <c r="BV1738" s="58"/>
      <c r="BW1738" s="58"/>
      <c r="BX1738" s="58"/>
      <c r="BY1738" s="58"/>
      <c r="BZ1738" s="58"/>
      <c r="CA1738" s="58"/>
      <c r="CB1738" s="58"/>
      <c r="CC1738" s="58"/>
      <c r="CD1738" s="58"/>
      <c r="CE1738" s="58"/>
      <c r="CF1738" s="58"/>
      <c r="CG1738" s="58"/>
      <c r="CH1738" s="58"/>
      <c r="CI1738" s="58"/>
      <c r="CJ1738" s="58"/>
      <c r="CK1738" s="58"/>
      <c r="CL1738" s="58"/>
      <c r="CM1738" s="58"/>
      <c r="CN1738" s="58"/>
      <c r="CO1738" s="58"/>
      <c r="CP1738" s="58"/>
      <c r="CQ1738" s="58"/>
      <c r="CR1738" s="58"/>
      <c r="CS1738" s="58"/>
      <c r="CT1738" s="58"/>
      <c r="CU1738" s="58"/>
      <c r="CV1738" s="58"/>
      <c r="CW1738" s="58"/>
      <c r="CX1738" s="58"/>
      <c r="CY1738" s="58"/>
      <c r="CZ1738" s="58"/>
      <c r="DA1738" s="58"/>
      <c r="DB1738" s="58"/>
      <c r="DC1738" s="58"/>
      <c r="DD1738" s="58"/>
      <c r="DE1738" s="58"/>
      <c r="DF1738" s="58"/>
      <c r="DG1738" s="58"/>
      <c r="DH1738" s="58"/>
      <c r="DI1738" s="60"/>
    </row>
    <row r="1739" spans="1:113" x14ac:dyDescent="0.2">
      <c r="A1739" s="36"/>
      <c r="AM1739" s="62"/>
      <c r="AN1739" s="62"/>
      <c r="AO1739" s="58"/>
      <c r="AP1739" s="58"/>
      <c r="AQ1739" s="58"/>
      <c r="AS1739" s="62"/>
      <c r="AT1739" s="58"/>
      <c r="AU1739" s="58"/>
      <c r="AW1739" s="62"/>
      <c r="AX1739" s="58"/>
      <c r="AY1739" s="59"/>
      <c r="BA1739" s="58"/>
      <c r="BC1739" s="62"/>
      <c r="BD1739" s="58"/>
      <c r="BE1739" s="59"/>
      <c r="BF1739" s="58"/>
      <c r="BG1739" s="58"/>
      <c r="BH1739" s="58"/>
      <c r="BI1739" s="58"/>
      <c r="BJ1739" s="58"/>
      <c r="BK1739" s="58"/>
      <c r="BL1739" s="58"/>
      <c r="BM1739" s="58"/>
      <c r="BN1739" s="58"/>
      <c r="BO1739" s="58"/>
      <c r="BP1739" s="58"/>
      <c r="BQ1739" s="58"/>
      <c r="BR1739" s="58"/>
      <c r="BS1739" s="58"/>
      <c r="BT1739" s="58"/>
      <c r="BU1739" s="58"/>
      <c r="BV1739" s="58"/>
      <c r="BW1739" s="58"/>
      <c r="BX1739" s="58"/>
      <c r="BY1739" s="58"/>
      <c r="BZ1739" s="58"/>
      <c r="CA1739" s="58"/>
      <c r="CB1739" s="58"/>
      <c r="CC1739" s="58"/>
      <c r="CD1739" s="58"/>
      <c r="CE1739" s="58"/>
      <c r="CF1739" s="58"/>
      <c r="CG1739" s="58"/>
      <c r="CH1739" s="58"/>
      <c r="CI1739" s="58"/>
      <c r="CJ1739" s="58"/>
      <c r="CK1739" s="58"/>
      <c r="CL1739" s="58"/>
      <c r="CM1739" s="58"/>
      <c r="CN1739" s="58"/>
      <c r="CO1739" s="58"/>
      <c r="CP1739" s="58"/>
      <c r="CQ1739" s="58"/>
      <c r="CR1739" s="58"/>
      <c r="CS1739" s="58"/>
      <c r="CT1739" s="58"/>
      <c r="CU1739" s="58"/>
      <c r="CV1739" s="58"/>
      <c r="CW1739" s="58"/>
      <c r="CX1739" s="58"/>
      <c r="CY1739" s="58"/>
      <c r="CZ1739" s="58"/>
      <c r="DA1739" s="58"/>
      <c r="DB1739" s="58"/>
      <c r="DC1739" s="58"/>
      <c r="DD1739" s="58"/>
      <c r="DE1739" s="58"/>
      <c r="DF1739" s="58"/>
      <c r="DG1739" s="58"/>
      <c r="DH1739" s="58"/>
      <c r="DI1739" s="60"/>
    </row>
    <row r="1740" spans="1:113" x14ac:dyDescent="0.2">
      <c r="A1740" s="36"/>
      <c r="AM1740" s="62"/>
      <c r="AN1740" s="62"/>
      <c r="AO1740" s="58"/>
      <c r="AP1740" s="58"/>
      <c r="AQ1740" s="58"/>
      <c r="AS1740" s="62"/>
      <c r="AT1740" s="58"/>
      <c r="AU1740" s="58"/>
      <c r="AW1740" s="62"/>
      <c r="AX1740" s="58"/>
      <c r="AY1740" s="59"/>
      <c r="BA1740" s="58"/>
      <c r="BC1740" s="62"/>
      <c r="BD1740" s="58"/>
      <c r="BE1740" s="59"/>
      <c r="BF1740" s="58"/>
      <c r="BG1740" s="58"/>
      <c r="BH1740" s="58"/>
      <c r="BI1740" s="58"/>
      <c r="BJ1740" s="58"/>
      <c r="BK1740" s="58"/>
      <c r="BL1740" s="58"/>
      <c r="BM1740" s="58"/>
      <c r="BN1740" s="58"/>
      <c r="BO1740" s="58"/>
      <c r="BP1740" s="58"/>
      <c r="BQ1740" s="58"/>
      <c r="BR1740" s="58"/>
      <c r="BS1740" s="58"/>
      <c r="BT1740" s="58"/>
      <c r="BU1740" s="58"/>
      <c r="BV1740" s="58"/>
      <c r="BW1740" s="58"/>
      <c r="BX1740" s="58"/>
      <c r="BY1740" s="58"/>
      <c r="BZ1740" s="58"/>
      <c r="CA1740" s="58"/>
      <c r="CB1740" s="58"/>
      <c r="CC1740" s="58"/>
      <c r="CD1740" s="58"/>
      <c r="CE1740" s="58"/>
      <c r="CF1740" s="58"/>
      <c r="CG1740" s="58"/>
      <c r="CH1740" s="58"/>
      <c r="CI1740" s="58"/>
      <c r="CJ1740" s="58"/>
      <c r="CK1740" s="58"/>
      <c r="CL1740" s="58"/>
      <c r="CM1740" s="58"/>
      <c r="CN1740" s="58"/>
      <c r="CO1740" s="58"/>
      <c r="CP1740" s="58"/>
      <c r="CQ1740" s="58"/>
      <c r="CR1740" s="58"/>
      <c r="CS1740" s="58"/>
      <c r="CT1740" s="58"/>
      <c r="CU1740" s="58"/>
      <c r="CV1740" s="58"/>
      <c r="CW1740" s="58"/>
      <c r="CX1740" s="58"/>
      <c r="CY1740" s="58"/>
      <c r="CZ1740" s="58"/>
      <c r="DA1740" s="58"/>
      <c r="DB1740" s="58"/>
      <c r="DC1740" s="58"/>
      <c r="DD1740" s="58"/>
      <c r="DE1740" s="58"/>
      <c r="DF1740" s="58"/>
      <c r="DG1740" s="58"/>
      <c r="DH1740" s="58"/>
      <c r="DI1740" s="60"/>
    </row>
    <row r="1741" spans="1:113" x14ac:dyDescent="0.2">
      <c r="A1741" s="36"/>
      <c r="AM1741" s="62"/>
      <c r="AN1741" s="62"/>
      <c r="AO1741" s="58"/>
      <c r="AP1741" s="58"/>
      <c r="AQ1741" s="58"/>
      <c r="AS1741" s="62"/>
      <c r="AT1741" s="58"/>
      <c r="AU1741" s="58"/>
      <c r="AW1741" s="62"/>
      <c r="AX1741" s="58"/>
      <c r="AY1741" s="59"/>
      <c r="BA1741" s="58"/>
      <c r="BC1741" s="62"/>
      <c r="BD1741" s="58"/>
      <c r="BE1741" s="59"/>
      <c r="BF1741" s="58"/>
      <c r="BG1741" s="58"/>
      <c r="BH1741" s="58"/>
      <c r="BI1741" s="58"/>
      <c r="BJ1741" s="58"/>
      <c r="BK1741" s="58"/>
      <c r="BL1741" s="58"/>
      <c r="BM1741" s="58"/>
      <c r="BN1741" s="58"/>
      <c r="BO1741" s="58"/>
      <c r="BP1741" s="58"/>
      <c r="BQ1741" s="58"/>
      <c r="BR1741" s="58"/>
      <c r="BS1741" s="58"/>
      <c r="BT1741" s="58"/>
      <c r="BU1741" s="58"/>
      <c r="BV1741" s="58"/>
      <c r="BW1741" s="58"/>
      <c r="BX1741" s="58"/>
      <c r="BY1741" s="58"/>
      <c r="BZ1741" s="58"/>
      <c r="CA1741" s="58"/>
      <c r="CB1741" s="58"/>
      <c r="CC1741" s="58"/>
      <c r="CD1741" s="58"/>
      <c r="CE1741" s="58"/>
      <c r="CF1741" s="58"/>
      <c r="CG1741" s="58"/>
      <c r="CH1741" s="58"/>
      <c r="CI1741" s="58"/>
      <c r="CJ1741" s="58"/>
      <c r="CK1741" s="58"/>
      <c r="CL1741" s="58"/>
      <c r="CM1741" s="58"/>
      <c r="CN1741" s="58"/>
      <c r="CO1741" s="58"/>
      <c r="CP1741" s="58"/>
      <c r="CQ1741" s="58"/>
      <c r="CR1741" s="58"/>
      <c r="CS1741" s="58"/>
      <c r="CT1741" s="58"/>
      <c r="CU1741" s="58"/>
      <c r="CV1741" s="58"/>
      <c r="CW1741" s="58"/>
      <c r="CX1741" s="58"/>
      <c r="CY1741" s="58"/>
      <c r="CZ1741" s="58"/>
      <c r="DA1741" s="58"/>
      <c r="DB1741" s="58"/>
      <c r="DC1741" s="58"/>
      <c r="DD1741" s="58"/>
      <c r="DE1741" s="58"/>
      <c r="DF1741" s="58"/>
      <c r="DG1741" s="58"/>
      <c r="DH1741" s="58"/>
      <c r="DI1741" s="60"/>
    </row>
    <row r="1742" spans="1:113" x14ac:dyDescent="0.2">
      <c r="A1742" s="36"/>
      <c r="AM1742" s="62"/>
      <c r="AN1742" s="62"/>
      <c r="AO1742" s="58"/>
      <c r="AP1742" s="58"/>
      <c r="AQ1742" s="58"/>
      <c r="AS1742" s="62"/>
      <c r="AT1742" s="58"/>
      <c r="AU1742" s="58"/>
      <c r="AW1742" s="62"/>
      <c r="AX1742" s="58"/>
      <c r="AY1742" s="59"/>
      <c r="BA1742" s="58"/>
      <c r="BC1742" s="62"/>
      <c r="BD1742" s="58"/>
      <c r="BE1742" s="59"/>
      <c r="BF1742" s="58"/>
      <c r="BG1742" s="58"/>
      <c r="BH1742" s="58"/>
      <c r="BI1742" s="58"/>
      <c r="BJ1742" s="58"/>
      <c r="BK1742" s="58"/>
      <c r="BL1742" s="58"/>
      <c r="BM1742" s="58"/>
      <c r="BN1742" s="58"/>
      <c r="BO1742" s="58"/>
      <c r="BP1742" s="58"/>
      <c r="BQ1742" s="58"/>
      <c r="BR1742" s="58"/>
      <c r="BS1742" s="58"/>
      <c r="BT1742" s="58"/>
      <c r="BU1742" s="58"/>
      <c r="BV1742" s="58"/>
      <c r="BW1742" s="58"/>
      <c r="BX1742" s="58"/>
      <c r="BY1742" s="58"/>
      <c r="BZ1742" s="58"/>
      <c r="CA1742" s="58"/>
      <c r="CB1742" s="58"/>
      <c r="CC1742" s="58"/>
      <c r="CD1742" s="58"/>
      <c r="CE1742" s="58"/>
      <c r="CF1742" s="58"/>
      <c r="CG1742" s="58"/>
      <c r="CH1742" s="58"/>
      <c r="CI1742" s="58"/>
      <c r="CJ1742" s="58"/>
      <c r="CK1742" s="58"/>
      <c r="CL1742" s="58"/>
      <c r="CM1742" s="58"/>
      <c r="CN1742" s="58"/>
      <c r="CO1742" s="58"/>
      <c r="CP1742" s="58"/>
      <c r="CQ1742" s="58"/>
      <c r="CR1742" s="58"/>
      <c r="CS1742" s="58"/>
      <c r="CT1742" s="58"/>
      <c r="CU1742" s="58"/>
      <c r="CV1742" s="58"/>
      <c r="CW1742" s="58"/>
      <c r="CX1742" s="58"/>
      <c r="CY1742" s="58"/>
      <c r="CZ1742" s="58"/>
      <c r="DA1742" s="58"/>
      <c r="DB1742" s="58"/>
      <c r="DC1742" s="58"/>
      <c r="DD1742" s="58"/>
      <c r="DE1742" s="58"/>
      <c r="DF1742" s="58"/>
      <c r="DG1742" s="58"/>
      <c r="DH1742" s="58"/>
      <c r="DI1742" s="60"/>
    </row>
    <row r="1743" spans="1:113" x14ac:dyDescent="0.2">
      <c r="A1743" s="36"/>
      <c r="AM1743" s="62"/>
      <c r="AN1743" s="62"/>
      <c r="AO1743" s="58"/>
      <c r="AP1743" s="58"/>
      <c r="AQ1743" s="58"/>
      <c r="AS1743" s="62"/>
      <c r="AT1743" s="58"/>
      <c r="AU1743" s="58"/>
      <c r="AW1743" s="62"/>
      <c r="AX1743" s="58"/>
      <c r="AY1743" s="59"/>
      <c r="BA1743" s="58"/>
      <c r="BC1743" s="62"/>
      <c r="BD1743" s="58"/>
      <c r="BE1743" s="59"/>
      <c r="BF1743" s="58"/>
      <c r="BG1743" s="58"/>
      <c r="BH1743" s="58"/>
      <c r="BI1743" s="58"/>
      <c r="BJ1743" s="58"/>
      <c r="BK1743" s="58"/>
      <c r="BL1743" s="58"/>
      <c r="BM1743" s="58"/>
      <c r="BN1743" s="58"/>
      <c r="BO1743" s="58"/>
      <c r="BP1743" s="58"/>
      <c r="BQ1743" s="58"/>
      <c r="BR1743" s="58"/>
      <c r="BS1743" s="58"/>
      <c r="BT1743" s="58"/>
      <c r="BU1743" s="58"/>
      <c r="BV1743" s="58"/>
      <c r="BW1743" s="58"/>
      <c r="BX1743" s="58"/>
      <c r="BY1743" s="58"/>
      <c r="BZ1743" s="58"/>
      <c r="CA1743" s="58"/>
      <c r="CB1743" s="58"/>
      <c r="CC1743" s="58"/>
      <c r="CD1743" s="58"/>
      <c r="CE1743" s="58"/>
      <c r="CF1743" s="58"/>
      <c r="CG1743" s="58"/>
      <c r="CH1743" s="58"/>
      <c r="CI1743" s="58"/>
      <c r="CJ1743" s="58"/>
      <c r="CK1743" s="58"/>
      <c r="CL1743" s="58"/>
      <c r="CM1743" s="58"/>
      <c r="CN1743" s="58"/>
      <c r="CO1743" s="58"/>
      <c r="CP1743" s="58"/>
      <c r="CQ1743" s="58"/>
      <c r="CR1743" s="58"/>
      <c r="CS1743" s="58"/>
      <c r="CT1743" s="58"/>
      <c r="CU1743" s="58"/>
      <c r="CV1743" s="58"/>
      <c r="CW1743" s="58"/>
      <c r="CX1743" s="58"/>
      <c r="CY1743" s="58"/>
      <c r="CZ1743" s="58"/>
      <c r="DA1743" s="58"/>
      <c r="DB1743" s="58"/>
      <c r="DC1743" s="58"/>
      <c r="DD1743" s="58"/>
      <c r="DE1743" s="58"/>
      <c r="DF1743" s="58"/>
      <c r="DG1743" s="58"/>
      <c r="DH1743" s="58"/>
      <c r="DI1743" s="60"/>
    </row>
    <row r="1744" spans="1:113" x14ac:dyDescent="0.2">
      <c r="A1744" s="36"/>
      <c r="AM1744" s="62"/>
      <c r="AN1744" s="62"/>
      <c r="AO1744" s="58"/>
      <c r="AP1744" s="58"/>
      <c r="AQ1744" s="58"/>
      <c r="AS1744" s="62"/>
      <c r="AT1744" s="58"/>
      <c r="AU1744" s="58"/>
      <c r="AW1744" s="62"/>
      <c r="AX1744" s="58"/>
      <c r="AY1744" s="59"/>
      <c r="BA1744" s="58"/>
      <c r="BC1744" s="62"/>
      <c r="BD1744" s="58"/>
      <c r="BE1744" s="59"/>
      <c r="BF1744" s="58"/>
      <c r="BG1744" s="58"/>
      <c r="BH1744" s="58"/>
      <c r="BI1744" s="58"/>
      <c r="BJ1744" s="58"/>
      <c r="BK1744" s="58"/>
      <c r="BL1744" s="58"/>
      <c r="BM1744" s="58"/>
      <c r="BN1744" s="58"/>
      <c r="BO1744" s="58"/>
      <c r="BP1744" s="58"/>
      <c r="BQ1744" s="58"/>
      <c r="BR1744" s="58"/>
      <c r="BS1744" s="58"/>
      <c r="BT1744" s="58"/>
      <c r="BU1744" s="58"/>
      <c r="BV1744" s="58"/>
      <c r="BW1744" s="58"/>
      <c r="BX1744" s="58"/>
      <c r="BY1744" s="58"/>
      <c r="BZ1744" s="58"/>
      <c r="CA1744" s="58"/>
      <c r="CB1744" s="58"/>
      <c r="CC1744" s="58"/>
      <c r="CD1744" s="58"/>
      <c r="CE1744" s="58"/>
      <c r="CF1744" s="58"/>
      <c r="CG1744" s="58"/>
      <c r="CH1744" s="58"/>
      <c r="CI1744" s="58"/>
      <c r="CJ1744" s="58"/>
      <c r="CK1744" s="58"/>
      <c r="CL1744" s="58"/>
      <c r="CM1744" s="58"/>
      <c r="CN1744" s="58"/>
      <c r="CO1744" s="58"/>
      <c r="CP1744" s="58"/>
      <c r="CQ1744" s="58"/>
      <c r="CR1744" s="58"/>
      <c r="CS1744" s="58"/>
      <c r="CT1744" s="58"/>
      <c r="CU1744" s="58"/>
      <c r="CV1744" s="58"/>
      <c r="CW1744" s="58"/>
      <c r="CX1744" s="58"/>
      <c r="CY1744" s="58"/>
      <c r="CZ1744" s="58"/>
      <c r="DA1744" s="58"/>
      <c r="DB1744" s="58"/>
      <c r="DC1744" s="58"/>
      <c r="DD1744" s="58"/>
      <c r="DE1744" s="58"/>
      <c r="DF1744" s="58"/>
      <c r="DG1744" s="58"/>
      <c r="DH1744" s="58"/>
      <c r="DI1744" s="60"/>
    </row>
    <row r="1745" spans="1:113" x14ac:dyDescent="0.2">
      <c r="A1745" s="36"/>
      <c r="AM1745" s="62"/>
      <c r="AN1745" s="62"/>
      <c r="AO1745" s="58"/>
      <c r="AP1745" s="58"/>
      <c r="AQ1745" s="58"/>
      <c r="AS1745" s="62"/>
      <c r="AT1745" s="58"/>
      <c r="AU1745" s="58"/>
      <c r="AW1745" s="62"/>
      <c r="AX1745" s="58"/>
      <c r="AY1745" s="59"/>
      <c r="BA1745" s="58"/>
      <c r="BC1745" s="62"/>
      <c r="BD1745" s="58"/>
      <c r="BE1745" s="59"/>
      <c r="BF1745" s="58"/>
      <c r="BG1745" s="58"/>
      <c r="BH1745" s="58"/>
      <c r="BI1745" s="58"/>
      <c r="BJ1745" s="58"/>
      <c r="BK1745" s="58"/>
      <c r="BL1745" s="58"/>
      <c r="BM1745" s="58"/>
      <c r="BN1745" s="58"/>
      <c r="BO1745" s="58"/>
      <c r="BP1745" s="58"/>
      <c r="BQ1745" s="58"/>
      <c r="BR1745" s="58"/>
      <c r="BS1745" s="58"/>
      <c r="BT1745" s="58"/>
      <c r="BU1745" s="58"/>
      <c r="BV1745" s="58"/>
      <c r="BW1745" s="58"/>
      <c r="BX1745" s="58"/>
      <c r="BY1745" s="58"/>
      <c r="BZ1745" s="58"/>
      <c r="CA1745" s="58"/>
      <c r="CB1745" s="58"/>
      <c r="CC1745" s="58"/>
      <c r="CD1745" s="58"/>
      <c r="CE1745" s="58"/>
      <c r="CF1745" s="58"/>
      <c r="CG1745" s="58"/>
      <c r="CH1745" s="58"/>
      <c r="CI1745" s="58"/>
      <c r="CJ1745" s="58"/>
      <c r="CK1745" s="58"/>
      <c r="CL1745" s="58"/>
      <c r="CM1745" s="58"/>
      <c r="CN1745" s="58"/>
      <c r="CO1745" s="58"/>
      <c r="CP1745" s="58"/>
      <c r="CQ1745" s="58"/>
      <c r="CR1745" s="58"/>
      <c r="CS1745" s="58"/>
      <c r="CT1745" s="58"/>
      <c r="CU1745" s="58"/>
      <c r="CV1745" s="58"/>
      <c r="CW1745" s="58"/>
      <c r="CX1745" s="58"/>
      <c r="CY1745" s="58"/>
      <c r="CZ1745" s="58"/>
      <c r="DA1745" s="58"/>
      <c r="DB1745" s="58"/>
      <c r="DC1745" s="58"/>
      <c r="DD1745" s="58"/>
      <c r="DE1745" s="58"/>
      <c r="DF1745" s="58"/>
      <c r="DG1745" s="58"/>
      <c r="DH1745" s="58"/>
      <c r="DI1745" s="60"/>
    </row>
    <row r="1746" spans="1:113" x14ac:dyDescent="0.2">
      <c r="A1746" s="36"/>
      <c r="AM1746" s="62"/>
      <c r="AN1746" s="62"/>
      <c r="AO1746" s="58"/>
      <c r="AP1746" s="58"/>
      <c r="AQ1746" s="58"/>
      <c r="AS1746" s="62"/>
      <c r="AT1746" s="58"/>
      <c r="AU1746" s="58"/>
      <c r="AW1746" s="62"/>
      <c r="AX1746" s="58"/>
      <c r="AY1746" s="59"/>
      <c r="BA1746" s="58"/>
      <c r="BC1746" s="62"/>
      <c r="BD1746" s="58"/>
      <c r="BE1746" s="59"/>
      <c r="BF1746" s="58"/>
      <c r="BG1746" s="58"/>
      <c r="BH1746" s="58"/>
      <c r="BI1746" s="58"/>
      <c r="BJ1746" s="58"/>
      <c r="BK1746" s="58"/>
      <c r="BL1746" s="58"/>
      <c r="BM1746" s="58"/>
      <c r="BN1746" s="58"/>
      <c r="BO1746" s="58"/>
      <c r="BP1746" s="58"/>
      <c r="BQ1746" s="58"/>
      <c r="BR1746" s="58"/>
      <c r="BS1746" s="58"/>
      <c r="BT1746" s="58"/>
      <c r="BU1746" s="58"/>
      <c r="BV1746" s="58"/>
      <c r="BW1746" s="58"/>
      <c r="BX1746" s="58"/>
      <c r="BY1746" s="58"/>
      <c r="BZ1746" s="58"/>
      <c r="CA1746" s="58"/>
      <c r="CB1746" s="58"/>
      <c r="CC1746" s="58"/>
      <c r="CD1746" s="58"/>
      <c r="CE1746" s="58"/>
      <c r="CF1746" s="58"/>
      <c r="CG1746" s="58"/>
      <c r="CH1746" s="58"/>
      <c r="CI1746" s="58"/>
      <c r="CJ1746" s="58"/>
      <c r="CK1746" s="58"/>
      <c r="CL1746" s="58"/>
      <c r="CM1746" s="58"/>
      <c r="CN1746" s="58"/>
      <c r="CO1746" s="58"/>
      <c r="CP1746" s="58"/>
      <c r="CQ1746" s="58"/>
      <c r="CR1746" s="58"/>
      <c r="CS1746" s="58"/>
      <c r="CT1746" s="58"/>
      <c r="CU1746" s="58"/>
      <c r="CV1746" s="58"/>
      <c r="CW1746" s="58"/>
      <c r="CX1746" s="58"/>
      <c r="CY1746" s="58"/>
      <c r="CZ1746" s="58"/>
      <c r="DA1746" s="58"/>
      <c r="DB1746" s="58"/>
      <c r="DC1746" s="58"/>
      <c r="DD1746" s="58"/>
      <c r="DE1746" s="58"/>
      <c r="DF1746" s="58"/>
      <c r="DG1746" s="58"/>
      <c r="DH1746" s="58"/>
      <c r="DI1746" s="60"/>
    </row>
    <row r="1747" spans="1:113" x14ac:dyDescent="0.2">
      <c r="A1747" s="36"/>
      <c r="AM1747" s="62"/>
      <c r="AN1747" s="62"/>
      <c r="AO1747" s="58"/>
      <c r="AP1747" s="58"/>
      <c r="AQ1747" s="58"/>
      <c r="AS1747" s="62"/>
      <c r="AT1747" s="58"/>
      <c r="AU1747" s="58"/>
      <c r="AW1747" s="62"/>
      <c r="AX1747" s="58"/>
      <c r="AY1747" s="59"/>
      <c r="BA1747" s="58"/>
      <c r="BC1747" s="62"/>
      <c r="BD1747" s="58"/>
      <c r="BE1747" s="59"/>
      <c r="BF1747" s="58"/>
      <c r="BG1747" s="58"/>
      <c r="BH1747" s="58"/>
      <c r="BI1747" s="58"/>
      <c r="BJ1747" s="58"/>
      <c r="BK1747" s="58"/>
      <c r="BL1747" s="58"/>
      <c r="BM1747" s="58"/>
      <c r="BN1747" s="58"/>
      <c r="BO1747" s="58"/>
      <c r="BP1747" s="58"/>
      <c r="BQ1747" s="58"/>
      <c r="BR1747" s="58"/>
      <c r="BS1747" s="58"/>
      <c r="BT1747" s="58"/>
      <c r="BU1747" s="58"/>
      <c r="BV1747" s="58"/>
      <c r="BW1747" s="58"/>
      <c r="BX1747" s="58"/>
      <c r="BY1747" s="58"/>
      <c r="BZ1747" s="58"/>
      <c r="CA1747" s="58"/>
      <c r="CB1747" s="58"/>
      <c r="CC1747" s="58"/>
      <c r="CD1747" s="58"/>
      <c r="CE1747" s="58"/>
      <c r="CF1747" s="58"/>
      <c r="CG1747" s="58"/>
      <c r="CH1747" s="58"/>
      <c r="CI1747" s="58"/>
      <c r="CJ1747" s="58"/>
      <c r="CK1747" s="58"/>
      <c r="CL1747" s="58"/>
      <c r="CM1747" s="58"/>
      <c r="CN1747" s="58"/>
      <c r="CO1747" s="58"/>
      <c r="CP1747" s="58"/>
      <c r="CQ1747" s="58"/>
      <c r="CR1747" s="58"/>
      <c r="CS1747" s="58"/>
      <c r="CT1747" s="58"/>
      <c r="CU1747" s="58"/>
      <c r="CV1747" s="58"/>
      <c r="CW1747" s="58"/>
      <c r="CX1747" s="58"/>
      <c r="CY1747" s="58"/>
      <c r="CZ1747" s="58"/>
      <c r="DA1747" s="58"/>
      <c r="DB1747" s="58"/>
      <c r="DC1747" s="58"/>
      <c r="DD1747" s="58"/>
      <c r="DE1747" s="58"/>
      <c r="DF1747" s="58"/>
      <c r="DG1747" s="58"/>
      <c r="DH1747" s="58"/>
      <c r="DI1747" s="60"/>
    </row>
    <row r="1748" spans="1:113" x14ac:dyDescent="0.2">
      <c r="A1748" s="36"/>
      <c r="AM1748" s="62"/>
      <c r="AN1748" s="62"/>
      <c r="AO1748" s="58"/>
      <c r="AP1748" s="58"/>
      <c r="AQ1748" s="58"/>
      <c r="AS1748" s="62"/>
      <c r="AT1748" s="58"/>
      <c r="AU1748" s="58"/>
      <c r="AW1748" s="62"/>
      <c r="AX1748" s="58"/>
      <c r="AY1748" s="59"/>
      <c r="BA1748" s="58"/>
      <c r="BC1748" s="62"/>
      <c r="BD1748" s="58"/>
      <c r="BE1748" s="59"/>
      <c r="BF1748" s="58"/>
      <c r="BG1748" s="58"/>
      <c r="BH1748" s="58"/>
      <c r="BI1748" s="58"/>
      <c r="BJ1748" s="58"/>
      <c r="BK1748" s="58"/>
      <c r="BL1748" s="58"/>
      <c r="BM1748" s="58"/>
      <c r="BN1748" s="58"/>
      <c r="BO1748" s="58"/>
      <c r="BP1748" s="58"/>
      <c r="BQ1748" s="58"/>
      <c r="BR1748" s="58"/>
      <c r="BS1748" s="58"/>
      <c r="BT1748" s="58"/>
      <c r="BU1748" s="58"/>
      <c r="BV1748" s="58"/>
      <c r="BW1748" s="58"/>
      <c r="BX1748" s="58"/>
      <c r="BY1748" s="58"/>
      <c r="BZ1748" s="58"/>
      <c r="CA1748" s="58"/>
      <c r="CB1748" s="58"/>
      <c r="CC1748" s="58"/>
      <c r="CD1748" s="58"/>
      <c r="CE1748" s="58"/>
      <c r="CF1748" s="58"/>
      <c r="CG1748" s="58"/>
      <c r="CH1748" s="58"/>
      <c r="CI1748" s="58"/>
      <c r="CJ1748" s="58"/>
      <c r="CK1748" s="58"/>
      <c r="CL1748" s="58"/>
      <c r="CM1748" s="58"/>
      <c r="CN1748" s="58"/>
      <c r="CO1748" s="58"/>
      <c r="CP1748" s="58"/>
      <c r="CQ1748" s="58"/>
      <c r="CR1748" s="58"/>
      <c r="CS1748" s="58"/>
      <c r="CT1748" s="58"/>
      <c r="CU1748" s="58"/>
      <c r="CV1748" s="58"/>
      <c r="CW1748" s="58"/>
      <c r="CX1748" s="58"/>
      <c r="CY1748" s="58"/>
      <c r="CZ1748" s="58"/>
      <c r="DA1748" s="58"/>
      <c r="DB1748" s="58"/>
      <c r="DC1748" s="58"/>
      <c r="DD1748" s="58"/>
      <c r="DE1748" s="58"/>
      <c r="DF1748" s="58"/>
      <c r="DG1748" s="58"/>
      <c r="DH1748" s="58"/>
      <c r="DI1748" s="60"/>
    </row>
    <row r="1749" spans="1:113" x14ac:dyDescent="0.2">
      <c r="A1749" s="36"/>
      <c r="AM1749" s="62"/>
      <c r="AN1749" s="62"/>
      <c r="AO1749" s="58"/>
      <c r="AP1749" s="58"/>
      <c r="AQ1749" s="58"/>
      <c r="AS1749" s="62"/>
      <c r="AT1749" s="58"/>
      <c r="AU1749" s="58"/>
      <c r="AW1749" s="62"/>
      <c r="AX1749" s="58"/>
      <c r="AY1749" s="59"/>
      <c r="BA1749" s="58"/>
      <c r="BC1749" s="62"/>
      <c r="BD1749" s="58"/>
      <c r="BE1749" s="59"/>
      <c r="BF1749" s="58"/>
      <c r="BG1749" s="58"/>
      <c r="BH1749" s="58"/>
      <c r="BI1749" s="58"/>
      <c r="BJ1749" s="58"/>
      <c r="BK1749" s="58"/>
      <c r="BL1749" s="58"/>
      <c r="BM1749" s="58"/>
      <c r="BN1749" s="58"/>
      <c r="BO1749" s="58"/>
      <c r="BP1749" s="58"/>
      <c r="BQ1749" s="58"/>
      <c r="BR1749" s="58"/>
      <c r="BS1749" s="58"/>
      <c r="BT1749" s="58"/>
      <c r="BU1749" s="58"/>
      <c r="BV1749" s="58"/>
      <c r="BW1749" s="58"/>
      <c r="BX1749" s="58"/>
      <c r="BY1749" s="58"/>
      <c r="BZ1749" s="58"/>
      <c r="CA1749" s="58"/>
      <c r="CB1749" s="58"/>
      <c r="CC1749" s="58"/>
      <c r="CD1749" s="58"/>
      <c r="CE1749" s="58"/>
      <c r="CF1749" s="58"/>
      <c r="CG1749" s="58"/>
      <c r="CH1749" s="58"/>
      <c r="CI1749" s="58"/>
      <c r="CJ1749" s="58"/>
      <c r="CK1749" s="58"/>
      <c r="CL1749" s="58"/>
      <c r="CM1749" s="58"/>
      <c r="CN1749" s="58"/>
      <c r="CO1749" s="58"/>
      <c r="CP1749" s="58"/>
      <c r="CQ1749" s="58"/>
      <c r="CR1749" s="58"/>
      <c r="CS1749" s="58"/>
      <c r="CT1749" s="58"/>
      <c r="CU1749" s="58"/>
      <c r="CV1749" s="58"/>
      <c r="CW1749" s="58"/>
      <c r="CX1749" s="58"/>
      <c r="CY1749" s="58"/>
      <c r="CZ1749" s="58"/>
      <c r="DA1749" s="58"/>
      <c r="DB1749" s="58"/>
      <c r="DC1749" s="58"/>
      <c r="DD1749" s="58"/>
      <c r="DE1749" s="58"/>
      <c r="DF1749" s="58"/>
      <c r="DG1749" s="58"/>
      <c r="DH1749" s="58"/>
      <c r="DI1749" s="60"/>
    </row>
    <row r="1750" spans="1:113" x14ac:dyDescent="0.2">
      <c r="A1750" s="36"/>
      <c r="AM1750" s="62"/>
      <c r="AN1750" s="62"/>
      <c r="AO1750" s="58"/>
      <c r="AP1750" s="58"/>
      <c r="AQ1750" s="58"/>
      <c r="AS1750" s="62"/>
      <c r="AT1750" s="58"/>
      <c r="AU1750" s="58"/>
      <c r="AW1750" s="62"/>
      <c r="AX1750" s="58"/>
      <c r="AY1750" s="59"/>
      <c r="BA1750" s="58"/>
      <c r="BC1750" s="62"/>
      <c r="BD1750" s="58"/>
      <c r="BE1750" s="59"/>
      <c r="BF1750" s="58"/>
      <c r="BG1750" s="58"/>
      <c r="BH1750" s="58"/>
      <c r="BI1750" s="58"/>
      <c r="BJ1750" s="58"/>
      <c r="BK1750" s="58"/>
      <c r="BL1750" s="58"/>
      <c r="BM1750" s="58"/>
      <c r="BN1750" s="58"/>
      <c r="BO1750" s="58"/>
      <c r="BP1750" s="58"/>
      <c r="BQ1750" s="58"/>
      <c r="BR1750" s="58"/>
      <c r="BS1750" s="58"/>
      <c r="BT1750" s="58"/>
      <c r="BU1750" s="58"/>
      <c r="BV1750" s="58"/>
      <c r="BW1750" s="58"/>
      <c r="BX1750" s="58"/>
      <c r="BY1750" s="58"/>
      <c r="BZ1750" s="58"/>
      <c r="CA1750" s="58"/>
      <c r="CB1750" s="58"/>
      <c r="CC1750" s="58"/>
      <c r="CD1750" s="58"/>
      <c r="CE1750" s="58"/>
      <c r="CF1750" s="58"/>
      <c r="CG1750" s="58"/>
      <c r="CH1750" s="58"/>
      <c r="CI1750" s="58"/>
      <c r="CJ1750" s="58"/>
      <c r="CK1750" s="58"/>
      <c r="CL1750" s="58"/>
      <c r="CM1750" s="58"/>
      <c r="CN1750" s="58"/>
      <c r="CO1750" s="58"/>
      <c r="CP1750" s="58"/>
      <c r="CQ1750" s="58"/>
      <c r="CR1750" s="58"/>
      <c r="CS1750" s="58"/>
      <c r="CT1750" s="58"/>
      <c r="CU1750" s="58"/>
      <c r="CV1750" s="58"/>
      <c r="CW1750" s="58"/>
      <c r="CX1750" s="58"/>
      <c r="CY1750" s="58"/>
      <c r="CZ1750" s="58"/>
      <c r="DA1750" s="58"/>
      <c r="DB1750" s="58"/>
      <c r="DC1750" s="58"/>
      <c r="DD1750" s="58"/>
      <c r="DE1750" s="58"/>
      <c r="DF1750" s="58"/>
      <c r="DG1750" s="58"/>
      <c r="DH1750" s="58"/>
      <c r="DI1750" s="60"/>
    </row>
    <row r="1751" spans="1:113" x14ac:dyDescent="0.2">
      <c r="A1751" s="36"/>
      <c r="AM1751" s="62"/>
      <c r="AN1751" s="62"/>
      <c r="AO1751" s="58"/>
      <c r="AP1751" s="58"/>
      <c r="AQ1751" s="58"/>
      <c r="AS1751" s="62"/>
      <c r="AT1751" s="58"/>
      <c r="AU1751" s="58"/>
      <c r="AW1751" s="62"/>
      <c r="AX1751" s="58"/>
      <c r="AY1751" s="59"/>
      <c r="BA1751" s="58"/>
      <c r="BC1751" s="62"/>
      <c r="BD1751" s="58"/>
      <c r="BE1751" s="59"/>
      <c r="BF1751" s="58"/>
      <c r="BG1751" s="58"/>
      <c r="BH1751" s="58"/>
      <c r="BI1751" s="58"/>
      <c r="BJ1751" s="58"/>
      <c r="BK1751" s="58"/>
      <c r="BL1751" s="58"/>
      <c r="BM1751" s="58"/>
      <c r="BN1751" s="58"/>
      <c r="BO1751" s="58"/>
      <c r="BP1751" s="58"/>
      <c r="BQ1751" s="58"/>
      <c r="BR1751" s="58"/>
      <c r="BS1751" s="58"/>
      <c r="BT1751" s="58"/>
      <c r="BU1751" s="58"/>
      <c r="BV1751" s="58"/>
      <c r="BW1751" s="58"/>
      <c r="BX1751" s="58"/>
      <c r="BY1751" s="58"/>
      <c r="BZ1751" s="58"/>
      <c r="CA1751" s="58"/>
      <c r="CB1751" s="58"/>
      <c r="CC1751" s="58"/>
      <c r="CD1751" s="58"/>
      <c r="CE1751" s="58"/>
      <c r="CF1751" s="58"/>
      <c r="CG1751" s="58"/>
      <c r="CH1751" s="58"/>
      <c r="CI1751" s="58"/>
      <c r="CJ1751" s="58"/>
      <c r="CK1751" s="58"/>
      <c r="CL1751" s="58"/>
      <c r="CM1751" s="58"/>
      <c r="CN1751" s="58"/>
      <c r="CO1751" s="58"/>
      <c r="CP1751" s="58"/>
      <c r="CQ1751" s="58"/>
      <c r="CR1751" s="58"/>
      <c r="CS1751" s="58"/>
      <c r="CT1751" s="58"/>
      <c r="CU1751" s="58"/>
      <c r="CV1751" s="58"/>
      <c r="CW1751" s="58"/>
      <c r="CX1751" s="58"/>
      <c r="CY1751" s="58"/>
      <c r="CZ1751" s="58"/>
      <c r="DA1751" s="58"/>
      <c r="DB1751" s="58"/>
      <c r="DC1751" s="58"/>
      <c r="DD1751" s="58"/>
      <c r="DE1751" s="58"/>
      <c r="DF1751" s="58"/>
      <c r="DG1751" s="58"/>
      <c r="DH1751" s="58"/>
      <c r="DI1751" s="60"/>
    </row>
    <row r="1752" spans="1:113" x14ac:dyDescent="0.2">
      <c r="A1752" s="36"/>
      <c r="AM1752" s="62"/>
      <c r="AN1752" s="62"/>
      <c r="AO1752" s="58"/>
      <c r="AP1752" s="58"/>
      <c r="AQ1752" s="58"/>
      <c r="AS1752" s="62"/>
      <c r="AT1752" s="58"/>
      <c r="AU1752" s="58"/>
      <c r="AW1752" s="62"/>
      <c r="AX1752" s="58"/>
      <c r="AY1752" s="59"/>
      <c r="BA1752" s="58"/>
      <c r="BC1752" s="62"/>
      <c r="BD1752" s="58"/>
      <c r="BE1752" s="59"/>
      <c r="BF1752" s="58"/>
      <c r="BG1752" s="58"/>
      <c r="BH1752" s="58"/>
      <c r="BI1752" s="58"/>
      <c r="BJ1752" s="58"/>
      <c r="BK1752" s="58"/>
      <c r="BL1752" s="58"/>
      <c r="BM1752" s="58"/>
      <c r="BN1752" s="58"/>
      <c r="BO1752" s="58"/>
      <c r="BP1752" s="58"/>
      <c r="BQ1752" s="58"/>
      <c r="BR1752" s="58"/>
      <c r="BS1752" s="58"/>
      <c r="BT1752" s="58"/>
      <c r="BU1752" s="58"/>
      <c r="BV1752" s="58"/>
      <c r="BW1752" s="58"/>
      <c r="BX1752" s="58"/>
      <c r="BY1752" s="58"/>
      <c r="BZ1752" s="58"/>
      <c r="CA1752" s="58"/>
      <c r="CB1752" s="58"/>
      <c r="CC1752" s="58"/>
      <c r="CD1752" s="58"/>
      <c r="CE1752" s="58"/>
      <c r="CF1752" s="58"/>
      <c r="CG1752" s="58"/>
      <c r="CH1752" s="58"/>
      <c r="CI1752" s="58"/>
      <c r="CJ1752" s="58"/>
      <c r="CK1752" s="58"/>
      <c r="CL1752" s="58"/>
      <c r="CM1752" s="58"/>
      <c r="CN1752" s="58"/>
      <c r="CO1752" s="58"/>
      <c r="CP1752" s="58"/>
      <c r="CQ1752" s="58"/>
      <c r="CR1752" s="58"/>
      <c r="CS1752" s="58"/>
      <c r="CT1752" s="58"/>
      <c r="CU1752" s="58"/>
      <c r="CV1752" s="58"/>
      <c r="CW1752" s="58"/>
      <c r="CX1752" s="58"/>
      <c r="CY1752" s="58"/>
      <c r="CZ1752" s="58"/>
      <c r="DA1752" s="58"/>
      <c r="DB1752" s="58"/>
      <c r="DC1752" s="58"/>
      <c r="DD1752" s="58"/>
      <c r="DE1752" s="58"/>
      <c r="DF1752" s="58"/>
      <c r="DG1752" s="58"/>
      <c r="DH1752" s="58"/>
      <c r="DI1752" s="60"/>
    </row>
    <row r="1753" spans="1:113" x14ac:dyDescent="0.2">
      <c r="A1753" s="36"/>
      <c r="AM1753" s="62"/>
      <c r="AN1753" s="62"/>
      <c r="AO1753" s="58"/>
      <c r="AP1753" s="58"/>
      <c r="AQ1753" s="58"/>
      <c r="AS1753" s="62"/>
      <c r="AT1753" s="58"/>
      <c r="AU1753" s="58"/>
      <c r="AW1753" s="62"/>
      <c r="AX1753" s="58"/>
      <c r="AY1753" s="59"/>
      <c r="BA1753" s="58"/>
      <c r="BC1753" s="62"/>
      <c r="BD1753" s="58"/>
      <c r="BE1753" s="59"/>
      <c r="BF1753" s="58"/>
      <c r="BG1753" s="58"/>
      <c r="BH1753" s="58"/>
      <c r="BI1753" s="58"/>
      <c r="BJ1753" s="58"/>
      <c r="BK1753" s="58"/>
      <c r="BL1753" s="58"/>
      <c r="BM1753" s="58"/>
      <c r="BN1753" s="58"/>
      <c r="BO1753" s="58"/>
      <c r="BP1753" s="58"/>
      <c r="BQ1753" s="58"/>
      <c r="BR1753" s="58"/>
      <c r="BS1753" s="58"/>
      <c r="BT1753" s="58"/>
      <c r="BU1753" s="58"/>
      <c r="BV1753" s="58"/>
      <c r="BW1753" s="58"/>
      <c r="BX1753" s="58"/>
      <c r="BY1753" s="58"/>
      <c r="BZ1753" s="58"/>
      <c r="CA1753" s="58"/>
      <c r="CB1753" s="58"/>
      <c r="CC1753" s="58"/>
      <c r="CD1753" s="58"/>
      <c r="CE1753" s="58"/>
      <c r="CF1753" s="58"/>
      <c r="CG1753" s="58"/>
      <c r="CH1753" s="58"/>
      <c r="CI1753" s="58"/>
      <c r="CJ1753" s="58"/>
      <c r="CK1753" s="58"/>
      <c r="CL1753" s="58"/>
      <c r="CM1753" s="58"/>
      <c r="CN1753" s="58"/>
      <c r="CO1753" s="58"/>
      <c r="CP1753" s="58"/>
      <c r="CQ1753" s="58"/>
      <c r="CR1753" s="58"/>
      <c r="CS1753" s="58"/>
      <c r="CT1753" s="58"/>
      <c r="CU1753" s="58"/>
      <c r="CV1753" s="58"/>
      <c r="CW1753" s="58"/>
      <c r="CX1753" s="58"/>
      <c r="CY1753" s="58"/>
      <c r="CZ1753" s="58"/>
      <c r="DA1753" s="58"/>
      <c r="DB1753" s="58"/>
      <c r="DC1753" s="58"/>
      <c r="DD1753" s="58"/>
      <c r="DE1753" s="58"/>
      <c r="DF1753" s="58"/>
      <c r="DG1753" s="58"/>
      <c r="DH1753" s="58"/>
      <c r="DI1753" s="60"/>
    </row>
    <row r="1754" spans="1:113" x14ac:dyDescent="0.2">
      <c r="A1754" s="36"/>
      <c r="AM1754" s="62"/>
      <c r="AN1754" s="62"/>
      <c r="AO1754" s="58"/>
      <c r="AP1754" s="58"/>
      <c r="AQ1754" s="58"/>
      <c r="AS1754" s="62"/>
      <c r="AT1754" s="58"/>
      <c r="AU1754" s="58"/>
      <c r="AW1754" s="62"/>
      <c r="AX1754" s="58"/>
      <c r="AY1754" s="59"/>
      <c r="BA1754" s="58"/>
      <c r="BC1754" s="62"/>
      <c r="BD1754" s="58"/>
      <c r="BE1754" s="59"/>
      <c r="BF1754" s="58"/>
      <c r="BG1754" s="58"/>
      <c r="BH1754" s="58"/>
      <c r="BI1754" s="58"/>
      <c r="BJ1754" s="58"/>
      <c r="BK1754" s="58"/>
      <c r="BL1754" s="58"/>
      <c r="BM1754" s="58"/>
      <c r="BN1754" s="58"/>
      <c r="BO1754" s="58"/>
      <c r="BP1754" s="58"/>
      <c r="BQ1754" s="58"/>
      <c r="BR1754" s="58"/>
      <c r="BS1754" s="58"/>
      <c r="BT1754" s="58"/>
      <c r="BU1754" s="58"/>
      <c r="BV1754" s="58"/>
      <c r="BW1754" s="58"/>
      <c r="BX1754" s="58"/>
      <c r="BY1754" s="58"/>
      <c r="BZ1754" s="58"/>
      <c r="CA1754" s="58"/>
      <c r="CB1754" s="58"/>
      <c r="CC1754" s="58"/>
      <c r="CD1754" s="58"/>
      <c r="CE1754" s="58"/>
      <c r="CF1754" s="58"/>
      <c r="CG1754" s="58"/>
      <c r="CH1754" s="58"/>
      <c r="CI1754" s="58"/>
      <c r="CJ1754" s="58"/>
      <c r="CK1754" s="58"/>
      <c r="CL1754" s="58"/>
      <c r="CM1754" s="58"/>
      <c r="CN1754" s="58"/>
      <c r="CO1754" s="58"/>
      <c r="CP1754" s="58"/>
      <c r="CQ1754" s="58"/>
      <c r="CR1754" s="58"/>
      <c r="CS1754" s="58"/>
      <c r="CT1754" s="58"/>
      <c r="CU1754" s="58"/>
      <c r="CV1754" s="58"/>
      <c r="CW1754" s="58"/>
      <c r="CX1754" s="58"/>
      <c r="CY1754" s="58"/>
      <c r="CZ1754" s="58"/>
      <c r="DA1754" s="58"/>
      <c r="DB1754" s="58"/>
      <c r="DC1754" s="58"/>
      <c r="DD1754" s="58"/>
      <c r="DE1754" s="58"/>
      <c r="DF1754" s="58"/>
      <c r="DG1754" s="58"/>
      <c r="DH1754" s="58"/>
      <c r="DI1754" s="60"/>
    </row>
    <row r="1755" spans="1:113" x14ac:dyDescent="0.2">
      <c r="A1755" s="36"/>
      <c r="AM1755" s="62"/>
      <c r="AN1755" s="62"/>
      <c r="AO1755" s="58"/>
      <c r="AP1755" s="58"/>
      <c r="AQ1755" s="58"/>
      <c r="AS1755" s="62"/>
      <c r="AT1755" s="58"/>
      <c r="AU1755" s="58"/>
      <c r="AW1755" s="62"/>
      <c r="AX1755" s="58"/>
      <c r="AY1755" s="59"/>
      <c r="BA1755" s="58"/>
      <c r="BC1755" s="62"/>
      <c r="BD1755" s="58"/>
      <c r="BE1755" s="59"/>
      <c r="BF1755" s="58"/>
      <c r="BG1755" s="58"/>
      <c r="BH1755" s="58"/>
      <c r="BI1755" s="58"/>
      <c r="BJ1755" s="58"/>
      <c r="BK1755" s="58"/>
      <c r="BL1755" s="58"/>
      <c r="BM1755" s="58"/>
      <c r="BN1755" s="58"/>
      <c r="BO1755" s="58"/>
      <c r="BP1755" s="58"/>
      <c r="BQ1755" s="58"/>
      <c r="BR1755" s="58"/>
      <c r="BS1755" s="58"/>
      <c r="BT1755" s="58"/>
      <c r="BU1755" s="58"/>
      <c r="BV1755" s="58"/>
      <c r="BW1755" s="58"/>
      <c r="BX1755" s="58"/>
      <c r="BY1755" s="58"/>
      <c r="BZ1755" s="58"/>
      <c r="CA1755" s="58"/>
      <c r="CB1755" s="58"/>
      <c r="CC1755" s="58"/>
      <c r="CD1755" s="58"/>
      <c r="CE1755" s="58"/>
      <c r="CF1755" s="58"/>
      <c r="CG1755" s="58"/>
      <c r="CH1755" s="58"/>
      <c r="CI1755" s="58"/>
      <c r="CJ1755" s="58"/>
      <c r="CK1755" s="58"/>
      <c r="CL1755" s="58"/>
      <c r="CM1755" s="58"/>
      <c r="CN1755" s="58"/>
      <c r="CO1755" s="58"/>
      <c r="CP1755" s="58"/>
      <c r="CQ1755" s="58"/>
      <c r="CR1755" s="58"/>
      <c r="CS1755" s="58"/>
      <c r="CT1755" s="58"/>
      <c r="CU1755" s="58"/>
      <c r="CV1755" s="58"/>
      <c r="CW1755" s="58"/>
      <c r="CX1755" s="58"/>
      <c r="CY1755" s="58"/>
      <c r="CZ1755" s="58"/>
      <c r="DA1755" s="58"/>
      <c r="DB1755" s="58"/>
      <c r="DC1755" s="58"/>
      <c r="DD1755" s="58"/>
      <c r="DE1755" s="58"/>
      <c r="DF1755" s="58"/>
      <c r="DG1755" s="58"/>
      <c r="DH1755" s="58"/>
      <c r="DI1755" s="60"/>
    </row>
    <row r="1756" spans="1:113" x14ac:dyDescent="0.2">
      <c r="A1756" s="36"/>
      <c r="AM1756" s="62"/>
      <c r="AN1756" s="62"/>
      <c r="AO1756" s="58"/>
      <c r="AP1756" s="58"/>
      <c r="AQ1756" s="58"/>
      <c r="AS1756" s="62"/>
      <c r="AT1756" s="58"/>
      <c r="AU1756" s="58"/>
      <c r="AW1756" s="62"/>
      <c r="AX1756" s="58"/>
      <c r="AY1756" s="59"/>
      <c r="BA1756" s="58"/>
      <c r="BC1756" s="62"/>
      <c r="BD1756" s="58"/>
      <c r="BE1756" s="59"/>
      <c r="BF1756" s="58"/>
      <c r="BG1756" s="58"/>
      <c r="BH1756" s="58"/>
      <c r="BI1756" s="58"/>
      <c r="BJ1756" s="58"/>
      <c r="BK1756" s="58"/>
      <c r="BL1756" s="58"/>
      <c r="BM1756" s="58"/>
      <c r="BN1756" s="58"/>
      <c r="BO1756" s="58"/>
      <c r="BP1756" s="58"/>
      <c r="BQ1756" s="58"/>
      <c r="BR1756" s="58"/>
      <c r="BS1756" s="58"/>
      <c r="BT1756" s="58"/>
      <c r="BU1756" s="58"/>
      <c r="BV1756" s="58"/>
      <c r="BW1756" s="58"/>
      <c r="BX1756" s="58"/>
      <c r="BY1756" s="58"/>
      <c r="BZ1756" s="58"/>
      <c r="CA1756" s="58"/>
      <c r="CB1756" s="58"/>
      <c r="CC1756" s="58"/>
      <c r="CD1756" s="58"/>
      <c r="CE1756" s="58"/>
      <c r="CF1756" s="58"/>
      <c r="CG1756" s="58"/>
      <c r="CH1756" s="58"/>
      <c r="CI1756" s="58"/>
      <c r="CJ1756" s="58"/>
      <c r="CK1756" s="58"/>
      <c r="CL1756" s="58"/>
      <c r="CM1756" s="58"/>
      <c r="CN1756" s="58"/>
      <c r="CO1756" s="58"/>
      <c r="CP1756" s="58"/>
      <c r="CQ1756" s="58"/>
      <c r="CR1756" s="58"/>
      <c r="CS1756" s="58"/>
      <c r="CT1756" s="58"/>
      <c r="CU1756" s="58"/>
      <c r="CV1756" s="58"/>
      <c r="CW1756" s="58"/>
      <c r="CX1756" s="58"/>
      <c r="CY1756" s="58"/>
      <c r="CZ1756" s="58"/>
      <c r="DA1756" s="58"/>
      <c r="DB1756" s="58"/>
      <c r="DC1756" s="58"/>
      <c r="DD1756" s="58"/>
      <c r="DE1756" s="58"/>
      <c r="DF1756" s="58"/>
      <c r="DG1756" s="58"/>
      <c r="DH1756" s="58"/>
      <c r="DI1756" s="60"/>
    </row>
    <row r="1757" spans="1:113" x14ac:dyDescent="0.2">
      <c r="A1757" s="36"/>
      <c r="AM1757" s="62"/>
      <c r="AN1757" s="62"/>
      <c r="AO1757" s="58"/>
      <c r="AP1757" s="58"/>
      <c r="AQ1757" s="58"/>
      <c r="AS1757" s="62"/>
      <c r="AT1757" s="58"/>
      <c r="AU1757" s="58"/>
      <c r="AW1757" s="62"/>
      <c r="AX1757" s="58"/>
      <c r="AY1757" s="59"/>
      <c r="BA1757" s="58"/>
      <c r="BC1757" s="62"/>
      <c r="BD1757" s="58"/>
      <c r="BE1757" s="59"/>
      <c r="BF1757" s="58"/>
      <c r="BG1757" s="58"/>
      <c r="BH1757" s="58"/>
      <c r="BI1757" s="58"/>
      <c r="BJ1757" s="58"/>
      <c r="BK1757" s="58"/>
      <c r="BL1757" s="58"/>
      <c r="BM1757" s="58"/>
      <c r="BN1757" s="58"/>
      <c r="BO1757" s="58"/>
      <c r="BP1757" s="58"/>
      <c r="BQ1757" s="58"/>
      <c r="BR1757" s="58"/>
      <c r="BS1757" s="58"/>
      <c r="BT1757" s="58"/>
      <c r="BU1757" s="58"/>
      <c r="BV1757" s="58"/>
      <c r="BW1757" s="58"/>
      <c r="BX1757" s="58"/>
      <c r="BY1757" s="58"/>
      <c r="BZ1757" s="58"/>
      <c r="CA1757" s="58"/>
      <c r="CB1757" s="58"/>
      <c r="CC1757" s="58"/>
      <c r="CD1757" s="58"/>
      <c r="CE1757" s="58"/>
      <c r="CF1757" s="58"/>
      <c r="CG1757" s="58"/>
      <c r="CH1757" s="58"/>
      <c r="CI1757" s="58"/>
      <c r="CJ1757" s="58"/>
      <c r="CK1757" s="58"/>
      <c r="CL1757" s="58"/>
      <c r="CM1757" s="58"/>
      <c r="CN1757" s="58"/>
      <c r="CO1757" s="58"/>
      <c r="CP1757" s="58"/>
      <c r="CQ1757" s="58"/>
      <c r="CR1757" s="58"/>
      <c r="CS1757" s="58"/>
      <c r="CT1757" s="58"/>
      <c r="CU1757" s="58"/>
      <c r="CV1757" s="58"/>
      <c r="CW1757" s="58"/>
      <c r="CX1757" s="58"/>
      <c r="CY1757" s="58"/>
      <c r="CZ1757" s="58"/>
      <c r="DA1757" s="58"/>
      <c r="DB1757" s="58"/>
      <c r="DC1757" s="58"/>
      <c r="DD1757" s="58"/>
      <c r="DE1757" s="58"/>
      <c r="DF1757" s="58"/>
      <c r="DG1757" s="58"/>
      <c r="DH1757" s="58"/>
      <c r="DI1757" s="60"/>
    </row>
    <row r="1758" spans="1:113" x14ac:dyDescent="0.2">
      <c r="A1758" s="36"/>
      <c r="AM1758" s="62"/>
      <c r="AN1758" s="62"/>
      <c r="AO1758" s="58"/>
      <c r="AP1758" s="58"/>
      <c r="AQ1758" s="58"/>
      <c r="AS1758" s="62"/>
      <c r="AT1758" s="58"/>
      <c r="AU1758" s="58"/>
      <c r="AW1758" s="62"/>
      <c r="AX1758" s="58"/>
      <c r="AY1758" s="59"/>
      <c r="BA1758" s="58"/>
      <c r="BC1758" s="62"/>
      <c r="BD1758" s="58"/>
      <c r="BE1758" s="59"/>
      <c r="BF1758" s="58"/>
      <c r="BG1758" s="58"/>
      <c r="BH1758" s="58"/>
      <c r="BI1758" s="58"/>
      <c r="BJ1758" s="58"/>
      <c r="BK1758" s="58"/>
      <c r="BL1758" s="58"/>
      <c r="BM1758" s="58"/>
      <c r="BN1758" s="58"/>
      <c r="BO1758" s="58"/>
      <c r="BP1758" s="58"/>
      <c r="BQ1758" s="58"/>
      <c r="BR1758" s="58"/>
      <c r="BS1758" s="58"/>
      <c r="BT1758" s="58"/>
      <c r="BU1758" s="58"/>
      <c r="BV1758" s="58"/>
      <c r="BW1758" s="58"/>
      <c r="BX1758" s="58"/>
      <c r="BY1758" s="58"/>
      <c r="BZ1758" s="58"/>
      <c r="CA1758" s="58"/>
      <c r="CB1758" s="58"/>
      <c r="CC1758" s="58"/>
      <c r="CD1758" s="58"/>
      <c r="CE1758" s="58"/>
      <c r="CF1758" s="58"/>
      <c r="CG1758" s="58"/>
      <c r="CH1758" s="58"/>
      <c r="CI1758" s="58"/>
      <c r="CJ1758" s="58"/>
      <c r="CK1758" s="58"/>
      <c r="CL1758" s="58"/>
      <c r="CM1758" s="58"/>
      <c r="CN1758" s="58"/>
      <c r="CO1758" s="58"/>
      <c r="CP1758" s="58"/>
      <c r="CQ1758" s="58"/>
      <c r="CR1758" s="58"/>
      <c r="CS1758" s="58"/>
      <c r="CT1758" s="58"/>
      <c r="CU1758" s="58"/>
      <c r="CV1758" s="58"/>
      <c r="CW1758" s="58"/>
      <c r="CX1758" s="58"/>
      <c r="CY1758" s="58"/>
      <c r="CZ1758" s="58"/>
      <c r="DA1758" s="58"/>
      <c r="DB1758" s="58"/>
      <c r="DC1758" s="58"/>
      <c r="DD1758" s="58"/>
      <c r="DE1758" s="58"/>
      <c r="DF1758" s="58"/>
      <c r="DG1758" s="58"/>
      <c r="DH1758" s="58"/>
      <c r="DI1758" s="60"/>
    </row>
    <row r="1759" spans="1:113" x14ac:dyDescent="0.2">
      <c r="A1759" s="36"/>
      <c r="AM1759" s="62"/>
      <c r="AN1759" s="62"/>
      <c r="AO1759" s="58"/>
      <c r="AP1759" s="58"/>
      <c r="AQ1759" s="58"/>
      <c r="AS1759" s="62"/>
      <c r="AT1759" s="58"/>
      <c r="AU1759" s="58"/>
      <c r="AW1759" s="62"/>
      <c r="AX1759" s="58"/>
      <c r="AY1759" s="59"/>
      <c r="BA1759" s="58"/>
      <c r="BC1759" s="62"/>
      <c r="BD1759" s="58"/>
      <c r="BE1759" s="59"/>
      <c r="BF1759" s="58"/>
      <c r="BG1759" s="58"/>
      <c r="BH1759" s="58"/>
      <c r="BI1759" s="58"/>
      <c r="BJ1759" s="58"/>
      <c r="BK1759" s="58"/>
      <c r="BL1759" s="58"/>
      <c r="BM1759" s="58"/>
      <c r="BN1759" s="58"/>
      <c r="BO1759" s="58"/>
      <c r="BP1759" s="58"/>
      <c r="BQ1759" s="58"/>
      <c r="BR1759" s="58"/>
      <c r="BS1759" s="58"/>
      <c r="BT1759" s="58"/>
      <c r="BU1759" s="58"/>
      <c r="BV1759" s="58"/>
      <c r="BW1759" s="58"/>
      <c r="BX1759" s="58"/>
      <c r="BY1759" s="58"/>
      <c r="BZ1759" s="58"/>
      <c r="CA1759" s="58"/>
      <c r="CB1759" s="58"/>
      <c r="CC1759" s="58"/>
      <c r="CD1759" s="58"/>
      <c r="CE1759" s="58"/>
      <c r="CF1759" s="58"/>
      <c r="CG1759" s="58"/>
      <c r="CH1759" s="58"/>
      <c r="CI1759" s="58"/>
      <c r="CJ1759" s="58"/>
      <c r="CK1759" s="58"/>
      <c r="CL1759" s="58"/>
      <c r="CM1759" s="58"/>
      <c r="CN1759" s="58"/>
      <c r="CO1759" s="58"/>
      <c r="CP1759" s="58"/>
      <c r="CQ1759" s="58"/>
      <c r="CR1759" s="58"/>
      <c r="CS1759" s="58"/>
      <c r="CT1759" s="58"/>
      <c r="CU1759" s="58"/>
      <c r="CV1759" s="58"/>
      <c r="CW1759" s="58"/>
      <c r="CX1759" s="58"/>
      <c r="CY1759" s="58"/>
      <c r="CZ1759" s="58"/>
      <c r="DA1759" s="58"/>
      <c r="DB1759" s="58"/>
      <c r="DC1759" s="58"/>
      <c r="DD1759" s="58"/>
      <c r="DE1759" s="58"/>
      <c r="DF1759" s="58"/>
      <c r="DG1759" s="58"/>
      <c r="DH1759" s="58"/>
      <c r="DI1759" s="60"/>
    </row>
    <row r="1760" spans="1:113" x14ac:dyDescent="0.2">
      <c r="A1760" s="36"/>
      <c r="AM1760" s="62"/>
      <c r="AN1760" s="62"/>
      <c r="AO1760" s="58"/>
      <c r="AP1760" s="58"/>
      <c r="AQ1760" s="58"/>
      <c r="AS1760" s="62"/>
      <c r="AT1760" s="58"/>
      <c r="AU1760" s="58"/>
      <c r="AW1760" s="62"/>
      <c r="AX1760" s="58"/>
      <c r="AY1760" s="59"/>
      <c r="BA1760" s="58"/>
      <c r="BC1760" s="62"/>
      <c r="BD1760" s="58"/>
      <c r="BE1760" s="59"/>
      <c r="BF1760" s="58"/>
      <c r="BG1760" s="58"/>
      <c r="BH1760" s="58"/>
      <c r="BI1760" s="58"/>
      <c r="BJ1760" s="58"/>
      <c r="BK1760" s="58"/>
      <c r="BL1760" s="58"/>
      <c r="BM1760" s="58"/>
      <c r="BN1760" s="58"/>
      <c r="BO1760" s="58"/>
      <c r="BP1760" s="58"/>
      <c r="BQ1760" s="58"/>
      <c r="BR1760" s="58"/>
      <c r="BS1760" s="58"/>
      <c r="BT1760" s="58"/>
      <c r="BU1760" s="58"/>
      <c r="BV1760" s="58"/>
      <c r="BW1760" s="58"/>
      <c r="BX1760" s="58"/>
      <c r="BY1760" s="58"/>
      <c r="BZ1760" s="58"/>
      <c r="CA1760" s="58"/>
      <c r="CB1760" s="58"/>
      <c r="CC1760" s="58"/>
      <c r="CD1760" s="58"/>
      <c r="CE1760" s="58"/>
      <c r="CF1760" s="58"/>
      <c r="CG1760" s="58"/>
      <c r="CH1760" s="58"/>
      <c r="CI1760" s="58"/>
      <c r="CJ1760" s="58"/>
      <c r="CK1760" s="58"/>
      <c r="CL1760" s="58"/>
      <c r="CM1760" s="58"/>
      <c r="CN1760" s="58"/>
      <c r="CO1760" s="58"/>
      <c r="CP1760" s="58"/>
      <c r="CQ1760" s="58"/>
      <c r="CR1760" s="58"/>
      <c r="CS1760" s="58"/>
      <c r="CT1760" s="58"/>
      <c r="CU1760" s="58"/>
      <c r="CV1760" s="58"/>
      <c r="CW1760" s="58"/>
      <c r="CX1760" s="58"/>
      <c r="CY1760" s="58"/>
      <c r="CZ1760" s="58"/>
      <c r="DA1760" s="58"/>
      <c r="DB1760" s="58"/>
      <c r="DC1760" s="58"/>
      <c r="DD1760" s="58"/>
      <c r="DE1760" s="58"/>
      <c r="DF1760" s="58"/>
      <c r="DG1760" s="58"/>
      <c r="DH1760" s="58"/>
      <c r="DI1760" s="60"/>
    </row>
    <row r="1761" spans="1:113" x14ac:dyDescent="0.2">
      <c r="A1761" s="36"/>
      <c r="AM1761" s="62"/>
      <c r="AN1761" s="62"/>
      <c r="AO1761" s="58"/>
      <c r="AP1761" s="58"/>
      <c r="AQ1761" s="58"/>
      <c r="AS1761" s="62"/>
      <c r="AT1761" s="58"/>
      <c r="AU1761" s="58"/>
      <c r="AW1761" s="62"/>
      <c r="AX1761" s="58"/>
      <c r="AY1761" s="59"/>
      <c r="BA1761" s="58"/>
      <c r="BC1761" s="62"/>
      <c r="BD1761" s="58"/>
      <c r="BE1761" s="59"/>
      <c r="BF1761" s="58"/>
      <c r="BG1761" s="58"/>
      <c r="BH1761" s="58"/>
      <c r="BI1761" s="58"/>
      <c r="BJ1761" s="58"/>
      <c r="BK1761" s="58"/>
      <c r="BL1761" s="58"/>
      <c r="BM1761" s="58"/>
      <c r="BN1761" s="58"/>
      <c r="BO1761" s="58"/>
      <c r="BP1761" s="58"/>
      <c r="BQ1761" s="58"/>
      <c r="BR1761" s="58"/>
      <c r="BS1761" s="58"/>
      <c r="BT1761" s="58"/>
      <c r="BU1761" s="58"/>
      <c r="BV1761" s="58"/>
      <c r="BW1761" s="58"/>
      <c r="BX1761" s="58"/>
      <c r="BY1761" s="58"/>
      <c r="BZ1761" s="58"/>
      <c r="CA1761" s="58"/>
      <c r="CB1761" s="58"/>
      <c r="CC1761" s="58"/>
      <c r="CD1761" s="58"/>
      <c r="CE1761" s="58"/>
      <c r="CF1761" s="58"/>
      <c r="CG1761" s="58"/>
      <c r="CH1761" s="58"/>
      <c r="CI1761" s="58"/>
      <c r="CJ1761" s="58"/>
      <c r="CK1761" s="58"/>
      <c r="CL1761" s="58"/>
      <c r="CM1761" s="58"/>
      <c r="CN1761" s="58"/>
      <c r="CO1761" s="58"/>
      <c r="CP1761" s="58"/>
      <c r="CQ1761" s="58"/>
      <c r="CR1761" s="58"/>
      <c r="CS1761" s="58"/>
      <c r="CT1761" s="58"/>
      <c r="CU1761" s="58"/>
      <c r="CV1761" s="58"/>
      <c r="CW1761" s="58"/>
      <c r="CX1761" s="58"/>
      <c r="CY1761" s="58"/>
      <c r="CZ1761" s="58"/>
      <c r="DA1761" s="58"/>
      <c r="DB1761" s="58"/>
      <c r="DC1761" s="58"/>
      <c r="DD1761" s="58"/>
      <c r="DE1761" s="58"/>
      <c r="DF1761" s="58"/>
      <c r="DG1761" s="58"/>
      <c r="DH1761" s="58"/>
      <c r="DI1761" s="60"/>
    </row>
    <row r="1762" spans="1:113" x14ac:dyDescent="0.2">
      <c r="A1762" s="36"/>
      <c r="AM1762" s="62"/>
      <c r="AN1762" s="62"/>
      <c r="AO1762" s="58"/>
      <c r="AP1762" s="58"/>
      <c r="AQ1762" s="58"/>
      <c r="AS1762" s="62"/>
      <c r="AT1762" s="58"/>
      <c r="AU1762" s="58"/>
      <c r="AW1762" s="62"/>
      <c r="AX1762" s="58"/>
      <c r="AY1762" s="59"/>
      <c r="BA1762" s="58"/>
      <c r="BC1762" s="62"/>
      <c r="BD1762" s="58"/>
      <c r="BE1762" s="59"/>
      <c r="BF1762" s="58"/>
      <c r="BG1762" s="58"/>
      <c r="BH1762" s="58"/>
      <c r="BI1762" s="58"/>
      <c r="BJ1762" s="58"/>
      <c r="BK1762" s="58"/>
      <c r="BL1762" s="58"/>
      <c r="BM1762" s="58"/>
      <c r="BN1762" s="58"/>
      <c r="BO1762" s="58"/>
      <c r="BP1762" s="58"/>
      <c r="BQ1762" s="58"/>
      <c r="BR1762" s="58"/>
      <c r="BS1762" s="58"/>
      <c r="BT1762" s="58"/>
      <c r="BU1762" s="58"/>
      <c r="BV1762" s="58"/>
      <c r="BW1762" s="58"/>
      <c r="BX1762" s="58"/>
      <c r="BY1762" s="58"/>
      <c r="BZ1762" s="58"/>
      <c r="CA1762" s="58"/>
      <c r="CB1762" s="58"/>
      <c r="CC1762" s="58"/>
      <c r="CD1762" s="58"/>
      <c r="CE1762" s="58"/>
      <c r="CF1762" s="58"/>
      <c r="CG1762" s="58"/>
      <c r="CH1762" s="58"/>
      <c r="CI1762" s="58"/>
      <c r="CJ1762" s="58"/>
      <c r="CK1762" s="58"/>
      <c r="CL1762" s="58"/>
      <c r="CM1762" s="58"/>
      <c r="CN1762" s="58"/>
      <c r="CO1762" s="58"/>
      <c r="CP1762" s="58"/>
      <c r="CQ1762" s="58"/>
      <c r="CR1762" s="58"/>
      <c r="CS1762" s="58"/>
      <c r="CT1762" s="58"/>
      <c r="CU1762" s="58"/>
      <c r="CV1762" s="58"/>
      <c r="CW1762" s="58"/>
      <c r="CX1762" s="58"/>
      <c r="CY1762" s="58"/>
      <c r="CZ1762" s="58"/>
      <c r="DA1762" s="58"/>
      <c r="DB1762" s="58"/>
      <c r="DC1762" s="58"/>
      <c r="DD1762" s="58"/>
      <c r="DE1762" s="58"/>
      <c r="DF1762" s="58"/>
      <c r="DG1762" s="58"/>
      <c r="DH1762" s="58"/>
      <c r="DI1762" s="60"/>
    </row>
    <row r="1763" spans="1:113" x14ac:dyDescent="0.2">
      <c r="A1763" s="36"/>
      <c r="AM1763" s="62"/>
      <c r="AN1763" s="62"/>
      <c r="AO1763" s="58"/>
      <c r="AP1763" s="58"/>
      <c r="AQ1763" s="58"/>
      <c r="AS1763" s="62"/>
      <c r="AT1763" s="58"/>
      <c r="AU1763" s="58"/>
      <c r="AW1763" s="62"/>
      <c r="AX1763" s="58"/>
      <c r="AY1763" s="59"/>
      <c r="BA1763" s="58"/>
      <c r="BC1763" s="62"/>
      <c r="BD1763" s="58"/>
      <c r="BE1763" s="59"/>
      <c r="BF1763" s="58"/>
      <c r="BG1763" s="58"/>
      <c r="BH1763" s="58"/>
      <c r="BI1763" s="58"/>
      <c r="BJ1763" s="58"/>
      <c r="BK1763" s="58"/>
      <c r="BL1763" s="58"/>
      <c r="BM1763" s="58"/>
      <c r="BN1763" s="58"/>
      <c r="BO1763" s="58"/>
      <c r="BP1763" s="58"/>
      <c r="BQ1763" s="58"/>
      <c r="BR1763" s="58"/>
      <c r="BS1763" s="58"/>
      <c r="BT1763" s="58"/>
      <c r="BU1763" s="58"/>
      <c r="BV1763" s="58"/>
      <c r="BW1763" s="58"/>
      <c r="BX1763" s="58"/>
      <c r="BY1763" s="58"/>
      <c r="BZ1763" s="58"/>
      <c r="CA1763" s="58"/>
      <c r="CB1763" s="58"/>
      <c r="CC1763" s="58"/>
      <c r="CD1763" s="58"/>
      <c r="CE1763" s="58"/>
      <c r="CF1763" s="58"/>
      <c r="CG1763" s="58"/>
      <c r="CH1763" s="58"/>
      <c r="CI1763" s="58"/>
      <c r="CJ1763" s="58"/>
      <c r="CK1763" s="58"/>
      <c r="CL1763" s="58"/>
      <c r="CM1763" s="58"/>
      <c r="CN1763" s="58"/>
      <c r="CO1763" s="58"/>
      <c r="CP1763" s="58"/>
      <c r="CQ1763" s="58"/>
      <c r="CR1763" s="58"/>
      <c r="CS1763" s="58"/>
      <c r="CT1763" s="58"/>
      <c r="CU1763" s="58"/>
      <c r="CV1763" s="58"/>
      <c r="CW1763" s="58"/>
      <c r="CX1763" s="58"/>
      <c r="CY1763" s="58"/>
      <c r="CZ1763" s="58"/>
      <c r="DA1763" s="58"/>
      <c r="DB1763" s="58"/>
      <c r="DC1763" s="58"/>
      <c r="DD1763" s="58"/>
      <c r="DE1763" s="58"/>
      <c r="DF1763" s="58"/>
      <c r="DG1763" s="58"/>
      <c r="DH1763" s="58"/>
      <c r="DI1763" s="60"/>
    </row>
    <row r="1764" spans="1:113" x14ac:dyDescent="0.2">
      <c r="A1764" s="36"/>
      <c r="AM1764" s="62"/>
      <c r="AN1764" s="62"/>
      <c r="AO1764" s="58"/>
      <c r="AP1764" s="58"/>
      <c r="AQ1764" s="58"/>
      <c r="AS1764" s="62"/>
      <c r="AT1764" s="58"/>
      <c r="AU1764" s="58"/>
      <c r="AW1764" s="62"/>
      <c r="AX1764" s="58"/>
      <c r="AY1764" s="59"/>
      <c r="BA1764" s="58"/>
      <c r="BC1764" s="62"/>
      <c r="BD1764" s="58"/>
      <c r="BE1764" s="59"/>
      <c r="BF1764" s="58"/>
      <c r="BG1764" s="58"/>
      <c r="BH1764" s="58"/>
      <c r="BI1764" s="58"/>
      <c r="BJ1764" s="58"/>
      <c r="BK1764" s="58"/>
      <c r="BL1764" s="58"/>
      <c r="BM1764" s="58"/>
      <c r="BN1764" s="58"/>
      <c r="BO1764" s="58"/>
      <c r="BP1764" s="58"/>
      <c r="BQ1764" s="58"/>
      <c r="BR1764" s="58"/>
      <c r="BS1764" s="58"/>
      <c r="BT1764" s="58"/>
      <c r="BU1764" s="58"/>
      <c r="BV1764" s="58"/>
      <c r="BW1764" s="58"/>
      <c r="BX1764" s="58"/>
      <c r="BY1764" s="58"/>
      <c r="BZ1764" s="58"/>
      <c r="CA1764" s="58"/>
      <c r="CB1764" s="58"/>
      <c r="CC1764" s="58"/>
      <c r="CD1764" s="58"/>
      <c r="CE1764" s="58"/>
      <c r="CF1764" s="58"/>
      <c r="CG1764" s="58"/>
      <c r="CH1764" s="58"/>
      <c r="CI1764" s="58"/>
      <c r="CJ1764" s="58"/>
      <c r="CK1764" s="58"/>
      <c r="CL1764" s="58"/>
      <c r="CM1764" s="58"/>
      <c r="CN1764" s="58"/>
      <c r="CO1764" s="58"/>
      <c r="CP1764" s="58"/>
      <c r="CQ1764" s="58"/>
      <c r="CR1764" s="58"/>
      <c r="CS1764" s="58"/>
      <c r="CT1764" s="58"/>
      <c r="CU1764" s="58"/>
      <c r="CV1764" s="58"/>
      <c r="CW1764" s="58"/>
      <c r="CX1764" s="58"/>
      <c r="CY1764" s="58"/>
      <c r="CZ1764" s="58"/>
      <c r="DA1764" s="58"/>
      <c r="DB1764" s="58"/>
      <c r="DC1764" s="58"/>
      <c r="DD1764" s="58"/>
      <c r="DE1764" s="58"/>
      <c r="DF1764" s="58"/>
      <c r="DG1764" s="58"/>
      <c r="DH1764" s="58"/>
      <c r="DI1764" s="60"/>
    </row>
    <row r="1765" spans="1:113" x14ac:dyDescent="0.2">
      <c r="A1765" s="36"/>
      <c r="AM1765" s="62"/>
      <c r="AN1765" s="62"/>
      <c r="AO1765" s="58"/>
      <c r="AP1765" s="58"/>
      <c r="AQ1765" s="58"/>
      <c r="AS1765" s="62"/>
      <c r="AT1765" s="58"/>
      <c r="AU1765" s="58"/>
      <c r="AW1765" s="62"/>
      <c r="AX1765" s="58"/>
      <c r="AY1765" s="59"/>
      <c r="BA1765" s="58"/>
      <c r="BC1765" s="62"/>
      <c r="BD1765" s="58"/>
      <c r="BE1765" s="59"/>
      <c r="BF1765" s="58"/>
      <c r="BG1765" s="58"/>
      <c r="BH1765" s="58"/>
      <c r="BI1765" s="58"/>
      <c r="BJ1765" s="58"/>
      <c r="BK1765" s="58"/>
      <c r="BL1765" s="58"/>
      <c r="BM1765" s="58"/>
      <c r="BN1765" s="58"/>
      <c r="BO1765" s="58"/>
      <c r="BP1765" s="58"/>
      <c r="BQ1765" s="58"/>
      <c r="BR1765" s="58"/>
      <c r="BS1765" s="58"/>
      <c r="BT1765" s="58"/>
      <c r="BU1765" s="58"/>
      <c r="BV1765" s="58"/>
      <c r="BW1765" s="58"/>
      <c r="BX1765" s="58"/>
      <c r="BY1765" s="58"/>
      <c r="BZ1765" s="58"/>
      <c r="CA1765" s="58"/>
      <c r="CB1765" s="58"/>
      <c r="CC1765" s="58"/>
      <c r="CD1765" s="58"/>
      <c r="CE1765" s="58"/>
      <c r="CF1765" s="58"/>
      <c r="CG1765" s="58"/>
      <c r="CH1765" s="58"/>
      <c r="CI1765" s="58"/>
      <c r="CJ1765" s="58"/>
      <c r="CK1765" s="58"/>
      <c r="CL1765" s="58"/>
      <c r="CM1765" s="58"/>
      <c r="CN1765" s="58"/>
      <c r="CO1765" s="58"/>
      <c r="CP1765" s="58"/>
      <c r="CQ1765" s="58"/>
      <c r="CR1765" s="58"/>
      <c r="CS1765" s="58"/>
      <c r="CT1765" s="58"/>
      <c r="CU1765" s="58"/>
      <c r="CV1765" s="58"/>
      <c r="CW1765" s="58"/>
      <c r="CX1765" s="58"/>
      <c r="CY1765" s="58"/>
      <c r="CZ1765" s="58"/>
      <c r="DA1765" s="58"/>
      <c r="DB1765" s="58"/>
      <c r="DC1765" s="58"/>
      <c r="DD1765" s="58"/>
      <c r="DE1765" s="58"/>
      <c r="DF1765" s="58"/>
      <c r="DG1765" s="58"/>
      <c r="DH1765" s="58"/>
      <c r="DI1765" s="60"/>
    </row>
    <row r="1766" spans="1:113" x14ac:dyDescent="0.2">
      <c r="A1766" s="36"/>
      <c r="AM1766" s="62"/>
      <c r="AN1766" s="62"/>
      <c r="AO1766" s="58"/>
      <c r="AP1766" s="58"/>
      <c r="AQ1766" s="58"/>
      <c r="AS1766" s="62"/>
      <c r="AT1766" s="58"/>
      <c r="AU1766" s="58"/>
      <c r="AW1766" s="62"/>
      <c r="AX1766" s="58"/>
      <c r="AY1766" s="59"/>
      <c r="BA1766" s="58"/>
      <c r="BC1766" s="62"/>
      <c r="BD1766" s="58"/>
      <c r="BE1766" s="59"/>
      <c r="BF1766" s="58"/>
      <c r="BG1766" s="58"/>
      <c r="BH1766" s="58"/>
      <c r="BI1766" s="58"/>
      <c r="BJ1766" s="58"/>
      <c r="BK1766" s="58"/>
      <c r="BL1766" s="58"/>
      <c r="BM1766" s="58"/>
      <c r="BN1766" s="58"/>
      <c r="BO1766" s="58"/>
      <c r="BP1766" s="58"/>
      <c r="BQ1766" s="58"/>
      <c r="BR1766" s="58"/>
      <c r="BS1766" s="58"/>
      <c r="BT1766" s="58"/>
      <c r="BU1766" s="58"/>
      <c r="BV1766" s="58"/>
      <c r="BW1766" s="58"/>
      <c r="BX1766" s="58"/>
      <c r="BY1766" s="58"/>
      <c r="BZ1766" s="58"/>
      <c r="CA1766" s="58"/>
      <c r="CB1766" s="58"/>
      <c r="CC1766" s="58"/>
      <c r="CD1766" s="58"/>
      <c r="CE1766" s="58"/>
      <c r="CF1766" s="58"/>
      <c r="CG1766" s="58"/>
      <c r="CH1766" s="58"/>
      <c r="CI1766" s="58"/>
      <c r="CJ1766" s="58"/>
      <c r="CK1766" s="58"/>
      <c r="CL1766" s="58"/>
      <c r="CM1766" s="58"/>
      <c r="CN1766" s="58"/>
      <c r="CO1766" s="58"/>
      <c r="CP1766" s="58"/>
      <c r="CQ1766" s="58"/>
      <c r="CR1766" s="58"/>
      <c r="CS1766" s="58"/>
      <c r="CT1766" s="58"/>
      <c r="CU1766" s="58"/>
      <c r="CV1766" s="58"/>
      <c r="CW1766" s="58"/>
      <c r="CX1766" s="58"/>
      <c r="CY1766" s="58"/>
      <c r="CZ1766" s="58"/>
      <c r="DA1766" s="58"/>
      <c r="DB1766" s="58"/>
      <c r="DC1766" s="58"/>
      <c r="DD1766" s="58"/>
      <c r="DE1766" s="58"/>
      <c r="DF1766" s="58"/>
      <c r="DG1766" s="58"/>
      <c r="DH1766" s="58"/>
      <c r="DI1766" s="60"/>
    </row>
    <row r="1767" spans="1:113" x14ac:dyDescent="0.2">
      <c r="A1767" s="36"/>
      <c r="AM1767" s="62"/>
      <c r="AN1767" s="62"/>
      <c r="AO1767" s="58"/>
      <c r="AP1767" s="58"/>
      <c r="AQ1767" s="58"/>
      <c r="AS1767" s="62"/>
      <c r="AT1767" s="58"/>
      <c r="AU1767" s="58"/>
      <c r="AW1767" s="62"/>
      <c r="AX1767" s="58"/>
      <c r="AY1767" s="59"/>
      <c r="BA1767" s="58"/>
      <c r="BC1767" s="62"/>
      <c r="BD1767" s="58"/>
      <c r="BE1767" s="59"/>
      <c r="BF1767" s="58"/>
      <c r="BG1767" s="58"/>
      <c r="BH1767" s="58"/>
      <c r="BI1767" s="58"/>
      <c r="BJ1767" s="58"/>
      <c r="BK1767" s="58"/>
      <c r="BL1767" s="58"/>
      <c r="BM1767" s="58"/>
      <c r="BN1767" s="58"/>
      <c r="BO1767" s="58"/>
      <c r="BP1767" s="58"/>
      <c r="BQ1767" s="58"/>
      <c r="BR1767" s="58"/>
      <c r="BS1767" s="58"/>
      <c r="BT1767" s="58"/>
      <c r="BU1767" s="58"/>
      <c r="BV1767" s="58"/>
      <c r="BW1767" s="58"/>
      <c r="BX1767" s="58"/>
      <c r="BY1767" s="58"/>
      <c r="BZ1767" s="58"/>
      <c r="CA1767" s="58"/>
      <c r="CB1767" s="58"/>
      <c r="CC1767" s="58"/>
      <c r="CD1767" s="58"/>
      <c r="CE1767" s="58"/>
      <c r="CF1767" s="58"/>
      <c r="CG1767" s="58"/>
      <c r="CH1767" s="58"/>
      <c r="CI1767" s="58"/>
      <c r="CJ1767" s="58"/>
      <c r="CK1767" s="58"/>
      <c r="CL1767" s="58"/>
      <c r="CM1767" s="58"/>
      <c r="CN1767" s="58"/>
      <c r="CO1767" s="58"/>
      <c r="CP1767" s="58"/>
      <c r="CQ1767" s="58"/>
      <c r="CR1767" s="58"/>
      <c r="CS1767" s="58"/>
      <c r="CT1767" s="58"/>
      <c r="CU1767" s="58"/>
      <c r="CV1767" s="58"/>
      <c r="CW1767" s="58"/>
      <c r="CX1767" s="58"/>
      <c r="CY1767" s="58"/>
      <c r="CZ1767" s="58"/>
      <c r="DA1767" s="58"/>
      <c r="DB1767" s="58"/>
      <c r="DC1767" s="58"/>
      <c r="DD1767" s="58"/>
      <c r="DE1767" s="58"/>
      <c r="DF1767" s="58"/>
      <c r="DG1767" s="58"/>
      <c r="DH1767" s="58"/>
      <c r="DI1767" s="60"/>
    </row>
    <row r="1768" spans="1:113" x14ac:dyDescent="0.2">
      <c r="A1768" s="36"/>
      <c r="AM1768" s="62"/>
      <c r="AN1768" s="62"/>
      <c r="AO1768" s="58"/>
      <c r="AP1768" s="58"/>
      <c r="AQ1768" s="58"/>
      <c r="AS1768" s="62"/>
      <c r="AT1768" s="58"/>
      <c r="AU1768" s="58"/>
      <c r="AW1768" s="62"/>
      <c r="AX1768" s="58"/>
      <c r="AY1768" s="59"/>
      <c r="BA1768" s="58"/>
      <c r="BC1768" s="62"/>
      <c r="BD1768" s="58"/>
      <c r="BE1768" s="59"/>
      <c r="BF1768" s="58"/>
      <c r="BG1768" s="58"/>
      <c r="BH1768" s="58"/>
      <c r="BI1768" s="58"/>
      <c r="BJ1768" s="58"/>
      <c r="BK1768" s="58"/>
      <c r="BL1768" s="58"/>
      <c r="BM1768" s="58"/>
      <c r="BN1768" s="58"/>
      <c r="BO1768" s="58"/>
      <c r="BP1768" s="58"/>
      <c r="BQ1768" s="58"/>
      <c r="BR1768" s="58"/>
      <c r="BS1768" s="58"/>
      <c r="BT1768" s="58"/>
      <c r="BU1768" s="58"/>
      <c r="BV1768" s="58"/>
      <c r="BW1768" s="58"/>
      <c r="BX1768" s="58"/>
      <c r="BY1768" s="58"/>
      <c r="BZ1768" s="58"/>
      <c r="CA1768" s="58"/>
      <c r="CB1768" s="58"/>
      <c r="CC1768" s="58"/>
      <c r="CD1768" s="58"/>
      <c r="CE1768" s="58"/>
      <c r="CF1768" s="58"/>
      <c r="CG1768" s="58"/>
      <c r="CH1768" s="58"/>
      <c r="CI1768" s="58"/>
      <c r="CJ1768" s="58"/>
      <c r="CK1768" s="58"/>
      <c r="CL1768" s="58"/>
      <c r="CM1768" s="58"/>
      <c r="CN1768" s="58"/>
      <c r="CO1768" s="58"/>
      <c r="CP1768" s="58"/>
      <c r="CQ1768" s="58"/>
      <c r="CR1768" s="58"/>
      <c r="CS1768" s="58"/>
      <c r="CT1768" s="58"/>
      <c r="CU1768" s="58"/>
      <c r="CV1768" s="58"/>
      <c r="CW1768" s="58"/>
      <c r="CX1768" s="58"/>
      <c r="CY1768" s="58"/>
      <c r="CZ1768" s="58"/>
      <c r="DA1768" s="58"/>
      <c r="DB1768" s="58"/>
      <c r="DC1768" s="58"/>
      <c r="DD1768" s="58"/>
      <c r="DE1768" s="58"/>
      <c r="DF1768" s="58"/>
      <c r="DG1768" s="58"/>
      <c r="DH1768" s="58"/>
      <c r="DI1768" s="60"/>
    </row>
    <row r="1769" spans="1:113" x14ac:dyDescent="0.2">
      <c r="A1769" s="36"/>
      <c r="AM1769" s="62"/>
      <c r="AN1769" s="62"/>
      <c r="AO1769" s="58"/>
      <c r="AP1769" s="58"/>
      <c r="AQ1769" s="58"/>
      <c r="AS1769" s="62"/>
      <c r="AT1769" s="58"/>
      <c r="AU1769" s="58"/>
      <c r="AW1769" s="62"/>
      <c r="AX1769" s="58"/>
      <c r="AY1769" s="59"/>
      <c r="BA1769" s="58"/>
      <c r="BC1769" s="62"/>
      <c r="BD1769" s="58"/>
      <c r="BE1769" s="59"/>
      <c r="BF1769" s="58"/>
      <c r="BG1769" s="58"/>
      <c r="BH1769" s="58"/>
      <c r="BI1769" s="58"/>
      <c r="BJ1769" s="58"/>
      <c r="BK1769" s="58"/>
      <c r="BL1769" s="58"/>
      <c r="BM1769" s="58"/>
      <c r="BN1769" s="58"/>
      <c r="BO1769" s="58"/>
      <c r="BP1769" s="58"/>
      <c r="BQ1769" s="58"/>
      <c r="BR1769" s="58"/>
      <c r="BS1769" s="58"/>
      <c r="BT1769" s="58"/>
      <c r="BU1769" s="58"/>
      <c r="BV1769" s="58"/>
      <c r="BW1769" s="58"/>
      <c r="BX1769" s="58"/>
      <c r="BY1769" s="58"/>
      <c r="BZ1769" s="58"/>
      <c r="CA1769" s="58"/>
      <c r="CB1769" s="58"/>
      <c r="CC1769" s="58"/>
      <c r="CD1769" s="58"/>
      <c r="CE1769" s="58"/>
      <c r="CF1769" s="58"/>
      <c r="CG1769" s="58"/>
      <c r="CH1769" s="58"/>
      <c r="CI1769" s="58"/>
      <c r="CJ1769" s="58"/>
      <c r="CK1769" s="58"/>
      <c r="CL1769" s="58"/>
      <c r="CM1769" s="58"/>
      <c r="CN1769" s="58"/>
      <c r="CO1769" s="58"/>
      <c r="CP1769" s="58"/>
      <c r="CQ1769" s="58"/>
      <c r="CR1769" s="58"/>
      <c r="CS1769" s="58"/>
      <c r="CT1769" s="58"/>
      <c r="CU1769" s="58"/>
      <c r="CV1769" s="58"/>
      <c r="CW1769" s="58"/>
      <c r="CX1769" s="58"/>
      <c r="CY1769" s="58"/>
      <c r="CZ1769" s="58"/>
      <c r="DA1769" s="58"/>
      <c r="DB1769" s="58"/>
      <c r="DC1769" s="58"/>
      <c r="DD1769" s="58"/>
      <c r="DE1769" s="58"/>
      <c r="DF1769" s="58"/>
      <c r="DG1769" s="58"/>
      <c r="DH1769" s="58"/>
      <c r="DI1769" s="60"/>
    </row>
    <row r="1770" spans="1:113" x14ac:dyDescent="0.2">
      <c r="A1770" s="36"/>
      <c r="AM1770" s="62"/>
      <c r="AN1770" s="62"/>
      <c r="AO1770" s="58"/>
      <c r="AP1770" s="58"/>
      <c r="AQ1770" s="58"/>
      <c r="AS1770" s="62"/>
      <c r="AT1770" s="58"/>
      <c r="AU1770" s="58"/>
      <c r="AW1770" s="62"/>
      <c r="AX1770" s="58"/>
      <c r="AY1770" s="59"/>
      <c r="BA1770" s="58"/>
      <c r="BC1770" s="62"/>
      <c r="BD1770" s="58"/>
      <c r="BE1770" s="59"/>
      <c r="BF1770" s="58"/>
      <c r="BG1770" s="58"/>
      <c r="BH1770" s="58"/>
      <c r="BI1770" s="58"/>
      <c r="BJ1770" s="58"/>
      <c r="BK1770" s="58"/>
      <c r="BL1770" s="58"/>
      <c r="BM1770" s="58"/>
      <c r="BN1770" s="58"/>
      <c r="BO1770" s="58"/>
      <c r="BP1770" s="58"/>
      <c r="BQ1770" s="58"/>
      <c r="BR1770" s="58"/>
      <c r="BS1770" s="58"/>
      <c r="BT1770" s="58"/>
      <c r="BU1770" s="58"/>
      <c r="BV1770" s="58"/>
      <c r="BW1770" s="58"/>
      <c r="BX1770" s="58"/>
      <c r="BY1770" s="58"/>
      <c r="BZ1770" s="58"/>
      <c r="CA1770" s="58"/>
      <c r="CB1770" s="58"/>
      <c r="CC1770" s="58"/>
      <c r="CD1770" s="58"/>
      <c r="CE1770" s="58"/>
      <c r="CF1770" s="58"/>
      <c r="CG1770" s="58"/>
      <c r="CH1770" s="58"/>
      <c r="CI1770" s="58"/>
      <c r="CJ1770" s="58"/>
      <c r="CK1770" s="58"/>
      <c r="CL1770" s="58"/>
      <c r="CM1770" s="58"/>
      <c r="CN1770" s="58"/>
      <c r="CO1770" s="58"/>
      <c r="CP1770" s="58"/>
      <c r="CQ1770" s="58"/>
      <c r="CR1770" s="58"/>
      <c r="CS1770" s="58"/>
      <c r="CT1770" s="58"/>
      <c r="CU1770" s="58"/>
      <c r="CV1770" s="58"/>
      <c r="CW1770" s="58"/>
      <c r="CX1770" s="58"/>
      <c r="CY1770" s="58"/>
      <c r="CZ1770" s="58"/>
      <c r="DA1770" s="58"/>
      <c r="DB1770" s="58"/>
      <c r="DC1770" s="58"/>
      <c r="DD1770" s="58"/>
      <c r="DE1770" s="58"/>
      <c r="DF1770" s="58"/>
      <c r="DG1770" s="58"/>
      <c r="DH1770" s="58"/>
      <c r="DI1770" s="60"/>
    </row>
    <row r="1771" spans="1:113" x14ac:dyDescent="0.2">
      <c r="A1771" s="36"/>
      <c r="AM1771" s="62"/>
      <c r="AN1771" s="62"/>
      <c r="AO1771" s="58"/>
      <c r="AP1771" s="58"/>
      <c r="AQ1771" s="58"/>
      <c r="AS1771" s="62"/>
      <c r="AT1771" s="58"/>
      <c r="AU1771" s="58"/>
      <c r="AW1771" s="62"/>
      <c r="AX1771" s="58"/>
      <c r="AY1771" s="59"/>
      <c r="BA1771" s="58"/>
      <c r="BC1771" s="62"/>
      <c r="BD1771" s="58"/>
      <c r="BE1771" s="59"/>
      <c r="BF1771" s="58"/>
      <c r="BG1771" s="58"/>
      <c r="BH1771" s="58"/>
      <c r="BI1771" s="58"/>
      <c r="BJ1771" s="58"/>
      <c r="BK1771" s="58"/>
      <c r="BL1771" s="58"/>
      <c r="BM1771" s="58"/>
      <c r="BN1771" s="58"/>
      <c r="BO1771" s="58"/>
      <c r="BP1771" s="58"/>
      <c r="BQ1771" s="58"/>
      <c r="BR1771" s="58"/>
      <c r="BS1771" s="58"/>
      <c r="BT1771" s="58"/>
      <c r="BU1771" s="58"/>
      <c r="BV1771" s="58"/>
      <c r="BW1771" s="58"/>
      <c r="BX1771" s="58"/>
      <c r="BY1771" s="58"/>
      <c r="BZ1771" s="58"/>
      <c r="CA1771" s="58"/>
      <c r="CB1771" s="58"/>
      <c r="CC1771" s="58"/>
      <c r="CD1771" s="58"/>
      <c r="CE1771" s="58"/>
      <c r="CF1771" s="58"/>
      <c r="CG1771" s="58"/>
      <c r="CH1771" s="58"/>
      <c r="CI1771" s="58"/>
      <c r="CJ1771" s="58"/>
      <c r="CK1771" s="58"/>
      <c r="CL1771" s="58"/>
      <c r="CM1771" s="58"/>
      <c r="CN1771" s="58"/>
      <c r="CO1771" s="58"/>
      <c r="CP1771" s="58"/>
      <c r="CQ1771" s="58"/>
      <c r="CR1771" s="58"/>
      <c r="CS1771" s="58"/>
      <c r="CT1771" s="58"/>
      <c r="CU1771" s="58"/>
      <c r="CV1771" s="58"/>
      <c r="CW1771" s="58"/>
      <c r="CX1771" s="58"/>
      <c r="CY1771" s="58"/>
      <c r="CZ1771" s="58"/>
      <c r="DA1771" s="58"/>
      <c r="DB1771" s="58"/>
      <c r="DC1771" s="58"/>
      <c r="DD1771" s="58"/>
      <c r="DE1771" s="58"/>
      <c r="DF1771" s="58"/>
      <c r="DG1771" s="58"/>
      <c r="DH1771" s="58"/>
      <c r="DI1771" s="60"/>
    </row>
    <row r="1772" spans="1:113" x14ac:dyDescent="0.2">
      <c r="A1772" s="36"/>
      <c r="AM1772" s="62"/>
      <c r="AN1772" s="62"/>
      <c r="AO1772" s="58"/>
      <c r="AP1772" s="58"/>
      <c r="AQ1772" s="58"/>
      <c r="AS1772" s="62"/>
      <c r="AT1772" s="58"/>
      <c r="AU1772" s="58"/>
      <c r="AW1772" s="62"/>
      <c r="AX1772" s="58"/>
      <c r="AY1772" s="59"/>
      <c r="BA1772" s="58"/>
      <c r="BC1772" s="62"/>
      <c r="BD1772" s="58"/>
      <c r="BE1772" s="59"/>
      <c r="BF1772" s="58"/>
      <c r="BG1772" s="58"/>
      <c r="BH1772" s="58"/>
      <c r="BI1772" s="58"/>
      <c r="BJ1772" s="58"/>
      <c r="BK1772" s="58"/>
      <c r="BL1772" s="58"/>
      <c r="BM1772" s="58"/>
      <c r="BN1772" s="58"/>
      <c r="BO1772" s="58"/>
      <c r="BP1772" s="58"/>
      <c r="BQ1772" s="58"/>
      <c r="BR1772" s="58"/>
      <c r="BS1772" s="58"/>
      <c r="BT1772" s="58"/>
      <c r="BU1772" s="58"/>
      <c r="BV1772" s="58"/>
      <c r="BW1772" s="58"/>
      <c r="BX1772" s="58"/>
      <c r="BY1772" s="58"/>
      <c r="BZ1772" s="58"/>
      <c r="CA1772" s="58"/>
      <c r="CB1772" s="58"/>
      <c r="CC1772" s="58"/>
      <c r="CD1772" s="58"/>
      <c r="CE1772" s="58"/>
      <c r="CF1772" s="58"/>
      <c r="CG1772" s="58"/>
      <c r="CH1772" s="58"/>
      <c r="CI1772" s="58"/>
      <c r="CJ1772" s="58"/>
      <c r="CK1772" s="58"/>
      <c r="CL1772" s="58"/>
      <c r="CM1772" s="58"/>
      <c r="CN1772" s="58"/>
      <c r="CO1772" s="58"/>
      <c r="CP1772" s="58"/>
      <c r="CQ1772" s="58"/>
      <c r="CR1772" s="58"/>
      <c r="CS1772" s="58"/>
      <c r="CT1772" s="58"/>
      <c r="CU1772" s="58"/>
      <c r="CV1772" s="58"/>
      <c r="CW1772" s="58"/>
      <c r="CX1772" s="58"/>
      <c r="CY1772" s="58"/>
      <c r="CZ1772" s="58"/>
      <c r="DA1772" s="58"/>
      <c r="DB1772" s="58"/>
      <c r="DC1772" s="58"/>
      <c r="DD1772" s="58"/>
      <c r="DE1772" s="58"/>
      <c r="DF1772" s="58"/>
      <c r="DG1772" s="58"/>
      <c r="DH1772" s="58"/>
      <c r="DI1772" s="60"/>
    </row>
    <row r="1773" spans="1:113" x14ac:dyDescent="0.2">
      <c r="A1773" s="36"/>
      <c r="AM1773" s="62"/>
      <c r="AN1773" s="62"/>
      <c r="AO1773" s="58"/>
      <c r="AP1773" s="58"/>
      <c r="AQ1773" s="58"/>
      <c r="AS1773" s="62"/>
      <c r="AT1773" s="58"/>
      <c r="AU1773" s="58"/>
      <c r="AW1773" s="62"/>
      <c r="AX1773" s="58"/>
      <c r="AY1773" s="59"/>
      <c r="BA1773" s="58"/>
      <c r="BC1773" s="62"/>
      <c r="BD1773" s="58"/>
      <c r="BE1773" s="59"/>
      <c r="BF1773" s="58"/>
      <c r="BG1773" s="58"/>
      <c r="BH1773" s="58"/>
      <c r="BI1773" s="58"/>
      <c r="BJ1773" s="58"/>
      <c r="BK1773" s="58"/>
      <c r="BL1773" s="58"/>
      <c r="BM1773" s="58"/>
      <c r="BN1773" s="58"/>
      <c r="BO1773" s="58"/>
      <c r="BP1773" s="58"/>
      <c r="BQ1773" s="58"/>
      <c r="BR1773" s="58"/>
      <c r="BS1773" s="58"/>
      <c r="BT1773" s="58"/>
      <c r="BU1773" s="58"/>
      <c r="BV1773" s="58"/>
      <c r="BW1773" s="58"/>
      <c r="BX1773" s="58"/>
      <c r="BY1773" s="58"/>
      <c r="BZ1773" s="58"/>
      <c r="CA1773" s="58"/>
      <c r="CB1773" s="58"/>
      <c r="CC1773" s="58"/>
      <c r="CD1773" s="58"/>
      <c r="CE1773" s="58"/>
      <c r="CF1773" s="58"/>
      <c r="CG1773" s="58"/>
      <c r="CH1773" s="58"/>
      <c r="CI1773" s="58"/>
      <c r="CJ1773" s="58"/>
      <c r="CK1773" s="58"/>
      <c r="CL1773" s="58"/>
      <c r="CM1773" s="58"/>
      <c r="CN1773" s="58"/>
      <c r="CO1773" s="58"/>
      <c r="CP1773" s="58"/>
      <c r="CQ1773" s="58"/>
      <c r="CR1773" s="58"/>
      <c r="CS1773" s="58"/>
      <c r="CT1773" s="58"/>
      <c r="CU1773" s="58"/>
      <c r="CV1773" s="58"/>
      <c r="CW1773" s="58"/>
      <c r="CX1773" s="58"/>
      <c r="CY1773" s="58"/>
      <c r="CZ1773" s="58"/>
      <c r="DA1773" s="58"/>
      <c r="DB1773" s="58"/>
      <c r="DC1773" s="58"/>
      <c r="DD1773" s="58"/>
      <c r="DE1773" s="58"/>
      <c r="DF1773" s="58"/>
      <c r="DG1773" s="58"/>
      <c r="DH1773" s="58"/>
      <c r="DI1773" s="60"/>
    </row>
    <row r="1774" spans="1:113" x14ac:dyDescent="0.2">
      <c r="A1774" s="36"/>
      <c r="AM1774" s="62"/>
      <c r="AN1774" s="62"/>
      <c r="AO1774" s="58"/>
      <c r="AP1774" s="58"/>
      <c r="AQ1774" s="58"/>
      <c r="AS1774" s="62"/>
      <c r="AT1774" s="58"/>
      <c r="AU1774" s="58"/>
      <c r="AW1774" s="62"/>
      <c r="AX1774" s="58"/>
      <c r="AY1774" s="59"/>
      <c r="BA1774" s="58"/>
      <c r="BC1774" s="62"/>
      <c r="BD1774" s="58"/>
      <c r="BE1774" s="59"/>
      <c r="BF1774" s="58"/>
      <c r="BG1774" s="58"/>
      <c r="BH1774" s="58"/>
      <c r="BI1774" s="58"/>
      <c r="BJ1774" s="58"/>
      <c r="BK1774" s="58"/>
      <c r="BL1774" s="58"/>
      <c r="BM1774" s="58"/>
      <c r="BN1774" s="58"/>
      <c r="BO1774" s="58"/>
      <c r="BP1774" s="58"/>
      <c r="BQ1774" s="58"/>
      <c r="BR1774" s="58"/>
      <c r="BS1774" s="58"/>
      <c r="BT1774" s="58"/>
      <c r="BU1774" s="58"/>
      <c r="BV1774" s="58"/>
      <c r="BW1774" s="58"/>
      <c r="BX1774" s="58"/>
      <c r="BY1774" s="58"/>
      <c r="BZ1774" s="58"/>
      <c r="CA1774" s="58"/>
      <c r="CB1774" s="58"/>
      <c r="CC1774" s="58"/>
      <c r="CD1774" s="58"/>
      <c r="CE1774" s="58"/>
      <c r="CF1774" s="58"/>
      <c r="CG1774" s="58"/>
      <c r="CH1774" s="58"/>
      <c r="CI1774" s="58"/>
      <c r="CJ1774" s="58"/>
      <c r="CK1774" s="58"/>
      <c r="CL1774" s="58"/>
      <c r="CM1774" s="58"/>
      <c r="CN1774" s="58"/>
      <c r="CO1774" s="58"/>
      <c r="CP1774" s="58"/>
      <c r="CQ1774" s="58"/>
      <c r="CR1774" s="58"/>
      <c r="CS1774" s="58"/>
      <c r="CT1774" s="58"/>
      <c r="CU1774" s="58"/>
      <c r="CV1774" s="58"/>
      <c r="CW1774" s="58"/>
      <c r="CX1774" s="58"/>
      <c r="CY1774" s="58"/>
      <c r="CZ1774" s="58"/>
      <c r="DA1774" s="58"/>
      <c r="DB1774" s="58"/>
      <c r="DC1774" s="58"/>
      <c r="DD1774" s="58"/>
      <c r="DE1774" s="58"/>
      <c r="DF1774" s="58"/>
      <c r="DG1774" s="58"/>
      <c r="DH1774" s="58"/>
      <c r="DI1774" s="60"/>
    </row>
    <row r="1775" spans="1:113" x14ac:dyDescent="0.2">
      <c r="A1775" s="36"/>
      <c r="AM1775" s="62"/>
      <c r="AN1775" s="62"/>
      <c r="AO1775" s="58"/>
      <c r="AP1775" s="58"/>
      <c r="AQ1775" s="58"/>
      <c r="AS1775" s="62"/>
      <c r="AT1775" s="58"/>
      <c r="AU1775" s="58"/>
      <c r="AW1775" s="62"/>
      <c r="AX1775" s="58"/>
      <c r="AY1775" s="59"/>
      <c r="BA1775" s="58"/>
      <c r="BC1775" s="62"/>
      <c r="BD1775" s="58"/>
      <c r="BE1775" s="59"/>
      <c r="BF1775" s="58"/>
      <c r="BG1775" s="58"/>
      <c r="BH1775" s="58"/>
      <c r="BI1775" s="58"/>
      <c r="BJ1775" s="58"/>
      <c r="BK1775" s="58"/>
      <c r="BL1775" s="58"/>
      <c r="BM1775" s="58"/>
      <c r="BN1775" s="58"/>
      <c r="BO1775" s="58"/>
      <c r="BP1775" s="58"/>
      <c r="BQ1775" s="58"/>
      <c r="BR1775" s="58"/>
      <c r="BS1775" s="58"/>
      <c r="BT1775" s="58"/>
      <c r="BU1775" s="58"/>
      <c r="BV1775" s="58"/>
      <c r="BW1775" s="58"/>
      <c r="BX1775" s="58"/>
      <c r="BY1775" s="58"/>
      <c r="BZ1775" s="58"/>
      <c r="CA1775" s="58"/>
      <c r="CB1775" s="58"/>
      <c r="CC1775" s="58"/>
      <c r="CD1775" s="58"/>
      <c r="CE1775" s="58"/>
      <c r="CF1775" s="58"/>
      <c r="CG1775" s="58"/>
      <c r="CH1775" s="58"/>
      <c r="CI1775" s="58"/>
      <c r="CJ1775" s="58"/>
      <c r="CK1775" s="58"/>
      <c r="CL1775" s="58"/>
      <c r="CM1775" s="58"/>
      <c r="CN1775" s="58"/>
      <c r="CO1775" s="58"/>
      <c r="CP1775" s="58"/>
      <c r="CQ1775" s="58"/>
      <c r="CR1775" s="58"/>
      <c r="CS1775" s="58"/>
      <c r="CT1775" s="58"/>
      <c r="CU1775" s="58"/>
      <c r="CV1775" s="58"/>
      <c r="CW1775" s="58"/>
      <c r="CX1775" s="58"/>
      <c r="CY1775" s="58"/>
      <c r="CZ1775" s="58"/>
      <c r="DA1775" s="58"/>
      <c r="DB1775" s="58"/>
      <c r="DC1775" s="58"/>
      <c r="DD1775" s="58"/>
      <c r="DE1775" s="58"/>
      <c r="DF1775" s="58"/>
      <c r="DG1775" s="58"/>
      <c r="DH1775" s="58"/>
      <c r="DI1775" s="60"/>
    </row>
    <row r="1776" spans="1:113" x14ac:dyDescent="0.2">
      <c r="A1776" s="36"/>
      <c r="AM1776" s="62"/>
      <c r="AN1776" s="62"/>
      <c r="AO1776" s="58"/>
      <c r="AP1776" s="58"/>
      <c r="AQ1776" s="58"/>
      <c r="AS1776" s="62"/>
      <c r="AT1776" s="58"/>
      <c r="AU1776" s="58"/>
      <c r="AW1776" s="62"/>
      <c r="AX1776" s="58"/>
      <c r="AY1776" s="59"/>
      <c r="BA1776" s="58"/>
      <c r="BC1776" s="62"/>
      <c r="BD1776" s="58"/>
      <c r="BE1776" s="59"/>
      <c r="BF1776" s="58"/>
      <c r="BG1776" s="58"/>
      <c r="BH1776" s="58"/>
      <c r="BI1776" s="58"/>
      <c r="BJ1776" s="58"/>
      <c r="BK1776" s="58"/>
      <c r="BL1776" s="58"/>
      <c r="BM1776" s="58"/>
      <c r="BN1776" s="58"/>
      <c r="BO1776" s="58"/>
      <c r="BP1776" s="58"/>
      <c r="BQ1776" s="58"/>
      <c r="BR1776" s="58"/>
      <c r="BS1776" s="58"/>
      <c r="BT1776" s="58"/>
      <c r="BU1776" s="58"/>
      <c r="BV1776" s="58"/>
      <c r="BW1776" s="58"/>
      <c r="BX1776" s="58"/>
      <c r="BY1776" s="58"/>
      <c r="BZ1776" s="58"/>
      <c r="CA1776" s="58"/>
      <c r="CB1776" s="58"/>
      <c r="CC1776" s="58"/>
      <c r="CD1776" s="58"/>
      <c r="CE1776" s="58"/>
      <c r="CF1776" s="58"/>
      <c r="CG1776" s="58"/>
      <c r="CH1776" s="58"/>
      <c r="CI1776" s="58"/>
      <c r="CJ1776" s="58"/>
      <c r="CK1776" s="58"/>
      <c r="CL1776" s="58"/>
      <c r="CM1776" s="58"/>
      <c r="CN1776" s="58"/>
      <c r="CO1776" s="58"/>
      <c r="CP1776" s="58"/>
      <c r="CQ1776" s="58"/>
      <c r="CR1776" s="58"/>
      <c r="CS1776" s="58"/>
      <c r="CT1776" s="58"/>
      <c r="CU1776" s="58"/>
      <c r="CV1776" s="58"/>
      <c r="CW1776" s="58"/>
      <c r="CX1776" s="58"/>
      <c r="CY1776" s="58"/>
      <c r="CZ1776" s="58"/>
      <c r="DA1776" s="58"/>
      <c r="DB1776" s="58"/>
      <c r="DC1776" s="58"/>
      <c r="DD1776" s="58"/>
      <c r="DE1776" s="58"/>
      <c r="DF1776" s="58"/>
      <c r="DG1776" s="58"/>
      <c r="DH1776" s="58"/>
      <c r="DI1776" s="60"/>
    </row>
    <row r="1777" spans="1:113" x14ac:dyDescent="0.2">
      <c r="A1777" s="36"/>
      <c r="AM1777" s="62"/>
      <c r="AN1777" s="62"/>
      <c r="AO1777" s="58"/>
      <c r="AP1777" s="58"/>
      <c r="AQ1777" s="58"/>
      <c r="AS1777" s="62"/>
      <c r="AT1777" s="58"/>
      <c r="AU1777" s="58"/>
      <c r="AW1777" s="62"/>
      <c r="AX1777" s="58"/>
      <c r="AY1777" s="59"/>
      <c r="BA1777" s="58"/>
      <c r="BC1777" s="62"/>
      <c r="BD1777" s="58"/>
      <c r="BE1777" s="59"/>
      <c r="BF1777" s="58"/>
      <c r="BG1777" s="58"/>
      <c r="BH1777" s="58"/>
      <c r="BI1777" s="58"/>
      <c r="BJ1777" s="58"/>
      <c r="BK1777" s="58"/>
      <c r="BL1777" s="58"/>
      <c r="BM1777" s="58"/>
      <c r="BN1777" s="58"/>
      <c r="BO1777" s="58"/>
      <c r="BP1777" s="58"/>
      <c r="BQ1777" s="58"/>
      <c r="BR1777" s="58"/>
      <c r="BS1777" s="58"/>
      <c r="BT1777" s="58"/>
      <c r="BU1777" s="58"/>
      <c r="BV1777" s="58"/>
      <c r="BW1777" s="58"/>
      <c r="BX1777" s="58"/>
      <c r="BY1777" s="58"/>
      <c r="BZ1777" s="58"/>
      <c r="CA1777" s="58"/>
      <c r="CB1777" s="58"/>
      <c r="CC1777" s="58"/>
      <c r="CD1777" s="58"/>
      <c r="CE1777" s="58"/>
      <c r="CF1777" s="58"/>
      <c r="CG1777" s="58"/>
      <c r="CH1777" s="58"/>
      <c r="CI1777" s="58"/>
      <c r="CJ1777" s="58"/>
      <c r="CK1777" s="58"/>
      <c r="CL1777" s="58"/>
      <c r="CM1777" s="58"/>
      <c r="CN1777" s="58"/>
      <c r="CO1777" s="58"/>
      <c r="CP1777" s="58"/>
      <c r="CQ1777" s="58"/>
      <c r="CR1777" s="58"/>
      <c r="CS1777" s="58"/>
      <c r="CT1777" s="58"/>
      <c r="CU1777" s="58"/>
      <c r="CV1777" s="58"/>
      <c r="CW1777" s="58"/>
      <c r="CX1777" s="58"/>
      <c r="CY1777" s="58"/>
      <c r="CZ1777" s="58"/>
      <c r="DA1777" s="58"/>
      <c r="DB1777" s="58"/>
      <c r="DC1777" s="58"/>
      <c r="DD1777" s="58"/>
      <c r="DE1777" s="58"/>
      <c r="DF1777" s="58"/>
      <c r="DG1777" s="58"/>
      <c r="DH1777" s="58"/>
      <c r="DI1777" s="60"/>
    </row>
    <row r="1778" spans="1:113" x14ac:dyDescent="0.2">
      <c r="A1778" s="36"/>
      <c r="AM1778" s="62"/>
      <c r="AN1778" s="62"/>
      <c r="AO1778" s="58"/>
      <c r="AP1778" s="58"/>
      <c r="AQ1778" s="58"/>
      <c r="AS1778" s="62"/>
      <c r="AT1778" s="58"/>
      <c r="AU1778" s="58"/>
      <c r="AW1778" s="62"/>
      <c r="AX1778" s="58"/>
      <c r="AY1778" s="59"/>
      <c r="BA1778" s="58"/>
      <c r="BC1778" s="62"/>
      <c r="BD1778" s="58"/>
      <c r="BE1778" s="59"/>
      <c r="BF1778" s="58"/>
      <c r="BG1778" s="58"/>
      <c r="BH1778" s="58"/>
      <c r="BI1778" s="58"/>
      <c r="BJ1778" s="58"/>
      <c r="BK1778" s="58"/>
      <c r="BL1778" s="58"/>
      <c r="BM1778" s="58"/>
      <c r="BN1778" s="58"/>
      <c r="BO1778" s="58"/>
      <c r="BP1778" s="58"/>
      <c r="BQ1778" s="58"/>
      <c r="BR1778" s="58"/>
      <c r="BS1778" s="58"/>
      <c r="BT1778" s="58"/>
      <c r="BU1778" s="58"/>
      <c r="BV1778" s="58"/>
      <c r="BW1778" s="58"/>
      <c r="BX1778" s="58"/>
      <c r="BY1778" s="58"/>
      <c r="BZ1778" s="58"/>
      <c r="CA1778" s="58"/>
      <c r="CB1778" s="58"/>
      <c r="CC1778" s="58"/>
      <c r="CD1778" s="58"/>
      <c r="CE1778" s="58"/>
      <c r="CF1778" s="58"/>
      <c r="CG1778" s="58"/>
      <c r="CH1778" s="58"/>
      <c r="CI1778" s="58"/>
      <c r="CJ1778" s="58"/>
      <c r="CK1778" s="58"/>
      <c r="CL1778" s="58"/>
      <c r="CM1778" s="58"/>
      <c r="CN1778" s="58"/>
      <c r="CO1778" s="58"/>
      <c r="CP1778" s="58"/>
      <c r="CQ1778" s="58"/>
      <c r="CR1778" s="58"/>
      <c r="CS1778" s="58"/>
      <c r="CT1778" s="58"/>
      <c r="CU1778" s="58"/>
      <c r="CV1778" s="58"/>
      <c r="CW1778" s="58"/>
      <c r="CX1778" s="58"/>
      <c r="CY1778" s="58"/>
      <c r="CZ1778" s="58"/>
      <c r="DA1778" s="58"/>
      <c r="DB1778" s="58"/>
      <c r="DC1778" s="58"/>
      <c r="DD1778" s="58"/>
      <c r="DE1778" s="58"/>
      <c r="DF1778" s="58"/>
      <c r="DG1778" s="58"/>
      <c r="DH1778" s="58"/>
      <c r="DI1778" s="60"/>
    </row>
    <row r="1779" spans="1:113" x14ac:dyDescent="0.2">
      <c r="A1779" s="36"/>
      <c r="AM1779" s="62"/>
      <c r="AN1779" s="62"/>
      <c r="AO1779" s="58"/>
      <c r="AP1779" s="58"/>
      <c r="AQ1779" s="58"/>
      <c r="AS1779" s="62"/>
      <c r="AT1779" s="58"/>
      <c r="AU1779" s="58"/>
      <c r="AW1779" s="62"/>
      <c r="AX1779" s="58"/>
      <c r="AY1779" s="59"/>
      <c r="BA1779" s="58"/>
      <c r="BC1779" s="62"/>
      <c r="BD1779" s="58"/>
      <c r="BE1779" s="59"/>
      <c r="BF1779" s="58"/>
      <c r="BG1779" s="58"/>
      <c r="BH1779" s="58"/>
      <c r="BI1779" s="58"/>
      <c r="BJ1779" s="58"/>
      <c r="BK1779" s="58"/>
      <c r="BL1779" s="58"/>
      <c r="BM1779" s="58"/>
      <c r="BN1779" s="58"/>
      <c r="BO1779" s="58"/>
      <c r="BP1779" s="58"/>
      <c r="BQ1779" s="58"/>
      <c r="BR1779" s="58"/>
      <c r="BS1779" s="58"/>
      <c r="BT1779" s="58"/>
      <c r="BU1779" s="58"/>
      <c r="BV1779" s="58"/>
      <c r="BW1779" s="58"/>
      <c r="BX1779" s="58"/>
      <c r="BY1779" s="58"/>
      <c r="BZ1779" s="58"/>
      <c r="CA1779" s="58"/>
      <c r="CB1779" s="58"/>
      <c r="CC1779" s="58"/>
      <c r="CD1779" s="58"/>
      <c r="CE1779" s="58"/>
      <c r="CF1779" s="58"/>
      <c r="CG1779" s="58"/>
      <c r="CH1779" s="58"/>
      <c r="CI1779" s="58"/>
      <c r="CJ1779" s="58"/>
      <c r="CK1779" s="58"/>
      <c r="CL1779" s="58"/>
      <c r="CM1779" s="58"/>
      <c r="CN1779" s="58"/>
      <c r="CO1779" s="58"/>
      <c r="CP1779" s="58"/>
      <c r="CQ1779" s="58"/>
      <c r="CR1779" s="58"/>
      <c r="CS1779" s="58"/>
      <c r="CT1779" s="58"/>
      <c r="CU1779" s="58"/>
      <c r="CV1779" s="58"/>
      <c r="CW1779" s="58"/>
      <c r="CX1779" s="58"/>
      <c r="CY1779" s="58"/>
      <c r="CZ1779" s="58"/>
      <c r="DA1779" s="58"/>
      <c r="DB1779" s="58"/>
      <c r="DC1779" s="58"/>
      <c r="DD1779" s="58"/>
      <c r="DE1779" s="58"/>
      <c r="DF1779" s="58"/>
      <c r="DG1779" s="58"/>
      <c r="DH1779" s="58"/>
      <c r="DI1779" s="60"/>
    </row>
    <row r="1780" spans="1:113" x14ac:dyDescent="0.2">
      <c r="A1780" s="36"/>
      <c r="AM1780" s="62"/>
      <c r="AN1780" s="62"/>
      <c r="AO1780" s="58"/>
      <c r="AP1780" s="58"/>
      <c r="AQ1780" s="58"/>
      <c r="AS1780" s="62"/>
      <c r="AT1780" s="58"/>
      <c r="AU1780" s="58"/>
      <c r="AW1780" s="62"/>
      <c r="AX1780" s="58"/>
      <c r="AY1780" s="59"/>
      <c r="BA1780" s="58"/>
      <c r="BC1780" s="62"/>
      <c r="BD1780" s="58"/>
      <c r="BE1780" s="59"/>
      <c r="BF1780" s="58"/>
      <c r="BG1780" s="58"/>
      <c r="BH1780" s="58"/>
      <c r="BI1780" s="58"/>
      <c r="BJ1780" s="58"/>
      <c r="BK1780" s="58"/>
      <c r="BL1780" s="58"/>
      <c r="BM1780" s="58"/>
      <c r="BN1780" s="58"/>
      <c r="BO1780" s="58"/>
      <c r="BP1780" s="58"/>
      <c r="BQ1780" s="58"/>
      <c r="BR1780" s="58"/>
      <c r="BS1780" s="58"/>
      <c r="BT1780" s="58"/>
      <c r="BU1780" s="58"/>
      <c r="BV1780" s="58"/>
      <c r="BW1780" s="58"/>
      <c r="BX1780" s="58"/>
      <c r="BY1780" s="58"/>
      <c r="BZ1780" s="58"/>
      <c r="CA1780" s="58"/>
      <c r="CB1780" s="58"/>
      <c r="CC1780" s="58"/>
      <c r="CD1780" s="58"/>
      <c r="CE1780" s="58"/>
      <c r="CF1780" s="58"/>
      <c r="CG1780" s="58"/>
      <c r="CH1780" s="58"/>
      <c r="CI1780" s="58"/>
      <c r="CJ1780" s="58"/>
      <c r="CK1780" s="58"/>
      <c r="CL1780" s="58"/>
      <c r="CM1780" s="58"/>
      <c r="CN1780" s="58"/>
      <c r="CO1780" s="58"/>
      <c r="CP1780" s="58"/>
      <c r="CQ1780" s="58"/>
      <c r="CR1780" s="58"/>
      <c r="CS1780" s="58"/>
      <c r="CT1780" s="58"/>
      <c r="CU1780" s="58"/>
      <c r="CV1780" s="58"/>
      <c r="CW1780" s="58"/>
      <c r="CX1780" s="58"/>
      <c r="CY1780" s="58"/>
      <c r="CZ1780" s="58"/>
      <c r="DA1780" s="58"/>
      <c r="DB1780" s="58"/>
      <c r="DC1780" s="58"/>
      <c r="DD1780" s="58"/>
      <c r="DE1780" s="58"/>
      <c r="DF1780" s="58"/>
      <c r="DG1780" s="58"/>
      <c r="DH1780" s="58"/>
      <c r="DI1780" s="60"/>
    </row>
    <row r="1781" spans="1:113" x14ac:dyDescent="0.2">
      <c r="A1781" s="36"/>
      <c r="AM1781" s="62"/>
      <c r="AN1781" s="62"/>
      <c r="AO1781" s="58"/>
      <c r="AP1781" s="58"/>
      <c r="AQ1781" s="58"/>
      <c r="AS1781" s="62"/>
      <c r="AT1781" s="58"/>
      <c r="AU1781" s="58"/>
      <c r="AW1781" s="62"/>
      <c r="AX1781" s="58"/>
      <c r="AY1781" s="59"/>
      <c r="BA1781" s="58"/>
      <c r="BC1781" s="62"/>
      <c r="BD1781" s="58"/>
      <c r="BE1781" s="59"/>
      <c r="BF1781" s="58"/>
      <c r="BG1781" s="58"/>
      <c r="BH1781" s="58"/>
      <c r="BI1781" s="58"/>
      <c r="BJ1781" s="58"/>
      <c r="BK1781" s="58"/>
      <c r="BL1781" s="58"/>
      <c r="BM1781" s="58"/>
      <c r="BN1781" s="58"/>
      <c r="BO1781" s="58"/>
      <c r="BP1781" s="58"/>
      <c r="BQ1781" s="58"/>
      <c r="BR1781" s="58"/>
      <c r="BS1781" s="58"/>
      <c r="BT1781" s="58"/>
      <c r="BU1781" s="58"/>
      <c r="BV1781" s="58"/>
      <c r="BW1781" s="58"/>
      <c r="BX1781" s="58"/>
      <c r="BY1781" s="58"/>
      <c r="BZ1781" s="58"/>
      <c r="CA1781" s="58"/>
      <c r="CB1781" s="58"/>
      <c r="CC1781" s="58"/>
      <c r="CD1781" s="58"/>
      <c r="CE1781" s="58"/>
      <c r="CF1781" s="58"/>
      <c r="CG1781" s="58"/>
      <c r="CH1781" s="58"/>
      <c r="CI1781" s="58"/>
      <c r="CJ1781" s="58"/>
      <c r="CK1781" s="58"/>
      <c r="CL1781" s="58"/>
      <c r="CM1781" s="58"/>
      <c r="CN1781" s="58"/>
      <c r="CO1781" s="58"/>
      <c r="CP1781" s="58"/>
      <c r="CQ1781" s="58"/>
      <c r="CR1781" s="58"/>
      <c r="CS1781" s="58"/>
      <c r="CT1781" s="58"/>
      <c r="CU1781" s="58"/>
      <c r="CV1781" s="58"/>
      <c r="CW1781" s="58"/>
      <c r="CX1781" s="58"/>
      <c r="CY1781" s="58"/>
      <c r="CZ1781" s="58"/>
      <c r="DA1781" s="58"/>
      <c r="DB1781" s="58"/>
      <c r="DC1781" s="58"/>
      <c r="DD1781" s="58"/>
      <c r="DE1781" s="58"/>
      <c r="DF1781" s="58"/>
      <c r="DG1781" s="58"/>
      <c r="DH1781" s="58"/>
      <c r="DI1781" s="60"/>
    </row>
    <row r="1782" spans="1:113" x14ac:dyDescent="0.2">
      <c r="A1782" s="36"/>
      <c r="AM1782" s="62"/>
      <c r="AN1782" s="62"/>
      <c r="AO1782" s="58"/>
      <c r="AP1782" s="58"/>
      <c r="AQ1782" s="58"/>
      <c r="AS1782" s="62"/>
      <c r="AT1782" s="58"/>
      <c r="AU1782" s="58"/>
      <c r="AW1782" s="62"/>
      <c r="AX1782" s="58"/>
      <c r="AY1782" s="59"/>
      <c r="BA1782" s="58"/>
      <c r="BC1782" s="62"/>
      <c r="BD1782" s="58"/>
      <c r="BE1782" s="59"/>
      <c r="BF1782" s="58"/>
      <c r="BG1782" s="58"/>
      <c r="BH1782" s="58"/>
      <c r="BI1782" s="58"/>
      <c r="BJ1782" s="58"/>
      <c r="BK1782" s="58"/>
      <c r="BL1782" s="58"/>
      <c r="BM1782" s="58"/>
      <c r="BN1782" s="58"/>
      <c r="BO1782" s="58"/>
      <c r="BP1782" s="58"/>
      <c r="BQ1782" s="58"/>
      <c r="BR1782" s="58"/>
      <c r="BS1782" s="58"/>
      <c r="BT1782" s="58"/>
      <c r="BU1782" s="58"/>
      <c r="BV1782" s="58"/>
      <c r="BW1782" s="58"/>
      <c r="BX1782" s="58"/>
      <c r="BY1782" s="58"/>
      <c r="BZ1782" s="58"/>
      <c r="CA1782" s="58"/>
      <c r="CB1782" s="58"/>
      <c r="CC1782" s="58"/>
      <c r="CD1782" s="58"/>
      <c r="CE1782" s="58"/>
      <c r="CF1782" s="58"/>
      <c r="CG1782" s="58"/>
      <c r="CH1782" s="58"/>
      <c r="CI1782" s="58"/>
      <c r="CJ1782" s="58"/>
      <c r="CK1782" s="58"/>
      <c r="CL1782" s="58"/>
      <c r="CM1782" s="58"/>
      <c r="CN1782" s="58"/>
      <c r="CO1782" s="58"/>
      <c r="CP1782" s="58"/>
      <c r="CQ1782" s="58"/>
      <c r="CR1782" s="58"/>
      <c r="CS1782" s="58"/>
      <c r="CT1782" s="58"/>
      <c r="CU1782" s="58"/>
      <c r="CV1782" s="58"/>
      <c r="CW1782" s="58"/>
      <c r="CX1782" s="58"/>
      <c r="CY1782" s="58"/>
      <c r="CZ1782" s="58"/>
      <c r="DA1782" s="58"/>
      <c r="DB1782" s="58"/>
      <c r="DC1782" s="58"/>
      <c r="DD1782" s="58"/>
      <c r="DE1782" s="58"/>
      <c r="DF1782" s="58"/>
      <c r="DG1782" s="58"/>
      <c r="DH1782" s="58"/>
      <c r="DI1782" s="60"/>
    </row>
    <row r="1783" spans="1:113" x14ac:dyDescent="0.2">
      <c r="A1783" s="36"/>
      <c r="AM1783" s="62"/>
      <c r="AN1783" s="62"/>
      <c r="AO1783" s="58"/>
      <c r="AP1783" s="58"/>
      <c r="AQ1783" s="58"/>
      <c r="AS1783" s="62"/>
      <c r="AT1783" s="58"/>
      <c r="AU1783" s="58"/>
      <c r="AW1783" s="62"/>
      <c r="AX1783" s="58"/>
      <c r="AY1783" s="59"/>
      <c r="BA1783" s="58"/>
      <c r="BC1783" s="62"/>
      <c r="BD1783" s="58"/>
      <c r="BE1783" s="59"/>
      <c r="BF1783" s="58"/>
      <c r="BG1783" s="58"/>
      <c r="BH1783" s="58"/>
      <c r="BI1783" s="58"/>
      <c r="BJ1783" s="58"/>
      <c r="BK1783" s="58"/>
      <c r="BL1783" s="58"/>
      <c r="BM1783" s="58"/>
      <c r="BN1783" s="58"/>
      <c r="BO1783" s="58"/>
      <c r="BP1783" s="58"/>
      <c r="BQ1783" s="58"/>
      <c r="BR1783" s="58"/>
      <c r="BS1783" s="58"/>
      <c r="BT1783" s="58"/>
      <c r="BU1783" s="58"/>
      <c r="BV1783" s="58"/>
      <c r="BW1783" s="58"/>
      <c r="BX1783" s="58"/>
      <c r="BY1783" s="58"/>
      <c r="BZ1783" s="58"/>
      <c r="CA1783" s="58"/>
      <c r="CB1783" s="58"/>
      <c r="CC1783" s="58"/>
      <c r="CD1783" s="58"/>
      <c r="CE1783" s="58"/>
      <c r="CF1783" s="58"/>
      <c r="CG1783" s="58"/>
      <c r="CH1783" s="58"/>
      <c r="CI1783" s="58"/>
      <c r="CJ1783" s="58"/>
      <c r="CK1783" s="58"/>
      <c r="CL1783" s="58"/>
      <c r="CM1783" s="58"/>
      <c r="CN1783" s="58"/>
      <c r="CO1783" s="58"/>
      <c r="CP1783" s="58"/>
      <c r="CQ1783" s="58"/>
      <c r="CR1783" s="58"/>
      <c r="CS1783" s="58"/>
      <c r="CT1783" s="58"/>
      <c r="CU1783" s="58"/>
      <c r="CV1783" s="58"/>
      <c r="CW1783" s="58"/>
      <c r="CX1783" s="58"/>
      <c r="CY1783" s="58"/>
      <c r="CZ1783" s="58"/>
      <c r="DA1783" s="58"/>
      <c r="DB1783" s="58"/>
      <c r="DC1783" s="58"/>
      <c r="DD1783" s="58"/>
      <c r="DE1783" s="58"/>
      <c r="DF1783" s="58"/>
      <c r="DG1783" s="58"/>
      <c r="DH1783" s="58"/>
      <c r="DI1783" s="60"/>
    </row>
    <row r="1784" spans="1:113" x14ac:dyDescent="0.2">
      <c r="A1784" s="36"/>
      <c r="AM1784" s="62"/>
      <c r="AN1784" s="62"/>
      <c r="AO1784" s="58"/>
      <c r="AP1784" s="58"/>
      <c r="AQ1784" s="58"/>
      <c r="AS1784" s="62"/>
      <c r="AT1784" s="58"/>
      <c r="AU1784" s="58"/>
      <c r="AW1784" s="62"/>
      <c r="AX1784" s="58"/>
      <c r="AY1784" s="59"/>
      <c r="BA1784" s="58"/>
      <c r="BC1784" s="62"/>
      <c r="BD1784" s="58"/>
      <c r="BE1784" s="59"/>
      <c r="BF1784" s="58"/>
      <c r="BG1784" s="58"/>
      <c r="BH1784" s="58"/>
      <c r="BI1784" s="58"/>
      <c r="BJ1784" s="58"/>
      <c r="BK1784" s="58"/>
      <c r="BL1784" s="58"/>
      <c r="BM1784" s="58"/>
      <c r="BN1784" s="58"/>
      <c r="BO1784" s="58"/>
      <c r="BP1784" s="58"/>
      <c r="BQ1784" s="58"/>
      <c r="BR1784" s="58"/>
      <c r="BS1784" s="58"/>
      <c r="BT1784" s="58"/>
      <c r="BU1784" s="58"/>
      <c r="BV1784" s="58"/>
      <c r="BW1784" s="58"/>
      <c r="BX1784" s="58"/>
      <c r="BY1784" s="58"/>
      <c r="BZ1784" s="58"/>
      <c r="CA1784" s="58"/>
      <c r="CB1784" s="58"/>
      <c r="CC1784" s="58"/>
      <c r="CD1784" s="58"/>
      <c r="CE1784" s="58"/>
      <c r="CF1784" s="58"/>
      <c r="CG1784" s="58"/>
      <c r="CH1784" s="58"/>
      <c r="CI1784" s="58"/>
      <c r="CJ1784" s="58"/>
      <c r="CK1784" s="58"/>
      <c r="CL1784" s="58"/>
      <c r="CM1784" s="58"/>
      <c r="CN1784" s="58"/>
      <c r="CO1784" s="58"/>
      <c r="CP1784" s="58"/>
      <c r="CQ1784" s="58"/>
      <c r="CR1784" s="58"/>
      <c r="CS1784" s="58"/>
      <c r="CT1784" s="58"/>
      <c r="CU1784" s="58"/>
      <c r="CV1784" s="58"/>
      <c r="CW1784" s="58"/>
      <c r="CX1784" s="58"/>
      <c r="CY1784" s="58"/>
      <c r="CZ1784" s="58"/>
      <c r="DA1784" s="58"/>
      <c r="DB1784" s="58"/>
      <c r="DC1784" s="58"/>
      <c r="DD1784" s="58"/>
      <c r="DE1784" s="58"/>
      <c r="DF1784" s="58"/>
      <c r="DG1784" s="58"/>
      <c r="DH1784" s="58"/>
      <c r="DI1784" s="60"/>
    </row>
    <row r="1785" spans="1:113" x14ac:dyDescent="0.2">
      <c r="A1785" s="36"/>
      <c r="AM1785" s="62"/>
      <c r="AN1785" s="62"/>
      <c r="AO1785" s="58"/>
      <c r="AP1785" s="58"/>
      <c r="AQ1785" s="58"/>
      <c r="AS1785" s="62"/>
      <c r="AT1785" s="58"/>
      <c r="AU1785" s="58"/>
      <c r="AW1785" s="62"/>
      <c r="AX1785" s="58"/>
      <c r="AY1785" s="59"/>
      <c r="BA1785" s="58"/>
      <c r="BC1785" s="62"/>
      <c r="BD1785" s="58"/>
      <c r="BE1785" s="59"/>
      <c r="BF1785" s="58"/>
      <c r="BG1785" s="58"/>
      <c r="BH1785" s="58"/>
      <c r="BI1785" s="58"/>
      <c r="BJ1785" s="58"/>
      <c r="BK1785" s="58"/>
      <c r="BL1785" s="58"/>
      <c r="BM1785" s="58"/>
      <c r="BN1785" s="58"/>
      <c r="BO1785" s="58"/>
      <c r="BP1785" s="58"/>
      <c r="BQ1785" s="58"/>
      <c r="BR1785" s="58"/>
      <c r="BS1785" s="58"/>
      <c r="BT1785" s="58"/>
      <c r="BU1785" s="58"/>
      <c r="BV1785" s="58"/>
      <c r="BW1785" s="58"/>
      <c r="BX1785" s="58"/>
      <c r="BY1785" s="58"/>
      <c r="BZ1785" s="58"/>
      <c r="CA1785" s="58"/>
      <c r="CB1785" s="58"/>
      <c r="CC1785" s="58"/>
      <c r="CD1785" s="58"/>
      <c r="CE1785" s="58"/>
      <c r="CF1785" s="58"/>
      <c r="CG1785" s="58"/>
      <c r="CH1785" s="58"/>
      <c r="CI1785" s="58"/>
      <c r="CJ1785" s="58"/>
      <c r="CK1785" s="58"/>
      <c r="CL1785" s="58"/>
      <c r="CM1785" s="58"/>
      <c r="CN1785" s="58"/>
      <c r="CO1785" s="58"/>
      <c r="CP1785" s="58"/>
      <c r="CQ1785" s="58"/>
      <c r="CR1785" s="58"/>
      <c r="CS1785" s="58"/>
      <c r="CT1785" s="58"/>
      <c r="CU1785" s="58"/>
      <c r="CV1785" s="58"/>
      <c r="CW1785" s="58"/>
      <c r="CX1785" s="58"/>
      <c r="CY1785" s="58"/>
      <c r="CZ1785" s="58"/>
      <c r="DA1785" s="58"/>
      <c r="DB1785" s="58"/>
      <c r="DC1785" s="58"/>
      <c r="DD1785" s="58"/>
      <c r="DE1785" s="58"/>
      <c r="DF1785" s="58"/>
      <c r="DG1785" s="58"/>
      <c r="DH1785" s="58"/>
      <c r="DI1785" s="60"/>
    </row>
    <row r="1786" spans="1:113" x14ac:dyDescent="0.2">
      <c r="A1786" s="36"/>
      <c r="AM1786" s="62"/>
      <c r="AN1786" s="62"/>
      <c r="AO1786" s="58"/>
      <c r="AP1786" s="58"/>
      <c r="AQ1786" s="58"/>
      <c r="AS1786" s="62"/>
      <c r="AT1786" s="58"/>
      <c r="AU1786" s="58"/>
      <c r="AW1786" s="62"/>
      <c r="AX1786" s="58"/>
      <c r="AY1786" s="59"/>
      <c r="BA1786" s="58"/>
      <c r="BC1786" s="62"/>
      <c r="BD1786" s="58"/>
      <c r="BE1786" s="59"/>
      <c r="BF1786" s="58"/>
      <c r="BG1786" s="58"/>
      <c r="BH1786" s="58"/>
      <c r="BI1786" s="58"/>
      <c r="BJ1786" s="58"/>
      <c r="BK1786" s="58"/>
      <c r="BL1786" s="58"/>
      <c r="BM1786" s="58"/>
      <c r="BN1786" s="58"/>
      <c r="BO1786" s="58"/>
      <c r="BP1786" s="58"/>
      <c r="BQ1786" s="58"/>
      <c r="BR1786" s="58"/>
      <c r="BS1786" s="58"/>
      <c r="BT1786" s="58"/>
      <c r="BU1786" s="58"/>
      <c r="BV1786" s="58"/>
      <c r="BW1786" s="58"/>
      <c r="BX1786" s="58"/>
      <c r="BY1786" s="58"/>
      <c r="BZ1786" s="58"/>
      <c r="CA1786" s="58"/>
      <c r="CB1786" s="58"/>
      <c r="CC1786" s="58"/>
      <c r="CD1786" s="58"/>
      <c r="CE1786" s="58"/>
      <c r="CF1786" s="58"/>
      <c r="CG1786" s="58"/>
      <c r="CH1786" s="58"/>
      <c r="CI1786" s="58"/>
      <c r="CJ1786" s="58"/>
      <c r="CK1786" s="58"/>
      <c r="CL1786" s="58"/>
      <c r="CM1786" s="58"/>
      <c r="CN1786" s="58"/>
      <c r="CO1786" s="58"/>
      <c r="CP1786" s="58"/>
      <c r="CQ1786" s="58"/>
      <c r="CR1786" s="58"/>
      <c r="CS1786" s="58"/>
      <c r="CT1786" s="58"/>
      <c r="CU1786" s="58"/>
      <c r="CV1786" s="58"/>
      <c r="CW1786" s="58"/>
      <c r="CX1786" s="58"/>
      <c r="CY1786" s="58"/>
      <c r="CZ1786" s="58"/>
      <c r="DA1786" s="58"/>
      <c r="DB1786" s="58"/>
      <c r="DC1786" s="58"/>
      <c r="DD1786" s="58"/>
      <c r="DE1786" s="58"/>
      <c r="DF1786" s="58"/>
      <c r="DG1786" s="58"/>
      <c r="DH1786" s="58"/>
      <c r="DI1786" s="60"/>
    </row>
    <row r="1787" spans="1:113" x14ac:dyDescent="0.2">
      <c r="A1787" s="36"/>
      <c r="AM1787" s="62"/>
      <c r="AN1787" s="62"/>
      <c r="AO1787" s="58"/>
      <c r="AP1787" s="58"/>
      <c r="AQ1787" s="58"/>
      <c r="AS1787" s="62"/>
      <c r="AT1787" s="58"/>
      <c r="AU1787" s="58"/>
      <c r="AW1787" s="62"/>
      <c r="AX1787" s="58"/>
      <c r="AY1787" s="59"/>
      <c r="BA1787" s="58"/>
      <c r="BC1787" s="62"/>
      <c r="BD1787" s="58"/>
      <c r="BE1787" s="59"/>
      <c r="BF1787" s="58"/>
      <c r="BG1787" s="58"/>
      <c r="BH1787" s="58"/>
      <c r="BI1787" s="58"/>
      <c r="BJ1787" s="58"/>
      <c r="BK1787" s="58"/>
      <c r="BL1787" s="58"/>
      <c r="BM1787" s="58"/>
      <c r="BN1787" s="58"/>
      <c r="BO1787" s="58"/>
      <c r="BP1787" s="58"/>
      <c r="BQ1787" s="58"/>
      <c r="BR1787" s="58"/>
      <c r="BS1787" s="58"/>
      <c r="BT1787" s="58"/>
      <c r="BU1787" s="58"/>
      <c r="BV1787" s="58"/>
      <c r="BW1787" s="58"/>
      <c r="BX1787" s="58"/>
      <c r="BY1787" s="58"/>
      <c r="BZ1787" s="58"/>
      <c r="CA1787" s="58"/>
      <c r="CB1787" s="58"/>
      <c r="CC1787" s="58"/>
      <c r="CD1787" s="58"/>
      <c r="CE1787" s="58"/>
      <c r="CF1787" s="58"/>
      <c r="CG1787" s="58"/>
      <c r="CH1787" s="58"/>
      <c r="CI1787" s="58"/>
      <c r="CJ1787" s="58"/>
      <c r="CK1787" s="58"/>
      <c r="CL1787" s="58"/>
      <c r="CM1787" s="58"/>
      <c r="CN1787" s="58"/>
      <c r="CO1787" s="58"/>
      <c r="CP1787" s="58"/>
      <c r="CQ1787" s="58"/>
      <c r="CR1787" s="58"/>
      <c r="CS1787" s="58"/>
      <c r="CT1787" s="58"/>
      <c r="CU1787" s="58"/>
      <c r="CV1787" s="58"/>
      <c r="CW1787" s="58"/>
      <c r="CX1787" s="58"/>
      <c r="CY1787" s="58"/>
      <c r="CZ1787" s="58"/>
      <c r="DA1787" s="58"/>
      <c r="DB1787" s="58"/>
      <c r="DC1787" s="58"/>
      <c r="DD1787" s="58"/>
      <c r="DE1787" s="58"/>
      <c r="DF1787" s="58"/>
      <c r="DG1787" s="58"/>
      <c r="DH1787" s="58"/>
      <c r="DI1787" s="60"/>
    </row>
    <row r="1788" spans="1:113" x14ac:dyDescent="0.2">
      <c r="A1788" s="36"/>
      <c r="AM1788" s="62"/>
      <c r="AN1788" s="62"/>
      <c r="AO1788" s="58"/>
      <c r="AP1788" s="58"/>
      <c r="AQ1788" s="58"/>
      <c r="AS1788" s="62"/>
      <c r="AT1788" s="58"/>
      <c r="AU1788" s="58"/>
      <c r="AW1788" s="62"/>
      <c r="AX1788" s="58"/>
      <c r="AY1788" s="59"/>
      <c r="BA1788" s="58"/>
      <c r="BC1788" s="62"/>
      <c r="BD1788" s="58"/>
      <c r="BE1788" s="59"/>
      <c r="BF1788" s="58"/>
      <c r="BG1788" s="58"/>
      <c r="BH1788" s="58"/>
      <c r="BI1788" s="58"/>
      <c r="BJ1788" s="58"/>
      <c r="BK1788" s="58"/>
      <c r="BL1788" s="58"/>
      <c r="BM1788" s="58"/>
      <c r="BN1788" s="58"/>
      <c r="BO1788" s="58"/>
      <c r="BP1788" s="58"/>
      <c r="BQ1788" s="58"/>
      <c r="BR1788" s="58"/>
      <c r="BS1788" s="58"/>
      <c r="BT1788" s="58"/>
      <c r="BU1788" s="58"/>
      <c r="BV1788" s="58"/>
      <c r="BW1788" s="58"/>
      <c r="BX1788" s="58"/>
      <c r="BY1788" s="58"/>
      <c r="BZ1788" s="58"/>
      <c r="CA1788" s="58"/>
      <c r="CB1788" s="58"/>
      <c r="CC1788" s="58"/>
      <c r="CD1788" s="58"/>
      <c r="CE1788" s="58"/>
      <c r="CF1788" s="58"/>
      <c r="CG1788" s="58"/>
      <c r="CH1788" s="58"/>
      <c r="CI1788" s="58"/>
      <c r="CJ1788" s="58"/>
      <c r="CK1788" s="58"/>
      <c r="CL1788" s="58"/>
      <c r="CM1788" s="58"/>
      <c r="CN1788" s="58"/>
      <c r="CO1788" s="58"/>
      <c r="CP1788" s="58"/>
      <c r="CQ1788" s="58"/>
      <c r="CR1788" s="58"/>
      <c r="CS1788" s="58"/>
      <c r="CT1788" s="58"/>
      <c r="CU1788" s="58"/>
      <c r="CV1788" s="58"/>
      <c r="CW1788" s="58"/>
      <c r="CX1788" s="58"/>
      <c r="CY1788" s="58"/>
      <c r="CZ1788" s="58"/>
      <c r="DA1788" s="58"/>
      <c r="DB1788" s="58"/>
      <c r="DC1788" s="58"/>
      <c r="DD1788" s="58"/>
      <c r="DE1788" s="58"/>
      <c r="DF1788" s="58"/>
      <c r="DG1788" s="58"/>
      <c r="DH1788" s="58"/>
      <c r="DI1788" s="60"/>
    </row>
    <row r="1789" spans="1:113" x14ac:dyDescent="0.2">
      <c r="A1789" s="36"/>
      <c r="AM1789" s="62"/>
      <c r="AN1789" s="62"/>
      <c r="AO1789" s="58"/>
      <c r="AP1789" s="58"/>
      <c r="AQ1789" s="58"/>
      <c r="AS1789" s="62"/>
      <c r="AT1789" s="58"/>
      <c r="AU1789" s="58"/>
      <c r="AW1789" s="62"/>
      <c r="AX1789" s="58"/>
      <c r="AY1789" s="59"/>
      <c r="BA1789" s="58"/>
      <c r="BC1789" s="62"/>
      <c r="BD1789" s="58"/>
      <c r="BE1789" s="59"/>
      <c r="BF1789" s="58"/>
      <c r="BG1789" s="58"/>
      <c r="BH1789" s="58"/>
      <c r="BI1789" s="58"/>
      <c r="BJ1789" s="58"/>
      <c r="BK1789" s="58"/>
      <c r="BL1789" s="58"/>
      <c r="BM1789" s="58"/>
      <c r="BN1789" s="58"/>
      <c r="BO1789" s="58"/>
      <c r="BP1789" s="58"/>
      <c r="BQ1789" s="58"/>
      <c r="BR1789" s="58"/>
      <c r="BS1789" s="58"/>
      <c r="BT1789" s="58"/>
      <c r="BU1789" s="58"/>
      <c r="BV1789" s="58"/>
      <c r="BW1789" s="58"/>
      <c r="BX1789" s="58"/>
      <c r="BY1789" s="58"/>
      <c r="BZ1789" s="58"/>
      <c r="CA1789" s="58"/>
      <c r="CB1789" s="58"/>
      <c r="CC1789" s="58"/>
      <c r="CD1789" s="58"/>
      <c r="CE1789" s="58"/>
      <c r="CF1789" s="58"/>
      <c r="CG1789" s="58"/>
      <c r="CH1789" s="58"/>
      <c r="CI1789" s="58"/>
      <c r="CJ1789" s="58"/>
      <c r="CK1789" s="58"/>
      <c r="CL1789" s="58"/>
      <c r="CM1789" s="58"/>
      <c r="CN1789" s="58"/>
      <c r="CO1789" s="58"/>
      <c r="CP1789" s="58"/>
      <c r="CQ1789" s="58"/>
      <c r="CR1789" s="58"/>
      <c r="CS1789" s="58"/>
      <c r="CT1789" s="58"/>
      <c r="CU1789" s="58"/>
      <c r="CV1789" s="58"/>
      <c r="CW1789" s="58"/>
      <c r="CX1789" s="58"/>
      <c r="CY1789" s="58"/>
      <c r="CZ1789" s="58"/>
      <c r="DA1789" s="58"/>
      <c r="DB1789" s="58"/>
      <c r="DC1789" s="58"/>
      <c r="DD1789" s="58"/>
      <c r="DE1789" s="58"/>
      <c r="DF1789" s="58"/>
      <c r="DG1789" s="58"/>
      <c r="DH1789" s="58"/>
      <c r="DI1789" s="60"/>
    </row>
    <row r="1790" spans="1:113" x14ac:dyDescent="0.2">
      <c r="A1790" s="36"/>
      <c r="AM1790" s="62"/>
      <c r="AN1790" s="62"/>
      <c r="AO1790" s="58"/>
      <c r="AP1790" s="58"/>
      <c r="AQ1790" s="58"/>
      <c r="AS1790" s="62"/>
      <c r="AT1790" s="58"/>
      <c r="AU1790" s="58"/>
      <c r="AW1790" s="62"/>
      <c r="AX1790" s="58"/>
      <c r="AY1790" s="59"/>
      <c r="BA1790" s="58"/>
      <c r="BC1790" s="62"/>
      <c r="BD1790" s="58"/>
      <c r="BE1790" s="59"/>
      <c r="BF1790" s="58"/>
      <c r="BG1790" s="58"/>
      <c r="BH1790" s="58"/>
      <c r="BI1790" s="58"/>
      <c r="BJ1790" s="58"/>
      <c r="BK1790" s="58"/>
      <c r="BL1790" s="58"/>
      <c r="BM1790" s="58"/>
      <c r="BN1790" s="58"/>
      <c r="BO1790" s="58"/>
      <c r="BP1790" s="58"/>
      <c r="BQ1790" s="58"/>
      <c r="BR1790" s="58"/>
      <c r="BS1790" s="58"/>
      <c r="BT1790" s="58"/>
      <c r="BU1790" s="58"/>
      <c r="BV1790" s="58"/>
      <c r="BW1790" s="58"/>
      <c r="BX1790" s="58"/>
      <c r="BY1790" s="58"/>
      <c r="BZ1790" s="58"/>
      <c r="CA1790" s="58"/>
      <c r="CB1790" s="58"/>
      <c r="CC1790" s="58"/>
      <c r="CD1790" s="58"/>
      <c r="CE1790" s="58"/>
      <c r="CF1790" s="58"/>
      <c r="CG1790" s="58"/>
      <c r="CH1790" s="58"/>
      <c r="CI1790" s="58"/>
      <c r="CJ1790" s="58"/>
      <c r="CK1790" s="58"/>
      <c r="CL1790" s="58"/>
      <c r="CM1790" s="58"/>
      <c r="CN1790" s="58"/>
      <c r="CO1790" s="58"/>
      <c r="CP1790" s="58"/>
      <c r="CQ1790" s="58"/>
      <c r="CR1790" s="58"/>
      <c r="CS1790" s="58"/>
      <c r="CT1790" s="58"/>
      <c r="CU1790" s="58"/>
      <c r="CV1790" s="58"/>
      <c r="CW1790" s="58"/>
      <c r="CX1790" s="58"/>
      <c r="CY1790" s="58"/>
      <c r="CZ1790" s="58"/>
      <c r="DA1790" s="58"/>
      <c r="DB1790" s="58"/>
      <c r="DC1790" s="58"/>
      <c r="DD1790" s="58"/>
      <c r="DE1790" s="58"/>
      <c r="DF1790" s="58"/>
      <c r="DG1790" s="58"/>
      <c r="DH1790" s="58"/>
      <c r="DI1790" s="60"/>
    </row>
    <row r="1791" spans="1:113" x14ac:dyDescent="0.2">
      <c r="A1791" s="36"/>
      <c r="AM1791" s="62"/>
      <c r="AN1791" s="62"/>
      <c r="AO1791" s="58"/>
      <c r="AP1791" s="58"/>
      <c r="AQ1791" s="58"/>
      <c r="AS1791" s="62"/>
      <c r="AT1791" s="58"/>
      <c r="AU1791" s="58"/>
      <c r="AW1791" s="62"/>
      <c r="AX1791" s="58"/>
      <c r="AY1791" s="59"/>
      <c r="BA1791" s="58"/>
      <c r="BC1791" s="62"/>
      <c r="BD1791" s="58"/>
      <c r="BE1791" s="59"/>
      <c r="BF1791" s="58"/>
      <c r="BG1791" s="58"/>
      <c r="BH1791" s="58"/>
      <c r="BI1791" s="58"/>
      <c r="BJ1791" s="58"/>
      <c r="BK1791" s="58"/>
      <c r="BL1791" s="58"/>
      <c r="BM1791" s="58"/>
      <c r="BN1791" s="58"/>
      <c r="BO1791" s="58"/>
      <c r="BP1791" s="58"/>
      <c r="BQ1791" s="58"/>
      <c r="BR1791" s="58"/>
      <c r="BS1791" s="58"/>
      <c r="BT1791" s="58"/>
      <c r="BU1791" s="58"/>
      <c r="BV1791" s="58"/>
      <c r="BW1791" s="58"/>
      <c r="BX1791" s="58"/>
      <c r="BY1791" s="58"/>
      <c r="BZ1791" s="58"/>
      <c r="CA1791" s="58"/>
      <c r="CB1791" s="58"/>
      <c r="CC1791" s="58"/>
      <c r="CD1791" s="58"/>
      <c r="CE1791" s="58"/>
      <c r="CF1791" s="58"/>
      <c r="CG1791" s="58"/>
      <c r="CH1791" s="58"/>
      <c r="CI1791" s="58"/>
      <c r="CJ1791" s="58"/>
      <c r="CK1791" s="58"/>
      <c r="CL1791" s="58"/>
      <c r="CM1791" s="58"/>
      <c r="CN1791" s="58"/>
      <c r="CO1791" s="58"/>
      <c r="CP1791" s="58"/>
      <c r="CQ1791" s="58"/>
      <c r="CR1791" s="58"/>
      <c r="CS1791" s="58"/>
      <c r="CT1791" s="58"/>
      <c r="CU1791" s="58"/>
      <c r="CV1791" s="58"/>
      <c r="CW1791" s="58"/>
      <c r="CX1791" s="58"/>
      <c r="CY1791" s="58"/>
      <c r="CZ1791" s="58"/>
      <c r="DA1791" s="58"/>
      <c r="DB1791" s="58"/>
      <c r="DC1791" s="58"/>
      <c r="DD1791" s="58"/>
      <c r="DE1791" s="58"/>
      <c r="DF1791" s="58"/>
      <c r="DG1791" s="58"/>
      <c r="DH1791" s="58"/>
      <c r="DI1791" s="60"/>
    </row>
    <row r="1792" spans="1:113" x14ac:dyDescent="0.2">
      <c r="A1792" s="36"/>
      <c r="AM1792" s="62"/>
      <c r="AN1792" s="62"/>
      <c r="AO1792" s="58"/>
      <c r="AP1792" s="58"/>
      <c r="AQ1792" s="58"/>
      <c r="AS1792" s="62"/>
      <c r="AT1792" s="58"/>
      <c r="AU1792" s="58"/>
      <c r="AW1792" s="62"/>
      <c r="AX1792" s="58"/>
      <c r="AY1792" s="59"/>
      <c r="BA1792" s="58"/>
      <c r="BC1792" s="62"/>
      <c r="BD1792" s="58"/>
      <c r="BE1792" s="59"/>
      <c r="BF1792" s="58"/>
      <c r="BG1792" s="58"/>
      <c r="BH1792" s="58"/>
      <c r="BI1792" s="58"/>
      <c r="BJ1792" s="58"/>
      <c r="BK1792" s="58"/>
      <c r="BL1792" s="58"/>
      <c r="BM1792" s="58"/>
      <c r="BN1792" s="58"/>
      <c r="BO1792" s="58"/>
      <c r="BP1792" s="58"/>
      <c r="BQ1792" s="58"/>
      <c r="BR1792" s="58"/>
      <c r="BS1792" s="58"/>
      <c r="BT1792" s="58"/>
      <c r="BU1792" s="58"/>
      <c r="BV1792" s="58"/>
      <c r="BW1792" s="58"/>
      <c r="BX1792" s="58"/>
      <c r="BY1792" s="58"/>
      <c r="BZ1792" s="58"/>
      <c r="CA1792" s="58"/>
      <c r="CB1792" s="58"/>
      <c r="CC1792" s="58"/>
      <c r="CD1792" s="58"/>
      <c r="CE1792" s="58"/>
      <c r="CF1792" s="58"/>
      <c r="CG1792" s="58"/>
      <c r="CH1792" s="58"/>
      <c r="CI1792" s="58"/>
      <c r="CJ1792" s="58"/>
      <c r="CK1792" s="58"/>
      <c r="CL1792" s="58"/>
      <c r="CM1792" s="58"/>
      <c r="CN1792" s="58"/>
      <c r="CO1792" s="58"/>
      <c r="CP1792" s="58"/>
      <c r="CQ1792" s="58"/>
      <c r="CR1792" s="58"/>
      <c r="CS1792" s="58"/>
      <c r="CT1792" s="58"/>
      <c r="CU1792" s="58"/>
      <c r="CV1792" s="58"/>
      <c r="CW1792" s="58"/>
      <c r="CX1792" s="58"/>
      <c r="CY1792" s="58"/>
      <c r="CZ1792" s="58"/>
      <c r="DA1792" s="58"/>
      <c r="DB1792" s="58"/>
      <c r="DC1792" s="58"/>
      <c r="DD1792" s="58"/>
      <c r="DE1792" s="58"/>
      <c r="DF1792" s="58"/>
      <c r="DG1792" s="58"/>
      <c r="DH1792" s="58"/>
      <c r="DI1792" s="60"/>
    </row>
    <row r="1793" spans="1:113" x14ac:dyDescent="0.2">
      <c r="A1793" s="36"/>
      <c r="AM1793" s="62"/>
      <c r="AN1793" s="62"/>
      <c r="AO1793" s="58"/>
      <c r="AP1793" s="58"/>
      <c r="AQ1793" s="58"/>
      <c r="AS1793" s="62"/>
      <c r="AT1793" s="58"/>
      <c r="AU1793" s="58"/>
      <c r="AW1793" s="62"/>
      <c r="AX1793" s="58"/>
      <c r="AY1793" s="59"/>
      <c r="BA1793" s="58"/>
      <c r="BC1793" s="62"/>
      <c r="BD1793" s="58"/>
      <c r="BE1793" s="59"/>
      <c r="BF1793" s="58"/>
      <c r="BG1793" s="58"/>
      <c r="BH1793" s="58"/>
      <c r="BI1793" s="58"/>
      <c r="BJ1793" s="58"/>
      <c r="BK1793" s="58"/>
      <c r="BL1793" s="58"/>
      <c r="BM1793" s="58"/>
      <c r="BN1793" s="58"/>
      <c r="BO1793" s="58"/>
      <c r="BP1793" s="58"/>
      <c r="BQ1793" s="58"/>
      <c r="BR1793" s="58"/>
      <c r="BS1793" s="58"/>
      <c r="BT1793" s="58"/>
      <c r="BU1793" s="58"/>
      <c r="BV1793" s="58"/>
      <c r="BW1793" s="58"/>
      <c r="BX1793" s="58"/>
      <c r="BY1793" s="58"/>
      <c r="BZ1793" s="58"/>
      <c r="CA1793" s="58"/>
      <c r="CB1793" s="58"/>
      <c r="CC1793" s="58"/>
      <c r="CD1793" s="58"/>
      <c r="CE1793" s="58"/>
      <c r="CF1793" s="58"/>
      <c r="CG1793" s="58"/>
      <c r="CH1793" s="58"/>
      <c r="CI1793" s="58"/>
      <c r="CJ1793" s="58"/>
      <c r="CK1793" s="58"/>
      <c r="CL1793" s="58"/>
      <c r="CM1793" s="58"/>
      <c r="CN1793" s="58"/>
      <c r="CO1793" s="58"/>
      <c r="CP1793" s="58"/>
      <c r="CQ1793" s="58"/>
      <c r="CR1793" s="58"/>
      <c r="CS1793" s="58"/>
      <c r="CT1793" s="58"/>
      <c r="CU1793" s="58"/>
      <c r="CV1793" s="58"/>
      <c r="CW1793" s="58"/>
      <c r="CX1793" s="58"/>
      <c r="CY1793" s="58"/>
      <c r="CZ1793" s="58"/>
      <c r="DA1793" s="58"/>
      <c r="DB1793" s="58"/>
      <c r="DC1793" s="58"/>
      <c r="DD1793" s="58"/>
      <c r="DE1793" s="58"/>
      <c r="DF1793" s="58"/>
      <c r="DG1793" s="58"/>
      <c r="DH1793" s="58"/>
      <c r="DI1793" s="60"/>
    </row>
    <row r="1794" spans="1:113" x14ac:dyDescent="0.2">
      <c r="A1794" s="36"/>
      <c r="AM1794" s="62"/>
      <c r="AN1794" s="62"/>
      <c r="AO1794" s="58"/>
      <c r="AP1794" s="58"/>
      <c r="AQ1794" s="58"/>
      <c r="AS1794" s="62"/>
      <c r="AT1794" s="58"/>
      <c r="AU1794" s="58"/>
      <c r="AW1794" s="62"/>
      <c r="AX1794" s="58"/>
      <c r="AY1794" s="59"/>
      <c r="BA1794" s="58"/>
      <c r="BC1794" s="62"/>
      <c r="BD1794" s="58"/>
      <c r="BE1794" s="59"/>
      <c r="BF1794" s="58"/>
      <c r="BG1794" s="58"/>
      <c r="BH1794" s="58"/>
      <c r="BI1794" s="58"/>
      <c r="BJ1794" s="58"/>
      <c r="BK1794" s="58"/>
      <c r="BL1794" s="58"/>
      <c r="BM1794" s="58"/>
      <c r="BN1794" s="58"/>
      <c r="BO1794" s="58"/>
      <c r="BP1794" s="58"/>
      <c r="BQ1794" s="58"/>
      <c r="BR1794" s="58"/>
      <c r="BS1794" s="58"/>
      <c r="BT1794" s="58"/>
      <c r="BU1794" s="58"/>
      <c r="BV1794" s="58"/>
      <c r="BW1794" s="58"/>
      <c r="BX1794" s="58"/>
      <c r="BY1794" s="58"/>
      <c r="BZ1794" s="58"/>
      <c r="CA1794" s="58"/>
      <c r="CB1794" s="58"/>
      <c r="CC1794" s="58"/>
      <c r="CD1794" s="58"/>
      <c r="CE1794" s="58"/>
      <c r="CF1794" s="58"/>
      <c r="CG1794" s="58"/>
      <c r="CH1794" s="58"/>
      <c r="CI1794" s="58"/>
      <c r="CJ1794" s="58"/>
      <c r="CK1794" s="58"/>
      <c r="CL1794" s="58"/>
      <c r="CM1794" s="58"/>
      <c r="CN1794" s="58"/>
      <c r="CO1794" s="58"/>
      <c r="CP1794" s="58"/>
      <c r="CQ1794" s="58"/>
      <c r="CR1794" s="58"/>
      <c r="CS1794" s="58"/>
      <c r="CT1794" s="58"/>
      <c r="CU1794" s="58"/>
      <c r="CV1794" s="58"/>
      <c r="CW1794" s="58"/>
      <c r="CX1794" s="58"/>
      <c r="CY1794" s="58"/>
      <c r="CZ1794" s="58"/>
      <c r="DA1794" s="58"/>
      <c r="DB1794" s="58"/>
      <c r="DC1794" s="58"/>
      <c r="DD1794" s="58"/>
      <c r="DE1794" s="58"/>
      <c r="DF1794" s="58"/>
      <c r="DG1794" s="58"/>
      <c r="DH1794" s="58"/>
      <c r="DI1794" s="60"/>
    </row>
    <row r="1795" spans="1:113" x14ac:dyDescent="0.2">
      <c r="A1795" s="36"/>
      <c r="AM1795" s="62"/>
      <c r="AN1795" s="62"/>
      <c r="AO1795" s="58"/>
      <c r="AP1795" s="58"/>
      <c r="AQ1795" s="58"/>
      <c r="AS1795" s="62"/>
      <c r="AT1795" s="58"/>
      <c r="AU1795" s="58"/>
      <c r="AW1795" s="62"/>
      <c r="AX1795" s="58"/>
      <c r="AY1795" s="59"/>
      <c r="BA1795" s="58"/>
      <c r="BC1795" s="62"/>
      <c r="BD1795" s="58"/>
      <c r="BE1795" s="59"/>
      <c r="BF1795" s="58"/>
      <c r="BG1795" s="58"/>
      <c r="BH1795" s="58"/>
      <c r="BI1795" s="58"/>
      <c r="BJ1795" s="58"/>
      <c r="BK1795" s="58"/>
      <c r="BL1795" s="58"/>
      <c r="BM1795" s="58"/>
      <c r="BN1795" s="58"/>
      <c r="BO1795" s="58"/>
      <c r="BP1795" s="58"/>
      <c r="BQ1795" s="58"/>
      <c r="BR1795" s="58"/>
      <c r="BS1795" s="58"/>
      <c r="BT1795" s="58"/>
      <c r="BU1795" s="58"/>
      <c r="BV1795" s="58"/>
      <c r="BW1795" s="58"/>
      <c r="BX1795" s="58"/>
      <c r="BY1795" s="58"/>
      <c r="BZ1795" s="58"/>
      <c r="CA1795" s="58"/>
      <c r="CB1795" s="58"/>
      <c r="CC1795" s="58"/>
      <c r="CD1795" s="58"/>
      <c r="CE1795" s="58"/>
      <c r="CF1795" s="58"/>
      <c r="CG1795" s="58"/>
      <c r="CH1795" s="58"/>
      <c r="CI1795" s="58"/>
      <c r="CJ1795" s="58"/>
      <c r="CK1795" s="58"/>
      <c r="CL1795" s="58"/>
      <c r="CM1795" s="58"/>
      <c r="CN1795" s="58"/>
      <c r="CO1795" s="58"/>
      <c r="CP1795" s="58"/>
      <c r="CQ1795" s="58"/>
      <c r="CR1795" s="58"/>
      <c r="CS1795" s="58"/>
      <c r="CT1795" s="58"/>
      <c r="CU1795" s="58"/>
      <c r="CV1795" s="58"/>
      <c r="CW1795" s="58"/>
      <c r="CX1795" s="58"/>
      <c r="CY1795" s="58"/>
      <c r="CZ1795" s="58"/>
      <c r="DA1795" s="58"/>
      <c r="DB1795" s="58"/>
      <c r="DC1795" s="58"/>
      <c r="DD1795" s="58"/>
      <c r="DE1795" s="58"/>
      <c r="DF1795" s="58"/>
      <c r="DG1795" s="58"/>
      <c r="DH1795" s="58"/>
      <c r="DI1795" s="60"/>
    </row>
    <row r="1796" spans="1:113" x14ac:dyDescent="0.2">
      <c r="A1796" s="36"/>
      <c r="AM1796" s="62"/>
      <c r="AN1796" s="62"/>
      <c r="AO1796" s="58"/>
      <c r="AP1796" s="58"/>
      <c r="AQ1796" s="58"/>
      <c r="AS1796" s="62"/>
      <c r="AT1796" s="58"/>
      <c r="AU1796" s="58"/>
      <c r="AW1796" s="62"/>
      <c r="AX1796" s="58"/>
      <c r="AY1796" s="59"/>
      <c r="BA1796" s="58"/>
      <c r="BC1796" s="62"/>
      <c r="BD1796" s="58"/>
      <c r="BE1796" s="59"/>
      <c r="BF1796" s="58"/>
      <c r="BG1796" s="58"/>
      <c r="BH1796" s="58"/>
      <c r="BI1796" s="58"/>
      <c r="BJ1796" s="58"/>
      <c r="BK1796" s="58"/>
      <c r="BL1796" s="58"/>
      <c r="BM1796" s="58"/>
      <c r="BN1796" s="58"/>
      <c r="BO1796" s="58"/>
      <c r="BP1796" s="58"/>
      <c r="BQ1796" s="58"/>
      <c r="BR1796" s="58"/>
      <c r="BS1796" s="58"/>
      <c r="BT1796" s="58"/>
      <c r="BU1796" s="58"/>
      <c r="BV1796" s="58"/>
      <c r="BW1796" s="58"/>
      <c r="BX1796" s="58"/>
      <c r="BY1796" s="58"/>
      <c r="BZ1796" s="58"/>
      <c r="CA1796" s="58"/>
      <c r="CB1796" s="58"/>
      <c r="CC1796" s="58"/>
      <c r="CD1796" s="58"/>
      <c r="CE1796" s="58"/>
      <c r="CF1796" s="58"/>
      <c r="CG1796" s="58"/>
      <c r="CH1796" s="58"/>
      <c r="CI1796" s="58"/>
      <c r="CJ1796" s="58"/>
      <c r="CK1796" s="58"/>
      <c r="CL1796" s="58"/>
      <c r="CM1796" s="58"/>
      <c r="CN1796" s="58"/>
      <c r="CO1796" s="58"/>
      <c r="CP1796" s="58"/>
      <c r="CQ1796" s="58"/>
      <c r="CR1796" s="58"/>
      <c r="CS1796" s="58"/>
      <c r="CT1796" s="58"/>
      <c r="CU1796" s="58"/>
      <c r="CV1796" s="58"/>
      <c r="CW1796" s="58"/>
      <c r="CX1796" s="58"/>
      <c r="CY1796" s="58"/>
      <c r="CZ1796" s="58"/>
      <c r="DA1796" s="58"/>
      <c r="DB1796" s="58"/>
      <c r="DC1796" s="58"/>
      <c r="DD1796" s="58"/>
      <c r="DE1796" s="58"/>
      <c r="DF1796" s="58"/>
      <c r="DG1796" s="58"/>
      <c r="DH1796" s="58"/>
      <c r="DI1796" s="60"/>
    </row>
    <row r="1797" spans="1:113" x14ac:dyDescent="0.2">
      <c r="A1797" s="36"/>
      <c r="AM1797" s="62"/>
      <c r="AN1797" s="62"/>
      <c r="AO1797" s="58"/>
      <c r="AP1797" s="58"/>
      <c r="AQ1797" s="58"/>
      <c r="AS1797" s="62"/>
      <c r="AT1797" s="58"/>
      <c r="AU1797" s="58"/>
      <c r="AW1797" s="62"/>
      <c r="AX1797" s="58"/>
      <c r="AY1797" s="59"/>
      <c r="BA1797" s="58"/>
      <c r="BC1797" s="62"/>
      <c r="BD1797" s="58"/>
      <c r="BE1797" s="59"/>
      <c r="BF1797" s="58"/>
      <c r="BG1797" s="58"/>
      <c r="BH1797" s="58"/>
      <c r="BI1797" s="58"/>
      <c r="BJ1797" s="58"/>
      <c r="BK1797" s="58"/>
      <c r="BL1797" s="58"/>
      <c r="BM1797" s="58"/>
      <c r="BN1797" s="58"/>
      <c r="BO1797" s="58"/>
      <c r="BP1797" s="58"/>
      <c r="BQ1797" s="58"/>
      <c r="BR1797" s="58"/>
      <c r="BS1797" s="58"/>
      <c r="BT1797" s="58"/>
      <c r="BU1797" s="58"/>
      <c r="BV1797" s="58"/>
      <c r="BW1797" s="58"/>
      <c r="BX1797" s="58"/>
      <c r="BY1797" s="58"/>
      <c r="BZ1797" s="58"/>
      <c r="CA1797" s="58"/>
      <c r="CB1797" s="58"/>
      <c r="CC1797" s="58"/>
      <c r="CD1797" s="58"/>
      <c r="CE1797" s="58"/>
      <c r="CF1797" s="58"/>
      <c r="CG1797" s="58"/>
      <c r="CH1797" s="58"/>
      <c r="CI1797" s="58"/>
      <c r="CJ1797" s="58"/>
      <c r="CK1797" s="58"/>
      <c r="CL1797" s="58"/>
      <c r="CM1797" s="58"/>
      <c r="CN1797" s="58"/>
      <c r="CO1797" s="58"/>
      <c r="CP1797" s="58"/>
      <c r="CQ1797" s="58"/>
      <c r="CR1797" s="58"/>
      <c r="CS1797" s="58"/>
      <c r="CT1797" s="58"/>
      <c r="CU1797" s="58"/>
      <c r="CV1797" s="58"/>
      <c r="CW1797" s="58"/>
      <c r="CX1797" s="58"/>
      <c r="CY1797" s="58"/>
      <c r="CZ1797" s="58"/>
      <c r="DA1797" s="58"/>
      <c r="DB1797" s="58"/>
      <c r="DC1797" s="58"/>
      <c r="DD1797" s="58"/>
      <c r="DE1797" s="58"/>
      <c r="DF1797" s="58"/>
      <c r="DG1797" s="58"/>
      <c r="DH1797" s="58"/>
      <c r="DI1797" s="60"/>
    </row>
    <row r="1798" spans="1:113" x14ac:dyDescent="0.2">
      <c r="A1798" s="36"/>
      <c r="AM1798" s="62"/>
      <c r="AN1798" s="62"/>
      <c r="AO1798" s="58"/>
      <c r="AP1798" s="58"/>
      <c r="AQ1798" s="58"/>
      <c r="AS1798" s="62"/>
      <c r="AT1798" s="58"/>
      <c r="AU1798" s="58"/>
      <c r="AW1798" s="62"/>
      <c r="AX1798" s="58"/>
      <c r="AY1798" s="59"/>
      <c r="BA1798" s="58"/>
      <c r="BC1798" s="62"/>
      <c r="BD1798" s="58"/>
      <c r="BE1798" s="59"/>
      <c r="BF1798" s="58"/>
      <c r="BG1798" s="58"/>
      <c r="BH1798" s="58"/>
      <c r="BI1798" s="58"/>
      <c r="BJ1798" s="58"/>
      <c r="BK1798" s="58"/>
      <c r="BL1798" s="58"/>
      <c r="BM1798" s="58"/>
      <c r="BN1798" s="58"/>
      <c r="BO1798" s="58"/>
      <c r="BP1798" s="58"/>
      <c r="BQ1798" s="58"/>
      <c r="BR1798" s="58"/>
      <c r="BS1798" s="58"/>
      <c r="BT1798" s="58"/>
      <c r="BU1798" s="58"/>
      <c r="BV1798" s="58"/>
      <c r="BW1798" s="58"/>
      <c r="BX1798" s="58"/>
      <c r="BY1798" s="58"/>
      <c r="BZ1798" s="58"/>
      <c r="CA1798" s="58"/>
      <c r="CB1798" s="58"/>
      <c r="CC1798" s="58"/>
      <c r="CD1798" s="58"/>
      <c r="CE1798" s="58"/>
      <c r="CF1798" s="58"/>
      <c r="CG1798" s="58"/>
      <c r="CH1798" s="58"/>
      <c r="CI1798" s="58"/>
      <c r="CJ1798" s="58"/>
      <c r="CK1798" s="58"/>
      <c r="CL1798" s="58"/>
      <c r="CM1798" s="58"/>
      <c r="CN1798" s="58"/>
      <c r="CO1798" s="58"/>
      <c r="CP1798" s="58"/>
      <c r="CQ1798" s="58"/>
      <c r="CR1798" s="58"/>
      <c r="CS1798" s="58"/>
      <c r="CT1798" s="58"/>
      <c r="CU1798" s="58"/>
      <c r="CV1798" s="58"/>
      <c r="CW1798" s="58"/>
      <c r="CX1798" s="58"/>
      <c r="CY1798" s="58"/>
      <c r="CZ1798" s="58"/>
      <c r="DA1798" s="58"/>
      <c r="DB1798" s="58"/>
      <c r="DC1798" s="58"/>
      <c r="DD1798" s="58"/>
      <c r="DE1798" s="58"/>
      <c r="DF1798" s="58"/>
      <c r="DG1798" s="58"/>
      <c r="DH1798" s="58"/>
      <c r="DI1798" s="60"/>
    </row>
    <row r="1799" spans="1:113" x14ac:dyDescent="0.2">
      <c r="A1799" s="36"/>
      <c r="AM1799" s="62"/>
      <c r="AN1799" s="62"/>
      <c r="AO1799" s="58"/>
      <c r="AP1799" s="58"/>
      <c r="AQ1799" s="58"/>
      <c r="AS1799" s="62"/>
      <c r="AT1799" s="58"/>
      <c r="AU1799" s="58"/>
      <c r="AW1799" s="62"/>
      <c r="AX1799" s="58"/>
      <c r="AY1799" s="59"/>
      <c r="BA1799" s="58"/>
      <c r="BC1799" s="62"/>
      <c r="BD1799" s="58"/>
      <c r="BE1799" s="59"/>
      <c r="BF1799" s="58"/>
      <c r="BG1799" s="58"/>
      <c r="BH1799" s="58"/>
      <c r="BI1799" s="58"/>
      <c r="BJ1799" s="58"/>
      <c r="BK1799" s="58"/>
      <c r="BL1799" s="58"/>
      <c r="BM1799" s="58"/>
      <c r="BN1799" s="58"/>
      <c r="BO1799" s="58"/>
      <c r="BP1799" s="58"/>
      <c r="BQ1799" s="58"/>
      <c r="BR1799" s="58"/>
      <c r="BS1799" s="58"/>
      <c r="BT1799" s="58"/>
      <c r="BU1799" s="58"/>
      <c r="BV1799" s="58"/>
      <c r="BW1799" s="58"/>
      <c r="BX1799" s="58"/>
      <c r="BY1799" s="58"/>
      <c r="BZ1799" s="58"/>
      <c r="CA1799" s="58"/>
      <c r="CB1799" s="58"/>
      <c r="CC1799" s="58"/>
      <c r="CD1799" s="58"/>
      <c r="CE1799" s="58"/>
      <c r="CF1799" s="58"/>
      <c r="CG1799" s="58"/>
      <c r="CH1799" s="58"/>
      <c r="CI1799" s="58"/>
      <c r="CJ1799" s="58"/>
      <c r="CK1799" s="58"/>
      <c r="CL1799" s="58"/>
      <c r="CM1799" s="58"/>
      <c r="CN1799" s="58"/>
      <c r="CO1799" s="58"/>
      <c r="CP1799" s="58"/>
      <c r="CQ1799" s="58"/>
      <c r="CR1799" s="58"/>
      <c r="CS1799" s="58"/>
      <c r="CT1799" s="58"/>
      <c r="CU1799" s="58"/>
      <c r="CV1799" s="58"/>
      <c r="CW1799" s="58"/>
      <c r="CX1799" s="58"/>
      <c r="CY1799" s="58"/>
      <c r="CZ1799" s="58"/>
      <c r="DA1799" s="58"/>
      <c r="DB1799" s="58"/>
      <c r="DC1799" s="58"/>
      <c r="DD1799" s="58"/>
      <c r="DE1799" s="58"/>
      <c r="DF1799" s="58"/>
      <c r="DG1799" s="58"/>
      <c r="DH1799" s="58"/>
      <c r="DI1799" s="60"/>
    </row>
    <row r="1800" spans="1:113" x14ac:dyDescent="0.2">
      <c r="A1800" s="36"/>
      <c r="AM1800" s="62"/>
      <c r="AN1800" s="62"/>
      <c r="AO1800" s="58"/>
      <c r="AP1800" s="58"/>
      <c r="AQ1800" s="58"/>
      <c r="AS1800" s="62"/>
      <c r="AT1800" s="58"/>
      <c r="AU1800" s="58"/>
      <c r="AW1800" s="62"/>
      <c r="AX1800" s="58"/>
      <c r="AY1800" s="59"/>
      <c r="BA1800" s="58"/>
      <c r="BC1800" s="62"/>
      <c r="BD1800" s="58"/>
      <c r="BE1800" s="59"/>
      <c r="BF1800" s="58"/>
      <c r="BG1800" s="58"/>
      <c r="BH1800" s="58"/>
      <c r="BI1800" s="58"/>
      <c r="BJ1800" s="58"/>
      <c r="BK1800" s="58"/>
      <c r="BL1800" s="58"/>
      <c r="BM1800" s="58"/>
      <c r="BN1800" s="58"/>
      <c r="BO1800" s="58"/>
      <c r="BP1800" s="58"/>
      <c r="BQ1800" s="58"/>
      <c r="BR1800" s="58"/>
      <c r="BS1800" s="58"/>
      <c r="BT1800" s="58"/>
      <c r="BU1800" s="58"/>
      <c r="BV1800" s="58"/>
      <c r="BW1800" s="58"/>
      <c r="BX1800" s="58"/>
      <c r="BY1800" s="58"/>
      <c r="BZ1800" s="58"/>
      <c r="CA1800" s="58"/>
      <c r="CB1800" s="58"/>
      <c r="CC1800" s="58"/>
      <c r="CD1800" s="58"/>
      <c r="CE1800" s="58"/>
      <c r="CF1800" s="58"/>
      <c r="CG1800" s="58"/>
      <c r="CH1800" s="58"/>
      <c r="CI1800" s="58"/>
      <c r="CJ1800" s="58"/>
      <c r="CK1800" s="58"/>
      <c r="CL1800" s="58"/>
      <c r="CM1800" s="58"/>
      <c r="CN1800" s="58"/>
      <c r="CO1800" s="58"/>
      <c r="CP1800" s="58"/>
      <c r="CQ1800" s="58"/>
      <c r="CR1800" s="58"/>
      <c r="CS1800" s="58"/>
      <c r="CT1800" s="58"/>
      <c r="CU1800" s="58"/>
      <c r="CV1800" s="58"/>
      <c r="CW1800" s="58"/>
      <c r="CX1800" s="58"/>
      <c r="CY1800" s="58"/>
      <c r="CZ1800" s="58"/>
      <c r="DA1800" s="58"/>
      <c r="DB1800" s="58"/>
      <c r="DC1800" s="58"/>
      <c r="DD1800" s="58"/>
      <c r="DE1800" s="58"/>
      <c r="DF1800" s="58"/>
      <c r="DG1800" s="58"/>
      <c r="DH1800" s="58"/>
      <c r="DI1800" s="60"/>
    </row>
    <row r="1801" spans="1:113" x14ac:dyDescent="0.2">
      <c r="A1801" s="36"/>
      <c r="AM1801" s="62"/>
      <c r="AN1801" s="62"/>
      <c r="AO1801" s="58"/>
      <c r="AP1801" s="58"/>
      <c r="AQ1801" s="58"/>
      <c r="AS1801" s="62"/>
      <c r="AT1801" s="58"/>
      <c r="AU1801" s="58"/>
      <c r="AW1801" s="62"/>
      <c r="AX1801" s="58"/>
      <c r="AY1801" s="59"/>
      <c r="BA1801" s="58"/>
      <c r="BC1801" s="62"/>
      <c r="BD1801" s="58"/>
      <c r="BE1801" s="59"/>
      <c r="BF1801" s="58"/>
      <c r="BG1801" s="58"/>
      <c r="BH1801" s="58"/>
      <c r="BI1801" s="58"/>
      <c r="BJ1801" s="58"/>
      <c r="BK1801" s="58"/>
      <c r="BL1801" s="58"/>
      <c r="BM1801" s="58"/>
      <c r="BN1801" s="58"/>
      <c r="BO1801" s="58"/>
      <c r="BP1801" s="58"/>
      <c r="BQ1801" s="58"/>
      <c r="BR1801" s="58"/>
      <c r="BS1801" s="58"/>
      <c r="BT1801" s="58"/>
      <c r="BU1801" s="58"/>
      <c r="BV1801" s="58"/>
      <c r="BW1801" s="58"/>
      <c r="BX1801" s="58"/>
      <c r="BY1801" s="58"/>
      <c r="BZ1801" s="58"/>
      <c r="CA1801" s="58"/>
      <c r="CB1801" s="58"/>
      <c r="CC1801" s="58"/>
      <c r="CD1801" s="58"/>
      <c r="CE1801" s="58"/>
      <c r="CF1801" s="58"/>
      <c r="CG1801" s="58"/>
      <c r="CH1801" s="58"/>
      <c r="CI1801" s="58"/>
      <c r="CJ1801" s="58"/>
      <c r="CK1801" s="58"/>
      <c r="CL1801" s="58"/>
      <c r="CM1801" s="58"/>
      <c r="CN1801" s="58"/>
      <c r="CO1801" s="58"/>
      <c r="CP1801" s="58"/>
      <c r="CQ1801" s="58"/>
      <c r="CR1801" s="58"/>
      <c r="CS1801" s="58"/>
      <c r="CT1801" s="58"/>
      <c r="CU1801" s="58"/>
      <c r="CV1801" s="58"/>
      <c r="CW1801" s="58"/>
      <c r="CX1801" s="58"/>
      <c r="CY1801" s="58"/>
      <c r="CZ1801" s="58"/>
      <c r="DA1801" s="58"/>
      <c r="DB1801" s="58"/>
      <c r="DC1801" s="58"/>
      <c r="DD1801" s="58"/>
      <c r="DE1801" s="58"/>
      <c r="DF1801" s="58"/>
      <c r="DG1801" s="58"/>
      <c r="DH1801" s="58"/>
      <c r="DI1801" s="60"/>
    </row>
    <row r="1802" spans="1:113" x14ac:dyDescent="0.2">
      <c r="A1802" s="36"/>
      <c r="AM1802" s="62"/>
      <c r="AN1802" s="62"/>
      <c r="AO1802" s="58"/>
      <c r="AP1802" s="58"/>
      <c r="AQ1802" s="58"/>
      <c r="AS1802" s="62"/>
      <c r="AT1802" s="58"/>
      <c r="AU1802" s="58"/>
      <c r="AW1802" s="62"/>
      <c r="AX1802" s="58"/>
      <c r="AY1802" s="59"/>
      <c r="BA1802" s="58"/>
      <c r="BC1802" s="62"/>
      <c r="BD1802" s="58"/>
      <c r="BE1802" s="59"/>
      <c r="BF1802" s="58"/>
      <c r="BG1802" s="58"/>
      <c r="BH1802" s="58"/>
      <c r="BI1802" s="58"/>
      <c r="BJ1802" s="58"/>
      <c r="BK1802" s="58"/>
      <c r="BL1802" s="58"/>
      <c r="BM1802" s="58"/>
      <c r="BN1802" s="58"/>
      <c r="BO1802" s="58"/>
      <c r="BP1802" s="58"/>
      <c r="BQ1802" s="58"/>
      <c r="BR1802" s="58"/>
      <c r="BS1802" s="58"/>
      <c r="BT1802" s="58"/>
      <c r="BU1802" s="58"/>
      <c r="BV1802" s="58"/>
      <c r="BW1802" s="58"/>
      <c r="BX1802" s="58"/>
      <c r="BY1802" s="58"/>
      <c r="BZ1802" s="58"/>
      <c r="CA1802" s="58"/>
      <c r="CB1802" s="58"/>
      <c r="CC1802" s="58"/>
      <c r="CD1802" s="58"/>
      <c r="CE1802" s="58"/>
      <c r="CF1802" s="58"/>
      <c r="CG1802" s="58"/>
      <c r="CH1802" s="58"/>
      <c r="CI1802" s="58"/>
      <c r="CJ1802" s="58"/>
      <c r="CK1802" s="58"/>
      <c r="CL1802" s="58"/>
      <c r="CM1802" s="58"/>
      <c r="CN1802" s="58"/>
      <c r="CO1802" s="58"/>
      <c r="CP1802" s="58"/>
      <c r="CQ1802" s="58"/>
      <c r="CR1802" s="58"/>
      <c r="CS1802" s="58"/>
      <c r="CT1802" s="58"/>
      <c r="CU1802" s="58"/>
      <c r="CV1802" s="58"/>
      <c r="CW1802" s="58"/>
      <c r="CX1802" s="58"/>
      <c r="CY1802" s="58"/>
      <c r="CZ1802" s="58"/>
      <c r="DA1802" s="58"/>
      <c r="DB1802" s="58"/>
      <c r="DC1802" s="58"/>
      <c r="DD1802" s="58"/>
      <c r="DE1802" s="58"/>
      <c r="DF1802" s="58"/>
      <c r="DG1802" s="58"/>
      <c r="DH1802" s="58"/>
      <c r="DI1802" s="60"/>
    </row>
    <row r="1803" spans="1:113" x14ac:dyDescent="0.2">
      <c r="A1803" s="36"/>
      <c r="AM1803" s="62"/>
      <c r="AN1803" s="62"/>
      <c r="AO1803" s="58"/>
      <c r="AP1803" s="58"/>
      <c r="AQ1803" s="58"/>
      <c r="AS1803" s="62"/>
      <c r="AT1803" s="58"/>
      <c r="AU1803" s="58"/>
      <c r="AW1803" s="62"/>
      <c r="AX1803" s="58"/>
      <c r="AY1803" s="59"/>
      <c r="BA1803" s="58"/>
      <c r="BC1803" s="62"/>
      <c r="BD1803" s="58"/>
      <c r="BE1803" s="59"/>
      <c r="BF1803" s="58"/>
      <c r="BG1803" s="58"/>
      <c r="BH1803" s="58"/>
      <c r="BI1803" s="58"/>
      <c r="BJ1803" s="58"/>
      <c r="BK1803" s="58"/>
      <c r="BL1803" s="58"/>
      <c r="BM1803" s="58"/>
      <c r="BN1803" s="58"/>
      <c r="BO1803" s="58"/>
      <c r="BP1803" s="58"/>
      <c r="BQ1803" s="58"/>
      <c r="BR1803" s="58"/>
      <c r="BS1803" s="58"/>
      <c r="BT1803" s="58"/>
      <c r="BU1803" s="58"/>
      <c r="BV1803" s="58"/>
      <c r="BW1803" s="58"/>
      <c r="BX1803" s="58"/>
      <c r="BY1803" s="58"/>
      <c r="BZ1803" s="58"/>
      <c r="CA1803" s="58"/>
      <c r="CB1803" s="58"/>
      <c r="CC1803" s="58"/>
      <c r="CD1803" s="58"/>
      <c r="CE1803" s="58"/>
      <c r="CF1803" s="58"/>
      <c r="CG1803" s="58"/>
      <c r="CH1803" s="58"/>
      <c r="CI1803" s="58"/>
      <c r="CJ1803" s="58"/>
      <c r="CK1803" s="58"/>
      <c r="CL1803" s="58"/>
      <c r="CM1803" s="58"/>
      <c r="CN1803" s="58"/>
      <c r="CO1803" s="58"/>
      <c r="CP1803" s="58"/>
      <c r="CQ1803" s="58"/>
      <c r="CR1803" s="58"/>
      <c r="CS1803" s="58"/>
      <c r="CT1803" s="58"/>
      <c r="CU1803" s="58"/>
      <c r="CV1803" s="58"/>
      <c r="CW1803" s="58"/>
      <c r="CX1803" s="58"/>
      <c r="CY1803" s="58"/>
      <c r="CZ1803" s="58"/>
      <c r="DA1803" s="58"/>
      <c r="DB1803" s="58"/>
      <c r="DC1803" s="58"/>
      <c r="DD1803" s="58"/>
      <c r="DE1803" s="58"/>
      <c r="DF1803" s="58"/>
      <c r="DG1803" s="58"/>
      <c r="DH1803" s="58"/>
      <c r="DI1803" s="60"/>
    </row>
    <row r="1804" spans="1:113" x14ac:dyDescent="0.2">
      <c r="A1804" s="36"/>
      <c r="AM1804" s="62"/>
      <c r="AN1804" s="62"/>
      <c r="AO1804" s="58"/>
      <c r="AP1804" s="58"/>
      <c r="AQ1804" s="58"/>
      <c r="AS1804" s="62"/>
      <c r="AT1804" s="58"/>
      <c r="AU1804" s="58"/>
      <c r="AW1804" s="62"/>
      <c r="AX1804" s="58"/>
      <c r="AY1804" s="59"/>
      <c r="BA1804" s="58"/>
      <c r="BC1804" s="62"/>
      <c r="BD1804" s="58"/>
      <c r="BE1804" s="59"/>
      <c r="BF1804" s="58"/>
      <c r="BG1804" s="58"/>
      <c r="BH1804" s="58"/>
      <c r="BI1804" s="58"/>
      <c r="BJ1804" s="58"/>
      <c r="BK1804" s="58"/>
      <c r="BL1804" s="58"/>
      <c r="BM1804" s="58"/>
      <c r="BN1804" s="58"/>
      <c r="BO1804" s="58"/>
      <c r="BP1804" s="58"/>
      <c r="BQ1804" s="58"/>
      <c r="BR1804" s="58"/>
      <c r="BS1804" s="58"/>
      <c r="BT1804" s="58"/>
      <c r="BU1804" s="58"/>
      <c r="BV1804" s="58"/>
      <c r="BW1804" s="58"/>
      <c r="BX1804" s="58"/>
      <c r="BY1804" s="58"/>
      <c r="BZ1804" s="58"/>
      <c r="CA1804" s="58"/>
      <c r="CB1804" s="58"/>
      <c r="CC1804" s="58"/>
      <c r="CD1804" s="58"/>
      <c r="CE1804" s="58"/>
      <c r="CF1804" s="58"/>
      <c r="CG1804" s="58"/>
      <c r="CH1804" s="58"/>
      <c r="CI1804" s="58"/>
      <c r="CJ1804" s="58"/>
      <c r="CK1804" s="58"/>
      <c r="CL1804" s="58"/>
      <c r="CM1804" s="58"/>
      <c r="CN1804" s="58"/>
      <c r="CO1804" s="58"/>
      <c r="CP1804" s="58"/>
      <c r="CQ1804" s="58"/>
      <c r="CR1804" s="58"/>
      <c r="CS1804" s="58"/>
      <c r="CT1804" s="58"/>
      <c r="CU1804" s="58"/>
      <c r="CV1804" s="58"/>
      <c r="CW1804" s="58"/>
      <c r="CX1804" s="58"/>
      <c r="CY1804" s="58"/>
      <c r="CZ1804" s="58"/>
      <c r="DA1804" s="58"/>
      <c r="DB1804" s="58"/>
      <c r="DC1804" s="58"/>
      <c r="DD1804" s="58"/>
      <c r="DE1804" s="58"/>
      <c r="DF1804" s="58"/>
      <c r="DG1804" s="58"/>
      <c r="DH1804" s="58"/>
      <c r="DI1804" s="60"/>
    </row>
    <row r="1805" spans="1:113" x14ac:dyDescent="0.2">
      <c r="A1805" s="36"/>
      <c r="AM1805" s="62"/>
      <c r="AN1805" s="62"/>
      <c r="AO1805" s="58"/>
      <c r="AP1805" s="58"/>
      <c r="AQ1805" s="58"/>
      <c r="AS1805" s="62"/>
      <c r="AT1805" s="58"/>
      <c r="AU1805" s="58"/>
      <c r="AW1805" s="62"/>
      <c r="AX1805" s="58"/>
      <c r="AY1805" s="59"/>
      <c r="BA1805" s="58"/>
      <c r="BC1805" s="62"/>
      <c r="BD1805" s="58"/>
      <c r="BE1805" s="59"/>
      <c r="BF1805" s="58"/>
      <c r="BG1805" s="58"/>
      <c r="BH1805" s="58"/>
      <c r="BI1805" s="58"/>
      <c r="BJ1805" s="58"/>
      <c r="BK1805" s="58"/>
      <c r="BL1805" s="58"/>
      <c r="BM1805" s="58"/>
      <c r="BN1805" s="58"/>
      <c r="BO1805" s="58"/>
      <c r="BP1805" s="58"/>
      <c r="BQ1805" s="58"/>
      <c r="BR1805" s="58"/>
      <c r="BS1805" s="58"/>
      <c r="BT1805" s="58"/>
      <c r="BU1805" s="58"/>
      <c r="BV1805" s="58"/>
      <c r="BW1805" s="58"/>
      <c r="BX1805" s="58"/>
      <c r="BY1805" s="58"/>
      <c r="BZ1805" s="58"/>
      <c r="CA1805" s="58"/>
      <c r="CB1805" s="58"/>
      <c r="CC1805" s="58"/>
      <c r="CD1805" s="58"/>
      <c r="CE1805" s="58"/>
      <c r="CF1805" s="58"/>
      <c r="CG1805" s="58"/>
      <c r="CH1805" s="58"/>
      <c r="CI1805" s="58"/>
      <c r="CJ1805" s="58"/>
      <c r="CK1805" s="58"/>
      <c r="CL1805" s="58"/>
      <c r="CM1805" s="58"/>
      <c r="CN1805" s="58"/>
      <c r="CO1805" s="58"/>
      <c r="CP1805" s="58"/>
      <c r="CQ1805" s="58"/>
      <c r="CR1805" s="58"/>
      <c r="CS1805" s="58"/>
      <c r="CT1805" s="58"/>
      <c r="CU1805" s="58"/>
      <c r="CV1805" s="58"/>
      <c r="CW1805" s="58"/>
      <c r="CX1805" s="58"/>
      <c r="CY1805" s="58"/>
      <c r="CZ1805" s="58"/>
      <c r="DA1805" s="58"/>
      <c r="DB1805" s="58"/>
      <c r="DC1805" s="58"/>
      <c r="DD1805" s="58"/>
      <c r="DE1805" s="58"/>
      <c r="DF1805" s="58"/>
      <c r="DG1805" s="58"/>
      <c r="DH1805" s="58"/>
      <c r="DI1805" s="60"/>
    </row>
    <row r="1806" spans="1:113" x14ac:dyDescent="0.2">
      <c r="A1806" s="36"/>
      <c r="AM1806" s="62"/>
      <c r="AN1806" s="62"/>
      <c r="AO1806" s="58"/>
      <c r="AP1806" s="58"/>
      <c r="AQ1806" s="58"/>
      <c r="AS1806" s="62"/>
      <c r="AT1806" s="58"/>
      <c r="AU1806" s="58"/>
      <c r="AW1806" s="62"/>
      <c r="AX1806" s="58"/>
      <c r="AY1806" s="59"/>
      <c r="BA1806" s="58"/>
      <c r="BC1806" s="62"/>
      <c r="BD1806" s="58"/>
      <c r="BE1806" s="59"/>
      <c r="BF1806" s="58"/>
      <c r="BG1806" s="58"/>
      <c r="BH1806" s="58"/>
      <c r="BI1806" s="58"/>
      <c r="BJ1806" s="58"/>
      <c r="BK1806" s="58"/>
      <c r="BL1806" s="58"/>
      <c r="BM1806" s="58"/>
      <c r="BN1806" s="58"/>
      <c r="BO1806" s="58"/>
      <c r="BP1806" s="58"/>
      <c r="BQ1806" s="58"/>
      <c r="BR1806" s="58"/>
      <c r="BS1806" s="58"/>
      <c r="BT1806" s="58"/>
      <c r="BU1806" s="58"/>
      <c r="BV1806" s="58"/>
      <c r="BW1806" s="58"/>
      <c r="BX1806" s="58"/>
      <c r="BY1806" s="58"/>
      <c r="BZ1806" s="58"/>
      <c r="CA1806" s="58"/>
      <c r="CB1806" s="58"/>
      <c r="CC1806" s="58"/>
      <c r="CD1806" s="58"/>
      <c r="CE1806" s="58"/>
      <c r="CF1806" s="58"/>
      <c r="CG1806" s="58"/>
      <c r="CH1806" s="58"/>
      <c r="CI1806" s="58"/>
      <c r="CJ1806" s="58"/>
      <c r="CK1806" s="58"/>
      <c r="CL1806" s="58"/>
      <c r="CM1806" s="58"/>
      <c r="CN1806" s="58"/>
      <c r="CO1806" s="58"/>
      <c r="CP1806" s="58"/>
      <c r="CQ1806" s="58"/>
      <c r="CR1806" s="58"/>
      <c r="CS1806" s="58"/>
      <c r="CT1806" s="58"/>
      <c r="CU1806" s="58"/>
      <c r="CV1806" s="58"/>
      <c r="CW1806" s="58"/>
      <c r="CX1806" s="58"/>
      <c r="CY1806" s="58"/>
      <c r="CZ1806" s="58"/>
      <c r="DA1806" s="58"/>
      <c r="DB1806" s="58"/>
      <c r="DC1806" s="58"/>
      <c r="DD1806" s="58"/>
      <c r="DE1806" s="58"/>
      <c r="DF1806" s="58"/>
      <c r="DG1806" s="58"/>
      <c r="DH1806" s="58"/>
      <c r="DI1806" s="60"/>
    </row>
    <row r="1807" spans="1:113" x14ac:dyDescent="0.2">
      <c r="A1807" s="36"/>
      <c r="AM1807" s="62"/>
      <c r="AN1807" s="62"/>
      <c r="AO1807" s="58"/>
      <c r="AP1807" s="58"/>
      <c r="AQ1807" s="58"/>
      <c r="AS1807" s="62"/>
      <c r="AT1807" s="58"/>
      <c r="AU1807" s="58"/>
      <c r="AW1807" s="62"/>
      <c r="AX1807" s="58"/>
      <c r="AY1807" s="59"/>
      <c r="BA1807" s="58"/>
      <c r="BC1807" s="62"/>
      <c r="BD1807" s="58"/>
      <c r="BE1807" s="59"/>
      <c r="BF1807" s="58"/>
      <c r="BG1807" s="58"/>
      <c r="BH1807" s="58"/>
      <c r="BI1807" s="58"/>
      <c r="BJ1807" s="58"/>
      <c r="BK1807" s="58"/>
      <c r="BL1807" s="58"/>
      <c r="BM1807" s="58"/>
      <c r="BN1807" s="58"/>
      <c r="BO1807" s="58"/>
      <c r="BP1807" s="58"/>
      <c r="BQ1807" s="58"/>
      <c r="BR1807" s="58"/>
      <c r="BS1807" s="58"/>
      <c r="BT1807" s="58"/>
      <c r="BU1807" s="58"/>
      <c r="BV1807" s="58"/>
      <c r="BW1807" s="58"/>
      <c r="BX1807" s="58"/>
      <c r="BY1807" s="58"/>
      <c r="BZ1807" s="58"/>
      <c r="CA1807" s="58"/>
      <c r="CB1807" s="58"/>
      <c r="CC1807" s="58"/>
      <c r="CD1807" s="58"/>
      <c r="CE1807" s="58"/>
      <c r="CF1807" s="58"/>
      <c r="CG1807" s="58"/>
      <c r="CH1807" s="58"/>
      <c r="CI1807" s="58"/>
      <c r="CJ1807" s="58"/>
      <c r="CK1807" s="58"/>
      <c r="CL1807" s="58"/>
      <c r="CM1807" s="58"/>
      <c r="CN1807" s="58"/>
      <c r="CO1807" s="58"/>
      <c r="CP1807" s="58"/>
      <c r="CQ1807" s="58"/>
      <c r="CR1807" s="58"/>
      <c r="CS1807" s="58"/>
      <c r="CT1807" s="58"/>
      <c r="CU1807" s="58"/>
      <c r="CV1807" s="58"/>
      <c r="CW1807" s="58"/>
      <c r="CX1807" s="58"/>
      <c r="CY1807" s="58"/>
      <c r="CZ1807" s="58"/>
      <c r="DA1807" s="58"/>
      <c r="DB1807" s="58"/>
      <c r="DC1807" s="58"/>
      <c r="DD1807" s="58"/>
      <c r="DE1807" s="58"/>
      <c r="DF1807" s="58"/>
      <c r="DG1807" s="58"/>
      <c r="DH1807" s="58"/>
      <c r="DI1807" s="60"/>
    </row>
    <row r="1808" spans="1:113" x14ac:dyDescent="0.2">
      <c r="A1808" s="36"/>
      <c r="AM1808" s="62"/>
      <c r="AN1808" s="62"/>
      <c r="AO1808" s="58"/>
      <c r="AP1808" s="58"/>
      <c r="AQ1808" s="58"/>
      <c r="AS1808" s="62"/>
      <c r="AT1808" s="58"/>
      <c r="AU1808" s="58"/>
      <c r="AW1808" s="62"/>
      <c r="AX1808" s="58"/>
      <c r="AY1808" s="59"/>
      <c r="BA1808" s="58"/>
      <c r="BC1808" s="62"/>
      <c r="BD1808" s="58"/>
      <c r="BE1808" s="59"/>
      <c r="BF1808" s="58"/>
      <c r="BG1808" s="58"/>
      <c r="BH1808" s="58"/>
      <c r="BI1808" s="58"/>
      <c r="BJ1808" s="58"/>
      <c r="BK1808" s="58"/>
      <c r="BL1808" s="58"/>
      <c r="BM1808" s="58"/>
      <c r="BN1808" s="58"/>
      <c r="BO1808" s="58"/>
      <c r="BP1808" s="58"/>
      <c r="BQ1808" s="58"/>
      <c r="BR1808" s="58"/>
      <c r="BS1808" s="58"/>
      <c r="BT1808" s="58"/>
      <c r="BU1808" s="58"/>
      <c r="BV1808" s="58"/>
      <c r="BW1808" s="58"/>
      <c r="BX1808" s="58"/>
      <c r="BY1808" s="58"/>
      <c r="BZ1808" s="58"/>
      <c r="CA1808" s="58"/>
      <c r="CB1808" s="58"/>
      <c r="CC1808" s="58"/>
      <c r="CD1808" s="58"/>
      <c r="CE1808" s="58"/>
      <c r="CF1808" s="58"/>
      <c r="CG1808" s="58"/>
      <c r="CH1808" s="58"/>
      <c r="CI1808" s="58"/>
      <c r="CJ1808" s="58"/>
      <c r="CK1808" s="58"/>
      <c r="CL1808" s="58"/>
      <c r="CM1808" s="58"/>
      <c r="CN1808" s="58"/>
      <c r="CO1808" s="58"/>
      <c r="CP1808" s="58"/>
      <c r="CQ1808" s="58"/>
      <c r="CR1808" s="58"/>
      <c r="CS1808" s="58"/>
      <c r="CT1808" s="58"/>
      <c r="CU1808" s="58"/>
      <c r="CV1808" s="58"/>
      <c r="CW1808" s="58"/>
      <c r="CX1808" s="58"/>
      <c r="CY1808" s="58"/>
      <c r="CZ1808" s="58"/>
      <c r="DA1808" s="58"/>
      <c r="DB1808" s="58"/>
      <c r="DC1808" s="58"/>
      <c r="DD1808" s="58"/>
      <c r="DE1808" s="58"/>
      <c r="DF1808" s="58"/>
      <c r="DG1808" s="58"/>
      <c r="DH1808" s="58"/>
      <c r="DI1808" s="60"/>
    </row>
    <row r="1809" spans="1:113" x14ac:dyDescent="0.2">
      <c r="A1809" s="36"/>
      <c r="AM1809" s="62"/>
      <c r="AN1809" s="62"/>
      <c r="AO1809" s="58"/>
      <c r="AP1809" s="58"/>
      <c r="AQ1809" s="58"/>
      <c r="AS1809" s="62"/>
      <c r="AT1809" s="58"/>
      <c r="AU1809" s="58"/>
      <c r="AW1809" s="62"/>
      <c r="AX1809" s="58"/>
      <c r="AY1809" s="59"/>
      <c r="BA1809" s="58"/>
      <c r="BC1809" s="62"/>
      <c r="BD1809" s="58"/>
      <c r="BE1809" s="59"/>
      <c r="BF1809" s="58"/>
      <c r="BG1809" s="58"/>
      <c r="BH1809" s="58"/>
      <c r="BI1809" s="58"/>
      <c r="BJ1809" s="58"/>
      <c r="BK1809" s="58"/>
      <c r="BL1809" s="58"/>
      <c r="BM1809" s="58"/>
      <c r="BN1809" s="58"/>
      <c r="BO1809" s="58"/>
      <c r="BP1809" s="58"/>
      <c r="BQ1809" s="58"/>
      <c r="BR1809" s="58"/>
      <c r="BS1809" s="58"/>
      <c r="BT1809" s="58"/>
      <c r="BU1809" s="58"/>
      <c r="BV1809" s="58"/>
      <c r="BW1809" s="58"/>
      <c r="BX1809" s="58"/>
      <c r="BY1809" s="58"/>
      <c r="BZ1809" s="58"/>
      <c r="CA1809" s="58"/>
      <c r="CB1809" s="58"/>
      <c r="CC1809" s="58"/>
      <c r="CD1809" s="58"/>
      <c r="CE1809" s="58"/>
      <c r="CF1809" s="58"/>
      <c r="CG1809" s="58"/>
      <c r="CH1809" s="58"/>
      <c r="CI1809" s="58"/>
      <c r="CJ1809" s="58"/>
      <c r="CK1809" s="58"/>
      <c r="CL1809" s="58"/>
      <c r="CM1809" s="58"/>
      <c r="CN1809" s="58"/>
      <c r="CO1809" s="58"/>
      <c r="CP1809" s="58"/>
      <c r="CQ1809" s="58"/>
      <c r="CR1809" s="58"/>
      <c r="CS1809" s="58"/>
      <c r="CT1809" s="58"/>
      <c r="CU1809" s="58"/>
      <c r="CV1809" s="58"/>
      <c r="CW1809" s="58"/>
      <c r="CX1809" s="58"/>
      <c r="CY1809" s="58"/>
      <c r="CZ1809" s="58"/>
      <c r="DA1809" s="58"/>
      <c r="DB1809" s="58"/>
      <c r="DC1809" s="58"/>
      <c r="DD1809" s="58"/>
      <c r="DE1809" s="58"/>
      <c r="DF1809" s="58"/>
      <c r="DG1809" s="58"/>
      <c r="DH1809" s="58"/>
      <c r="DI1809" s="60"/>
    </row>
    <row r="1810" spans="1:113" x14ac:dyDescent="0.2">
      <c r="A1810" s="36"/>
      <c r="AM1810" s="62"/>
      <c r="AN1810" s="62"/>
      <c r="AO1810" s="58"/>
      <c r="AP1810" s="58"/>
      <c r="AQ1810" s="58"/>
      <c r="AS1810" s="62"/>
      <c r="AT1810" s="58"/>
      <c r="AU1810" s="58"/>
      <c r="AW1810" s="62"/>
      <c r="AX1810" s="58"/>
      <c r="AY1810" s="59"/>
      <c r="BA1810" s="58"/>
      <c r="BC1810" s="62"/>
      <c r="BD1810" s="58"/>
      <c r="BE1810" s="59"/>
      <c r="BF1810" s="58"/>
      <c r="BG1810" s="58"/>
      <c r="BH1810" s="58"/>
      <c r="BI1810" s="58"/>
      <c r="BJ1810" s="58"/>
      <c r="BK1810" s="58"/>
      <c r="BL1810" s="58"/>
      <c r="BM1810" s="58"/>
      <c r="BN1810" s="58"/>
      <c r="BO1810" s="58"/>
      <c r="BP1810" s="58"/>
      <c r="BQ1810" s="58"/>
      <c r="BR1810" s="58"/>
      <c r="BS1810" s="58"/>
      <c r="BT1810" s="58"/>
      <c r="BU1810" s="58"/>
      <c r="BV1810" s="58"/>
      <c r="BW1810" s="58"/>
      <c r="BX1810" s="58"/>
      <c r="BY1810" s="58"/>
      <c r="BZ1810" s="58"/>
      <c r="CA1810" s="58"/>
      <c r="CB1810" s="58"/>
      <c r="CC1810" s="58"/>
      <c r="CD1810" s="58"/>
      <c r="CE1810" s="58"/>
      <c r="CF1810" s="58"/>
      <c r="CG1810" s="58"/>
      <c r="CH1810" s="58"/>
      <c r="CI1810" s="58"/>
      <c r="CJ1810" s="58"/>
      <c r="CK1810" s="58"/>
      <c r="CL1810" s="58"/>
      <c r="CM1810" s="58"/>
      <c r="CN1810" s="58"/>
      <c r="CO1810" s="58"/>
      <c r="CP1810" s="58"/>
      <c r="CQ1810" s="58"/>
      <c r="CR1810" s="58"/>
      <c r="CS1810" s="58"/>
      <c r="CT1810" s="58"/>
      <c r="CU1810" s="58"/>
      <c r="CV1810" s="58"/>
      <c r="CW1810" s="58"/>
      <c r="CX1810" s="58"/>
      <c r="CY1810" s="58"/>
      <c r="CZ1810" s="58"/>
      <c r="DA1810" s="58"/>
      <c r="DB1810" s="58"/>
      <c r="DC1810" s="58"/>
      <c r="DD1810" s="58"/>
      <c r="DE1810" s="58"/>
      <c r="DF1810" s="58"/>
      <c r="DG1810" s="58"/>
      <c r="DH1810" s="58"/>
      <c r="DI1810" s="60"/>
    </row>
    <row r="1811" spans="1:113" x14ac:dyDescent="0.2">
      <c r="A1811" s="36"/>
      <c r="AM1811" s="62"/>
      <c r="AN1811" s="62"/>
      <c r="AO1811" s="58"/>
      <c r="AP1811" s="58"/>
      <c r="AQ1811" s="58"/>
      <c r="AS1811" s="62"/>
      <c r="AT1811" s="58"/>
      <c r="AU1811" s="58"/>
      <c r="AW1811" s="62"/>
      <c r="AX1811" s="58"/>
      <c r="AY1811" s="59"/>
      <c r="BA1811" s="58"/>
      <c r="BC1811" s="62"/>
      <c r="BD1811" s="58"/>
      <c r="BE1811" s="59"/>
      <c r="BF1811" s="58"/>
      <c r="BG1811" s="58"/>
      <c r="BH1811" s="58"/>
      <c r="BI1811" s="58"/>
      <c r="BJ1811" s="58"/>
      <c r="BK1811" s="58"/>
      <c r="BL1811" s="58"/>
      <c r="BM1811" s="58"/>
      <c r="BN1811" s="58"/>
      <c r="BO1811" s="58"/>
      <c r="BP1811" s="58"/>
      <c r="BQ1811" s="58"/>
      <c r="BR1811" s="58"/>
      <c r="BS1811" s="58"/>
      <c r="BT1811" s="58"/>
      <c r="BU1811" s="58"/>
      <c r="BV1811" s="58"/>
      <c r="BW1811" s="58"/>
      <c r="BX1811" s="58"/>
      <c r="BY1811" s="58"/>
      <c r="BZ1811" s="58"/>
      <c r="CA1811" s="58"/>
      <c r="CB1811" s="58"/>
      <c r="CC1811" s="58"/>
      <c r="CD1811" s="58"/>
      <c r="CE1811" s="58"/>
      <c r="CF1811" s="58"/>
      <c r="CG1811" s="58"/>
      <c r="CH1811" s="58"/>
      <c r="CI1811" s="58"/>
      <c r="CJ1811" s="58"/>
      <c r="CK1811" s="58"/>
      <c r="CL1811" s="58"/>
      <c r="CM1811" s="58"/>
      <c r="CN1811" s="58"/>
      <c r="CO1811" s="58"/>
      <c r="CP1811" s="58"/>
      <c r="CQ1811" s="58"/>
      <c r="CR1811" s="58"/>
      <c r="CS1811" s="58"/>
      <c r="CT1811" s="58"/>
      <c r="CU1811" s="58"/>
      <c r="CV1811" s="58"/>
      <c r="CW1811" s="58"/>
      <c r="CX1811" s="58"/>
      <c r="CY1811" s="58"/>
      <c r="CZ1811" s="58"/>
      <c r="DA1811" s="58"/>
      <c r="DB1811" s="58"/>
      <c r="DC1811" s="58"/>
      <c r="DD1811" s="58"/>
      <c r="DE1811" s="58"/>
      <c r="DF1811" s="58"/>
      <c r="DG1811" s="58"/>
      <c r="DH1811" s="58"/>
      <c r="DI1811" s="60"/>
    </row>
    <row r="1812" spans="1:113" x14ac:dyDescent="0.2">
      <c r="A1812" s="36"/>
      <c r="AM1812" s="62"/>
      <c r="AN1812" s="62"/>
      <c r="AO1812" s="58"/>
      <c r="AP1812" s="58"/>
      <c r="AQ1812" s="58"/>
      <c r="AS1812" s="62"/>
      <c r="AT1812" s="58"/>
      <c r="AU1812" s="58"/>
      <c r="AW1812" s="62"/>
      <c r="AX1812" s="58"/>
      <c r="AY1812" s="59"/>
      <c r="BA1812" s="58"/>
      <c r="BC1812" s="62"/>
      <c r="BD1812" s="58"/>
      <c r="BE1812" s="59"/>
      <c r="BF1812" s="58"/>
      <c r="BG1812" s="58"/>
      <c r="BH1812" s="58"/>
      <c r="BI1812" s="58"/>
      <c r="BJ1812" s="58"/>
      <c r="BK1812" s="58"/>
      <c r="BL1812" s="58"/>
      <c r="BM1812" s="58"/>
      <c r="BN1812" s="58"/>
      <c r="BO1812" s="58"/>
      <c r="BP1812" s="58"/>
      <c r="BQ1812" s="58"/>
      <c r="BR1812" s="58"/>
      <c r="BS1812" s="58"/>
      <c r="BT1812" s="58"/>
      <c r="BU1812" s="58"/>
      <c r="BV1812" s="58"/>
      <c r="BW1812" s="58"/>
      <c r="BX1812" s="58"/>
      <c r="BY1812" s="58"/>
      <c r="BZ1812" s="58"/>
      <c r="CA1812" s="58"/>
      <c r="CB1812" s="58"/>
      <c r="CC1812" s="58"/>
      <c r="CD1812" s="58"/>
      <c r="CE1812" s="58"/>
      <c r="CF1812" s="58"/>
      <c r="CG1812" s="58"/>
      <c r="CH1812" s="58"/>
      <c r="CI1812" s="58"/>
      <c r="CJ1812" s="58"/>
      <c r="CK1812" s="58"/>
      <c r="CL1812" s="58"/>
      <c r="CM1812" s="58"/>
      <c r="CN1812" s="58"/>
      <c r="CO1812" s="58"/>
      <c r="CP1812" s="58"/>
      <c r="CQ1812" s="58"/>
      <c r="CR1812" s="58"/>
      <c r="CS1812" s="58"/>
      <c r="CT1812" s="58"/>
      <c r="CU1812" s="58"/>
      <c r="CV1812" s="58"/>
      <c r="CW1812" s="58"/>
      <c r="CX1812" s="58"/>
      <c r="CY1812" s="58"/>
      <c r="CZ1812" s="58"/>
      <c r="DA1812" s="58"/>
      <c r="DB1812" s="58"/>
      <c r="DC1812" s="58"/>
      <c r="DD1812" s="58"/>
      <c r="DE1812" s="58"/>
      <c r="DF1812" s="58"/>
      <c r="DG1812" s="58"/>
      <c r="DH1812" s="58"/>
      <c r="DI1812" s="60"/>
    </row>
    <row r="1813" spans="1:113" x14ac:dyDescent="0.2">
      <c r="A1813" s="36"/>
      <c r="AM1813" s="62"/>
      <c r="AN1813" s="62"/>
      <c r="AO1813" s="58"/>
      <c r="AP1813" s="58"/>
      <c r="AQ1813" s="58"/>
      <c r="AS1813" s="62"/>
      <c r="AT1813" s="58"/>
      <c r="AU1813" s="58"/>
      <c r="AW1813" s="62"/>
      <c r="AX1813" s="58"/>
      <c r="AY1813" s="59"/>
      <c r="BA1813" s="58"/>
      <c r="BC1813" s="62"/>
      <c r="BD1813" s="58"/>
      <c r="BE1813" s="59"/>
      <c r="BF1813" s="58"/>
      <c r="BG1813" s="58"/>
      <c r="BH1813" s="58"/>
      <c r="BI1813" s="58"/>
      <c r="BJ1813" s="58"/>
      <c r="BK1813" s="58"/>
      <c r="BL1813" s="58"/>
      <c r="BM1813" s="58"/>
      <c r="BN1813" s="58"/>
      <c r="BO1813" s="58"/>
      <c r="BP1813" s="58"/>
      <c r="BQ1813" s="58"/>
      <c r="BR1813" s="58"/>
      <c r="BS1813" s="58"/>
      <c r="BT1813" s="58"/>
      <c r="BU1813" s="58"/>
      <c r="BV1813" s="58"/>
      <c r="BW1813" s="58"/>
      <c r="BX1813" s="58"/>
      <c r="BY1813" s="58"/>
      <c r="BZ1813" s="58"/>
      <c r="CA1813" s="58"/>
      <c r="CB1813" s="58"/>
      <c r="CC1813" s="58"/>
      <c r="CD1813" s="58"/>
      <c r="CE1813" s="58"/>
      <c r="CF1813" s="58"/>
      <c r="CG1813" s="58"/>
      <c r="CH1813" s="58"/>
      <c r="CI1813" s="58"/>
      <c r="CJ1813" s="58"/>
      <c r="CK1813" s="58"/>
      <c r="CL1813" s="58"/>
      <c r="CM1813" s="58"/>
      <c r="CN1813" s="58"/>
      <c r="CO1813" s="58"/>
      <c r="CP1813" s="58"/>
      <c r="CQ1813" s="58"/>
      <c r="CR1813" s="58"/>
      <c r="CS1813" s="58"/>
      <c r="CT1813" s="58"/>
      <c r="CU1813" s="58"/>
      <c r="CV1813" s="58"/>
      <c r="CW1813" s="58"/>
      <c r="CX1813" s="58"/>
      <c r="CY1813" s="58"/>
      <c r="CZ1813" s="58"/>
      <c r="DA1813" s="58"/>
      <c r="DB1813" s="58"/>
      <c r="DC1813" s="58"/>
      <c r="DD1813" s="58"/>
      <c r="DE1813" s="58"/>
      <c r="DF1813" s="58"/>
      <c r="DG1813" s="58"/>
      <c r="DH1813" s="58"/>
      <c r="DI1813" s="60"/>
    </row>
    <row r="1814" spans="1:113" x14ac:dyDescent="0.2">
      <c r="A1814" s="36"/>
      <c r="AM1814" s="62"/>
      <c r="AN1814" s="62"/>
      <c r="AO1814" s="58"/>
      <c r="AP1814" s="58"/>
      <c r="AQ1814" s="58"/>
      <c r="AS1814" s="62"/>
      <c r="AT1814" s="58"/>
      <c r="AU1814" s="58"/>
      <c r="AW1814" s="62"/>
      <c r="AX1814" s="58"/>
      <c r="AY1814" s="59"/>
      <c r="BA1814" s="58"/>
      <c r="BC1814" s="62"/>
      <c r="BD1814" s="58"/>
      <c r="BE1814" s="59"/>
      <c r="BF1814" s="58"/>
      <c r="BG1814" s="58"/>
      <c r="BH1814" s="58"/>
      <c r="BI1814" s="58"/>
      <c r="BJ1814" s="58"/>
      <c r="BK1814" s="58"/>
      <c r="BL1814" s="58"/>
      <c r="BM1814" s="58"/>
      <c r="BN1814" s="58"/>
      <c r="BO1814" s="58"/>
      <c r="BP1814" s="58"/>
      <c r="BQ1814" s="58"/>
      <c r="BR1814" s="58"/>
      <c r="BS1814" s="58"/>
      <c r="BT1814" s="58"/>
      <c r="BU1814" s="58"/>
      <c r="BV1814" s="58"/>
      <c r="BW1814" s="58"/>
      <c r="BX1814" s="58"/>
      <c r="BY1814" s="58"/>
      <c r="BZ1814" s="58"/>
      <c r="CA1814" s="58"/>
      <c r="CB1814" s="58"/>
      <c r="CC1814" s="58"/>
      <c r="CD1814" s="58"/>
      <c r="CE1814" s="58"/>
      <c r="CF1814" s="58"/>
      <c r="CG1814" s="58"/>
      <c r="CH1814" s="58"/>
      <c r="CI1814" s="58"/>
      <c r="CJ1814" s="58"/>
      <c r="CK1814" s="58"/>
      <c r="CL1814" s="58"/>
      <c r="CM1814" s="58"/>
      <c r="CN1814" s="58"/>
      <c r="CO1814" s="58"/>
      <c r="CP1814" s="58"/>
      <c r="CQ1814" s="58"/>
      <c r="CR1814" s="58"/>
      <c r="CS1814" s="58"/>
      <c r="CT1814" s="58"/>
      <c r="CU1814" s="58"/>
      <c r="CV1814" s="58"/>
      <c r="CW1814" s="58"/>
      <c r="CX1814" s="58"/>
      <c r="CY1814" s="58"/>
      <c r="CZ1814" s="58"/>
      <c r="DA1814" s="58"/>
      <c r="DB1814" s="58"/>
      <c r="DC1814" s="58"/>
      <c r="DD1814" s="58"/>
      <c r="DE1814" s="58"/>
      <c r="DF1814" s="58"/>
      <c r="DG1814" s="58"/>
      <c r="DH1814" s="58"/>
      <c r="DI1814" s="60"/>
    </row>
    <row r="1815" spans="1:113" x14ac:dyDescent="0.2">
      <c r="A1815" s="36"/>
      <c r="AM1815" s="62"/>
      <c r="AN1815" s="62"/>
      <c r="AO1815" s="58"/>
      <c r="AP1815" s="58"/>
      <c r="AQ1815" s="58"/>
      <c r="AS1815" s="62"/>
      <c r="AT1815" s="58"/>
      <c r="AU1815" s="58"/>
      <c r="AW1815" s="62"/>
      <c r="AX1815" s="58"/>
      <c r="AY1815" s="59"/>
      <c r="BA1815" s="58"/>
      <c r="BC1815" s="62"/>
      <c r="BD1815" s="58"/>
      <c r="BE1815" s="59"/>
      <c r="BF1815" s="58"/>
      <c r="BG1815" s="58"/>
      <c r="BH1815" s="58"/>
      <c r="BI1815" s="58"/>
      <c r="BJ1815" s="58"/>
      <c r="BK1815" s="58"/>
      <c r="BL1815" s="58"/>
      <c r="BM1815" s="58"/>
      <c r="BN1815" s="58"/>
      <c r="BO1815" s="58"/>
      <c r="BP1815" s="58"/>
      <c r="BQ1815" s="58"/>
      <c r="BR1815" s="58"/>
      <c r="BS1815" s="58"/>
      <c r="BT1815" s="58"/>
      <c r="BU1815" s="58"/>
      <c r="BV1815" s="58"/>
      <c r="BW1815" s="58"/>
      <c r="BX1815" s="58"/>
      <c r="BY1815" s="58"/>
      <c r="BZ1815" s="58"/>
      <c r="CA1815" s="58"/>
      <c r="CB1815" s="58"/>
      <c r="CC1815" s="58"/>
      <c r="CD1815" s="58"/>
      <c r="CE1815" s="58"/>
      <c r="CF1815" s="58"/>
      <c r="CG1815" s="58"/>
      <c r="CH1815" s="58"/>
      <c r="CI1815" s="58"/>
      <c r="CJ1815" s="58"/>
      <c r="CK1815" s="58"/>
      <c r="CL1815" s="58"/>
      <c r="CM1815" s="58"/>
      <c r="CN1815" s="58"/>
      <c r="CO1815" s="58"/>
      <c r="CP1815" s="58"/>
      <c r="CQ1815" s="58"/>
      <c r="CR1815" s="58"/>
      <c r="CS1815" s="58"/>
      <c r="CT1815" s="58"/>
      <c r="CU1815" s="58"/>
      <c r="CV1815" s="58"/>
      <c r="CW1815" s="58"/>
      <c r="CX1815" s="58"/>
      <c r="CY1815" s="58"/>
      <c r="CZ1815" s="58"/>
      <c r="DA1815" s="58"/>
      <c r="DB1815" s="58"/>
      <c r="DC1815" s="58"/>
      <c r="DD1815" s="58"/>
      <c r="DE1815" s="58"/>
      <c r="DF1815" s="58"/>
      <c r="DG1815" s="58"/>
      <c r="DH1815" s="58"/>
      <c r="DI1815" s="60"/>
    </row>
    <row r="1816" spans="1:113" x14ac:dyDescent="0.2">
      <c r="A1816" s="36"/>
      <c r="AM1816" s="62"/>
      <c r="AN1816" s="62"/>
      <c r="AO1816" s="58"/>
      <c r="AP1816" s="58"/>
      <c r="AQ1816" s="58"/>
      <c r="AS1816" s="62"/>
      <c r="AT1816" s="58"/>
      <c r="AU1816" s="58"/>
      <c r="AW1816" s="62"/>
      <c r="AX1816" s="58"/>
      <c r="AY1816" s="59"/>
      <c r="BA1816" s="58"/>
      <c r="BC1816" s="62"/>
      <c r="BD1816" s="58"/>
      <c r="BE1816" s="59"/>
      <c r="BF1816" s="58"/>
      <c r="BG1816" s="58"/>
      <c r="BH1816" s="58"/>
      <c r="BI1816" s="58"/>
      <c r="BJ1816" s="58"/>
      <c r="BK1816" s="58"/>
      <c r="BL1816" s="58"/>
      <c r="BM1816" s="58"/>
      <c r="BN1816" s="58"/>
      <c r="BO1816" s="58"/>
      <c r="BP1816" s="58"/>
      <c r="BQ1816" s="58"/>
      <c r="BR1816" s="58"/>
      <c r="BS1816" s="58"/>
      <c r="BT1816" s="58"/>
      <c r="BU1816" s="58"/>
      <c r="BV1816" s="58"/>
      <c r="BW1816" s="58"/>
      <c r="BX1816" s="58"/>
      <c r="BY1816" s="58"/>
      <c r="BZ1816" s="58"/>
      <c r="CA1816" s="58"/>
      <c r="CB1816" s="58"/>
      <c r="CC1816" s="58"/>
      <c r="CD1816" s="58"/>
      <c r="CE1816" s="58"/>
      <c r="CF1816" s="58"/>
      <c r="CG1816" s="58"/>
      <c r="CH1816" s="58"/>
      <c r="CI1816" s="58"/>
      <c r="CJ1816" s="58"/>
      <c r="CK1816" s="58"/>
      <c r="CL1816" s="58"/>
      <c r="CM1816" s="58"/>
      <c r="CN1816" s="58"/>
      <c r="CO1816" s="58"/>
      <c r="CP1816" s="58"/>
      <c r="CQ1816" s="58"/>
      <c r="CR1816" s="58"/>
      <c r="CS1816" s="58"/>
      <c r="CT1816" s="58"/>
      <c r="CU1816" s="58"/>
      <c r="CV1816" s="58"/>
      <c r="CW1816" s="58"/>
      <c r="CX1816" s="58"/>
      <c r="CY1816" s="58"/>
      <c r="CZ1816" s="58"/>
      <c r="DA1816" s="58"/>
      <c r="DB1816" s="58"/>
      <c r="DC1816" s="58"/>
      <c r="DD1816" s="58"/>
      <c r="DE1816" s="58"/>
      <c r="DF1816" s="58"/>
      <c r="DG1816" s="58"/>
      <c r="DH1816" s="58"/>
      <c r="DI1816" s="60"/>
    </row>
    <row r="1817" spans="1:113" x14ac:dyDescent="0.2">
      <c r="A1817" s="36"/>
      <c r="AM1817" s="62"/>
      <c r="AN1817" s="62"/>
      <c r="AO1817" s="58"/>
      <c r="AP1817" s="58"/>
      <c r="AQ1817" s="58"/>
      <c r="AS1817" s="62"/>
      <c r="AT1817" s="58"/>
      <c r="AU1817" s="58"/>
      <c r="AW1817" s="62"/>
      <c r="AX1817" s="58"/>
      <c r="AY1817" s="59"/>
      <c r="BA1817" s="58"/>
      <c r="BC1817" s="62"/>
      <c r="BD1817" s="58"/>
      <c r="BE1817" s="59"/>
      <c r="BF1817" s="58"/>
      <c r="BG1817" s="58"/>
      <c r="BH1817" s="58"/>
      <c r="BI1817" s="58"/>
      <c r="BJ1817" s="58"/>
      <c r="BK1817" s="58"/>
      <c r="BL1817" s="58"/>
      <c r="BM1817" s="58"/>
      <c r="BN1817" s="58"/>
      <c r="BO1817" s="58"/>
      <c r="BP1817" s="58"/>
      <c r="BQ1817" s="58"/>
      <c r="BR1817" s="58"/>
      <c r="BS1817" s="58"/>
      <c r="BT1817" s="58"/>
      <c r="BU1817" s="58"/>
      <c r="BV1817" s="58"/>
      <c r="BW1817" s="58"/>
      <c r="BX1817" s="58"/>
      <c r="BY1817" s="58"/>
      <c r="BZ1817" s="58"/>
      <c r="CA1817" s="58"/>
      <c r="CB1817" s="58"/>
      <c r="CC1817" s="58"/>
      <c r="CD1817" s="58"/>
      <c r="CE1817" s="58"/>
      <c r="CF1817" s="58"/>
      <c r="CG1817" s="58"/>
      <c r="CH1817" s="58"/>
      <c r="CI1817" s="58"/>
      <c r="CJ1817" s="58"/>
      <c r="CK1817" s="58"/>
      <c r="CL1817" s="58"/>
      <c r="CM1817" s="58"/>
      <c r="CN1817" s="58"/>
      <c r="CO1817" s="58"/>
      <c r="CP1817" s="58"/>
      <c r="CQ1817" s="58"/>
      <c r="CR1817" s="58"/>
      <c r="CS1817" s="58"/>
      <c r="CT1817" s="58"/>
      <c r="CU1817" s="58"/>
      <c r="CV1817" s="58"/>
      <c r="CW1817" s="58"/>
      <c r="CX1817" s="58"/>
      <c r="CY1817" s="58"/>
      <c r="CZ1817" s="58"/>
      <c r="DA1817" s="58"/>
      <c r="DB1817" s="58"/>
      <c r="DC1817" s="58"/>
      <c r="DD1817" s="58"/>
      <c r="DE1817" s="58"/>
      <c r="DF1817" s="58"/>
      <c r="DG1817" s="58"/>
      <c r="DH1817" s="58"/>
      <c r="DI1817" s="60"/>
    </row>
    <row r="1818" spans="1:113" x14ac:dyDescent="0.2">
      <c r="A1818" s="36"/>
      <c r="AM1818" s="62"/>
      <c r="AN1818" s="62"/>
      <c r="AO1818" s="58"/>
      <c r="AP1818" s="58"/>
      <c r="AQ1818" s="58"/>
      <c r="AS1818" s="62"/>
      <c r="AT1818" s="58"/>
      <c r="AU1818" s="58"/>
      <c r="AW1818" s="62"/>
      <c r="AX1818" s="58"/>
      <c r="AY1818" s="59"/>
      <c r="BA1818" s="58"/>
      <c r="BC1818" s="62"/>
      <c r="BD1818" s="58"/>
      <c r="BE1818" s="59"/>
      <c r="BF1818" s="58"/>
      <c r="BG1818" s="58"/>
      <c r="BH1818" s="58"/>
      <c r="BI1818" s="58"/>
      <c r="BJ1818" s="58"/>
      <c r="BK1818" s="58"/>
      <c r="BL1818" s="58"/>
      <c r="BM1818" s="58"/>
      <c r="BN1818" s="58"/>
      <c r="BO1818" s="58"/>
      <c r="BP1818" s="58"/>
      <c r="BQ1818" s="58"/>
      <c r="BR1818" s="58"/>
      <c r="BS1818" s="58"/>
      <c r="BT1818" s="58"/>
      <c r="BU1818" s="58"/>
      <c r="BV1818" s="58"/>
      <c r="BW1818" s="58"/>
      <c r="BX1818" s="58"/>
      <c r="BY1818" s="58"/>
      <c r="BZ1818" s="58"/>
      <c r="CA1818" s="58"/>
      <c r="CB1818" s="58"/>
      <c r="CC1818" s="58"/>
      <c r="CD1818" s="58"/>
      <c r="CE1818" s="58"/>
      <c r="CF1818" s="58"/>
      <c r="CG1818" s="58"/>
      <c r="CH1818" s="58"/>
      <c r="CI1818" s="58"/>
      <c r="CJ1818" s="58"/>
      <c r="CK1818" s="58"/>
      <c r="CL1818" s="58"/>
      <c r="CM1818" s="58"/>
      <c r="CN1818" s="58"/>
      <c r="CO1818" s="58"/>
      <c r="CP1818" s="58"/>
      <c r="CQ1818" s="58"/>
      <c r="CR1818" s="58"/>
      <c r="CS1818" s="58"/>
      <c r="CT1818" s="58"/>
      <c r="CU1818" s="58"/>
      <c r="CV1818" s="58"/>
      <c r="CW1818" s="58"/>
      <c r="CX1818" s="58"/>
      <c r="CY1818" s="58"/>
      <c r="CZ1818" s="58"/>
      <c r="DA1818" s="58"/>
      <c r="DB1818" s="58"/>
      <c r="DC1818" s="58"/>
      <c r="DD1818" s="58"/>
      <c r="DE1818" s="58"/>
      <c r="DF1818" s="58"/>
      <c r="DG1818" s="58"/>
      <c r="DH1818" s="58"/>
      <c r="DI1818" s="60"/>
    </row>
    <row r="1819" spans="1:113" x14ac:dyDescent="0.2">
      <c r="A1819" s="36"/>
      <c r="AM1819" s="62"/>
      <c r="AN1819" s="62"/>
      <c r="AO1819" s="58"/>
      <c r="AP1819" s="58"/>
      <c r="AQ1819" s="58"/>
      <c r="AS1819" s="62"/>
      <c r="AT1819" s="58"/>
      <c r="AU1819" s="58"/>
      <c r="AW1819" s="62"/>
      <c r="AX1819" s="58"/>
      <c r="AY1819" s="59"/>
      <c r="BA1819" s="58"/>
      <c r="BC1819" s="62"/>
      <c r="BD1819" s="58"/>
      <c r="BE1819" s="59"/>
      <c r="BF1819" s="58"/>
      <c r="BG1819" s="58"/>
      <c r="BH1819" s="58"/>
      <c r="BI1819" s="58"/>
      <c r="BJ1819" s="58"/>
      <c r="BK1819" s="58"/>
      <c r="BL1819" s="58"/>
      <c r="BM1819" s="58"/>
      <c r="BN1819" s="58"/>
      <c r="BO1819" s="58"/>
      <c r="BP1819" s="58"/>
      <c r="BQ1819" s="58"/>
      <c r="BR1819" s="58"/>
      <c r="BS1819" s="58"/>
      <c r="BT1819" s="58"/>
      <c r="BU1819" s="58"/>
      <c r="BV1819" s="58"/>
      <c r="BW1819" s="58"/>
      <c r="BX1819" s="58"/>
      <c r="BY1819" s="58"/>
      <c r="BZ1819" s="58"/>
      <c r="CA1819" s="58"/>
      <c r="CB1819" s="58"/>
      <c r="CC1819" s="58"/>
      <c r="CD1819" s="58"/>
      <c r="CE1819" s="58"/>
      <c r="CF1819" s="58"/>
      <c r="CG1819" s="58"/>
      <c r="CH1819" s="58"/>
      <c r="CI1819" s="58"/>
      <c r="CJ1819" s="58"/>
      <c r="CK1819" s="58"/>
      <c r="CL1819" s="58"/>
      <c r="CM1819" s="58"/>
      <c r="CN1819" s="58"/>
      <c r="CO1819" s="58"/>
      <c r="CP1819" s="58"/>
      <c r="CQ1819" s="58"/>
      <c r="CR1819" s="58"/>
      <c r="CS1819" s="58"/>
      <c r="CT1819" s="58"/>
      <c r="CU1819" s="58"/>
      <c r="CV1819" s="58"/>
      <c r="CW1819" s="58"/>
      <c r="CX1819" s="58"/>
      <c r="CY1819" s="58"/>
      <c r="CZ1819" s="58"/>
      <c r="DA1819" s="58"/>
      <c r="DB1819" s="58"/>
      <c r="DC1819" s="58"/>
      <c r="DD1819" s="58"/>
      <c r="DE1819" s="58"/>
      <c r="DF1819" s="58"/>
      <c r="DG1819" s="58"/>
      <c r="DH1819" s="58"/>
      <c r="DI1819" s="60"/>
    </row>
    <row r="1820" spans="1:113" x14ac:dyDescent="0.2">
      <c r="A1820" s="36"/>
      <c r="AM1820" s="62"/>
      <c r="AN1820" s="62"/>
      <c r="AO1820" s="58"/>
      <c r="AP1820" s="58"/>
      <c r="AQ1820" s="58"/>
      <c r="AS1820" s="62"/>
      <c r="AT1820" s="58"/>
      <c r="AU1820" s="58"/>
      <c r="AW1820" s="62"/>
      <c r="AX1820" s="58"/>
      <c r="AY1820" s="59"/>
      <c r="BA1820" s="58"/>
      <c r="BC1820" s="62"/>
      <c r="BD1820" s="58"/>
      <c r="BE1820" s="59"/>
      <c r="BF1820" s="58"/>
      <c r="BG1820" s="58"/>
      <c r="BH1820" s="58"/>
      <c r="BI1820" s="58"/>
      <c r="BJ1820" s="58"/>
      <c r="BK1820" s="58"/>
      <c r="BL1820" s="58"/>
      <c r="BM1820" s="58"/>
      <c r="BN1820" s="58"/>
      <c r="BO1820" s="58"/>
      <c r="BP1820" s="58"/>
      <c r="BQ1820" s="58"/>
      <c r="BR1820" s="58"/>
      <c r="BS1820" s="58"/>
      <c r="BT1820" s="58"/>
      <c r="BU1820" s="58"/>
      <c r="BV1820" s="58"/>
      <c r="BW1820" s="58"/>
      <c r="BX1820" s="58"/>
      <c r="BY1820" s="58"/>
      <c r="BZ1820" s="58"/>
      <c r="CA1820" s="58"/>
      <c r="CB1820" s="58"/>
      <c r="CC1820" s="58"/>
      <c r="CD1820" s="58"/>
      <c r="CE1820" s="58"/>
      <c r="CF1820" s="58"/>
      <c r="CG1820" s="58"/>
      <c r="CH1820" s="58"/>
      <c r="CI1820" s="58"/>
      <c r="CJ1820" s="58"/>
      <c r="CK1820" s="58"/>
      <c r="CL1820" s="58"/>
      <c r="CM1820" s="58"/>
      <c r="CN1820" s="58"/>
      <c r="CO1820" s="58"/>
      <c r="CP1820" s="58"/>
      <c r="CQ1820" s="58"/>
      <c r="CR1820" s="58"/>
      <c r="CS1820" s="58"/>
      <c r="CT1820" s="58"/>
      <c r="CU1820" s="58"/>
      <c r="CV1820" s="58"/>
      <c r="CW1820" s="58"/>
      <c r="CX1820" s="58"/>
      <c r="CY1820" s="58"/>
      <c r="CZ1820" s="58"/>
      <c r="DA1820" s="58"/>
      <c r="DB1820" s="58"/>
      <c r="DC1820" s="58"/>
      <c r="DD1820" s="58"/>
      <c r="DE1820" s="58"/>
      <c r="DF1820" s="58"/>
      <c r="DG1820" s="58"/>
      <c r="DH1820" s="58"/>
      <c r="DI1820" s="60"/>
    </row>
    <row r="1821" spans="1:113" x14ac:dyDescent="0.2">
      <c r="A1821" s="36"/>
      <c r="AM1821" s="62"/>
      <c r="AN1821" s="62"/>
      <c r="AO1821" s="58"/>
      <c r="AP1821" s="58"/>
      <c r="AQ1821" s="58"/>
      <c r="AS1821" s="62"/>
      <c r="AT1821" s="58"/>
      <c r="AU1821" s="58"/>
      <c r="AW1821" s="62"/>
      <c r="AX1821" s="58"/>
      <c r="AY1821" s="59"/>
      <c r="BA1821" s="58"/>
      <c r="BC1821" s="62"/>
      <c r="BD1821" s="58"/>
      <c r="BE1821" s="59"/>
      <c r="BF1821" s="58"/>
      <c r="BG1821" s="58"/>
      <c r="BH1821" s="58"/>
      <c r="BI1821" s="58"/>
      <c r="BJ1821" s="58"/>
      <c r="BK1821" s="58"/>
      <c r="BL1821" s="58"/>
      <c r="BM1821" s="58"/>
      <c r="BN1821" s="58"/>
      <c r="BO1821" s="58"/>
      <c r="BP1821" s="58"/>
      <c r="BQ1821" s="58"/>
      <c r="BR1821" s="58"/>
      <c r="BS1821" s="58"/>
      <c r="BT1821" s="58"/>
      <c r="BU1821" s="58"/>
      <c r="BV1821" s="58"/>
      <c r="BW1821" s="58"/>
      <c r="BX1821" s="58"/>
      <c r="BY1821" s="58"/>
      <c r="BZ1821" s="58"/>
      <c r="CA1821" s="58"/>
      <c r="CB1821" s="58"/>
      <c r="CC1821" s="58"/>
      <c r="CD1821" s="58"/>
      <c r="CE1821" s="58"/>
      <c r="CF1821" s="58"/>
      <c r="CG1821" s="58"/>
      <c r="CH1821" s="58"/>
      <c r="CI1821" s="58"/>
      <c r="CJ1821" s="58"/>
      <c r="CK1821" s="58"/>
      <c r="CL1821" s="58"/>
      <c r="CM1821" s="58"/>
      <c r="CN1821" s="58"/>
      <c r="CO1821" s="58"/>
      <c r="CP1821" s="58"/>
      <c r="CQ1821" s="58"/>
      <c r="CR1821" s="58"/>
      <c r="CS1821" s="58"/>
      <c r="CT1821" s="58"/>
      <c r="CU1821" s="58"/>
      <c r="CV1821" s="58"/>
      <c r="CW1821" s="58"/>
      <c r="CX1821" s="58"/>
      <c r="CY1821" s="58"/>
      <c r="CZ1821" s="58"/>
      <c r="DA1821" s="58"/>
      <c r="DB1821" s="58"/>
      <c r="DC1821" s="58"/>
      <c r="DD1821" s="58"/>
      <c r="DE1821" s="58"/>
      <c r="DF1821" s="58"/>
      <c r="DG1821" s="58"/>
      <c r="DH1821" s="58"/>
      <c r="DI1821" s="60"/>
    </row>
    <row r="1822" spans="1:113" x14ac:dyDescent="0.2">
      <c r="A1822" s="36"/>
      <c r="AM1822" s="62"/>
      <c r="AN1822" s="62"/>
      <c r="AO1822" s="58"/>
      <c r="AP1822" s="58"/>
      <c r="AQ1822" s="58"/>
      <c r="AS1822" s="62"/>
      <c r="AT1822" s="58"/>
      <c r="AU1822" s="58"/>
      <c r="AW1822" s="62"/>
      <c r="AX1822" s="58"/>
      <c r="AY1822" s="59"/>
      <c r="BA1822" s="58"/>
      <c r="BC1822" s="62"/>
      <c r="BD1822" s="58"/>
      <c r="BE1822" s="59"/>
      <c r="BF1822" s="58"/>
      <c r="BG1822" s="58"/>
      <c r="BH1822" s="58"/>
      <c r="BI1822" s="58"/>
      <c r="BJ1822" s="58"/>
      <c r="BK1822" s="58"/>
      <c r="BL1822" s="58"/>
      <c r="BM1822" s="58"/>
      <c r="BN1822" s="58"/>
      <c r="BO1822" s="58"/>
      <c r="BP1822" s="58"/>
      <c r="BQ1822" s="58"/>
      <c r="BR1822" s="58"/>
      <c r="BS1822" s="58"/>
      <c r="BT1822" s="58"/>
      <c r="BU1822" s="58"/>
      <c r="BV1822" s="58"/>
      <c r="BW1822" s="58"/>
      <c r="BX1822" s="58"/>
      <c r="BY1822" s="58"/>
      <c r="BZ1822" s="58"/>
      <c r="CA1822" s="58"/>
      <c r="CB1822" s="58"/>
      <c r="CC1822" s="58"/>
      <c r="CD1822" s="58"/>
      <c r="CE1822" s="58"/>
      <c r="CF1822" s="58"/>
      <c r="CG1822" s="58"/>
      <c r="CH1822" s="58"/>
      <c r="CI1822" s="58"/>
      <c r="CJ1822" s="58"/>
      <c r="CK1822" s="58"/>
      <c r="CL1822" s="58"/>
      <c r="CM1822" s="58"/>
      <c r="CN1822" s="58"/>
      <c r="CO1822" s="58"/>
      <c r="CP1822" s="58"/>
      <c r="CQ1822" s="58"/>
      <c r="CR1822" s="58"/>
      <c r="CS1822" s="58"/>
      <c r="CT1822" s="58"/>
      <c r="CU1822" s="58"/>
      <c r="CV1822" s="58"/>
      <c r="CW1822" s="58"/>
      <c r="CX1822" s="58"/>
      <c r="CY1822" s="58"/>
      <c r="CZ1822" s="58"/>
      <c r="DA1822" s="58"/>
      <c r="DB1822" s="58"/>
      <c r="DC1822" s="58"/>
      <c r="DD1822" s="58"/>
      <c r="DE1822" s="58"/>
      <c r="DF1822" s="58"/>
      <c r="DG1822" s="58"/>
      <c r="DH1822" s="58"/>
      <c r="DI1822" s="60"/>
    </row>
    <row r="1823" spans="1:113" x14ac:dyDescent="0.2">
      <c r="A1823" s="36"/>
      <c r="AM1823" s="62"/>
      <c r="AN1823" s="62"/>
      <c r="AO1823" s="58"/>
      <c r="AP1823" s="58"/>
      <c r="AQ1823" s="58"/>
      <c r="AS1823" s="62"/>
      <c r="AT1823" s="58"/>
      <c r="AU1823" s="58"/>
      <c r="AW1823" s="62"/>
      <c r="AX1823" s="58"/>
      <c r="AY1823" s="59"/>
      <c r="BA1823" s="58"/>
      <c r="BC1823" s="62"/>
      <c r="BD1823" s="58"/>
      <c r="BE1823" s="59"/>
      <c r="BF1823" s="58"/>
      <c r="BG1823" s="58"/>
      <c r="BH1823" s="58"/>
      <c r="BI1823" s="58"/>
      <c r="BJ1823" s="58"/>
      <c r="BK1823" s="58"/>
      <c r="BL1823" s="58"/>
      <c r="BM1823" s="58"/>
      <c r="BN1823" s="58"/>
      <c r="BO1823" s="58"/>
      <c r="BP1823" s="58"/>
      <c r="BQ1823" s="58"/>
      <c r="BR1823" s="58"/>
      <c r="BS1823" s="58"/>
      <c r="BT1823" s="58"/>
      <c r="BU1823" s="58"/>
      <c r="BV1823" s="58"/>
      <c r="BW1823" s="58"/>
      <c r="BX1823" s="58"/>
      <c r="BY1823" s="58"/>
      <c r="BZ1823" s="58"/>
      <c r="CA1823" s="58"/>
      <c r="CB1823" s="58"/>
      <c r="CC1823" s="58"/>
      <c r="CD1823" s="58"/>
      <c r="CE1823" s="58"/>
      <c r="CF1823" s="58"/>
      <c r="CG1823" s="58"/>
      <c r="CH1823" s="58"/>
      <c r="CI1823" s="58"/>
      <c r="CJ1823" s="58"/>
      <c r="CK1823" s="58"/>
      <c r="CL1823" s="58"/>
      <c r="CM1823" s="58"/>
      <c r="CN1823" s="58"/>
      <c r="CO1823" s="58"/>
      <c r="CP1823" s="58"/>
      <c r="CQ1823" s="58"/>
      <c r="CR1823" s="58"/>
      <c r="CS1823" s="58"/>
      <c r="CT1823" s="58"/>
      <c r="CU1823" s="58"/>
      <c r="CV1823" s="58"/>
      <c r="CW1823" s="58"/>
      <c r="CX1823" s="58"/>
      <c r="CY1823" s="58"/>
      <c r="CZ1823" s="58"/>
      <c r="DA1823" s="58"/>
      <c r="DB1823" s="58"/>
      <c r="DC1823" s="58"/>
      <c r="DD1823" s="58"/>
      <c r="DE1823" s="58"/>
      <c r="DF1823" s="58"/>
      <c r="DG1823" s="58"/>
      <c r="DH1823" s="58"/>
      <c r="DI1823" s="60"/>
    </row>
    <row r="1824" spans="1:113" x14ac:dyDescent="0.2">
      <c r="A1824" s="36"/>
      <c r="AM1824" s="62"/>
      <c r="AN1824" s="62"/>
      <c r="AO1824" s="58"/>
      <c r="AP1824" s="58"/>
      <c r="AQ1824" s="58"/>
      <c r="AS1824" s="62"/>
      <c r="AT1824" s="58"/>
      <c r="AU1824" s="58"/>
      <c r="AW1824" s="62"/>
      <c r="AX1824" s="58"/>
      <c r="AY1824" s="59"/>
      <c r="BA1824" s="58"/>
      <c r="BC1824" s="62"/>
      <c r="BD1824" s="58"/>
      <c r="BE1824" s="59"/>
      <c r="BF1824" s="58"/>
      <c r="BG1824" s="58"/>
      <c r="BH1824" s="58"/>
      <c r="BI1824" s="58"/>
      <c r="BJ1824" s="58"/>
      <c r="BK1824" s="58"/>
      <c r="BL1824" s="58"/>
      <c r="BM1824" s="58"/>
      <c r="BN1824" s="58"/>
      <c r="BO1824" s="58"/>
      <c r="BP1824" s="58"/>
      <c r="BQ1824" s="58"/>
      <c r="BR1824" s="58"/>
      <c r="BS1824" s="58"/>
      <c r="BT1824" s="58"/>
      <c r="BU1824" s="58"/>
      <c r="BV1824" s="58"/>
      <c r="BW1824" s="58"/>
      <c r="BX1824" s="58"/>
      <c r="BY1824" s="58"/>
      <c r="BZ1824" s="58"/>
      <c r="CA1824" s="58"/>
      <c r="CB1824" s="58"/>
      <c r="CC1824" s="58"/>
      <c r="CD1824" s="58"/>
      <c r="CE1824" s="58"/>
      <c r="CF1824" s="58"/>
      <c r="CG1824" s="58"/>
      <c r="CH1824" s="58"/>
      <c r="CI1824" s="58"/>
      <c r="CJ1824" s="58"/>
      <c r="CK1824" s="58"/>
      <c r="CL1824" s="58"/>
      <c r="CM1824" s="58"/>
      <c r="CN1824" s="58"/>
      <c r="CO1824" s="58"/>
      <c r="CP1824" s="58"/>
      <c r="CQ1824" s="58"/>
      <c r="CR1824" s="58"/>
      <c r="CS1824" s="58"/>
      <c r="CT1824" s="58"/>
      <c r="CU1824" s="58"/>
      <c r="CV1824" s="58"/>
      <c r="CW1824" s="58"/>
      <c r="CX1824" s="58"/>
      <c r="CY1824" s="58"/>
      <c r="CZ1824" s="58"/>
      <c r="DA1824" s="58"/>
      <c r="DB1824" s="58"/>
      <c r="DC1824" s="58"/>
      <c r="DD1824" s="58"/>
      <c r="DE1824" s="58"/>
      <c r="DF1824" s="58"/>
      <c r="DG1824" s="58"/>
      <c r="DH1824" s="58"/>
      <c r="DI1824" s="60"/>
    </row>
    <row r="1825" spans="1:113" x14ac:dyDescent="0.2">
      <c r="A1825" s="36"/>
      <c r="AM1825" s="62"/>
      <c r="AN1825" s="62"/>
      <c r="AO1825" s="58"/>
      <c r="AP1825" s="58"/>
      <c r="AQ1825" s="58"/>
      <c r="AS1825" s="62"/>
      <c r="AT1825" s="58"/>
      <c r="AU1825" s="58"/>
      <c r="AW1825" s="62"/>
      <c r="AX1825" s="58"/>
      <c r="AY1825" s="59"/>
      <c r="BA1825" s="58"/>
      <c r="BC1825" s="62"/>
      <c r="BD1825" s="58"/>
      <c r="BE1825" s="59"/>
      <c r="BF1825" s="58"/>
      <c r="BG1825" s="58"/>
      <c r="BH1825" s="58"/>
      <c r="BI1825" s="58"/>
      <c r="BJ1825" s="58"/>
      <c r="BK1825" s="58"/>
      <c r="BL1825" s="58"/>
      <c r="BM1825" s="58"/>
      <c r="BN1825" s="58"/>
      <c r="BO1825" s="58"/>
      <c r="BP1825" s="58"/>
      <c r="BQ1825" s="58"/>
      <c r="BR1825" s="58"/>
      <c r="BS1825" s="58"/>
      <c r="BT1825" s="58"/>
      <c r="BU1825" s="58"/>
      <c r="BV1825" s="58"/>
      <c r="BW1825" s="58"/>
      <c r="BX1825" s="58"/>
      <c r="BY1825" s="58"/>
      <c r="BZ1825" s="58"/>
      <c r="CA1825" s="58"/>
      <c r="CB1825" s="58"/>
      <c r="CC1825" s="58"/>
      <c r="CD1825" s="58"/>
      <c r="CE1825" s="58"/>
      <c r="CF1825" s="58"/>
      <c r="CG1825" s="58"/>
      <c r="CH1825" s="58"/>
      <c r="CI1825" s="58"/>
      <c r="CJ1825" s="58"/>
      <c r="CK1825" s="58"/>
      <c r="CL1825" s="58"/>
      <c r="CM1825" s="58"/>
      <c r="CN1825" s="58"/>
      <c r="CO1825" s="58"/>
      <c r="CP1825" s="58"/>
      <c r="CQ1825" s="58"/>
      <c r="CR1825" s="58"/>
      <c r="CS1825" s="58"/>
      <c r="CT1825" s="58"/>
      <c r="CU1825" s="58"/>
      <c r="CV1825" s="58"/>
      <c r="CW1825" s="58"/>
      <c r="CX1825" s="58"/>
      <c r="CY1825" s="58"/>
      <c r="CZ1825" s="58"/>
      <c r="DA1825" s="58"/>
      <c r="DB1825" s="58"/>
      <c r="DC1825" s="58"/>
      <c r="DD1825" s="58"/>
      <c r="DE1825" s="58"/>
      <c r="DF1825" s="58"/>
      <c r="DG1825" s="58"/>
      <c r="DH1825" s="58"/>
      <c r="DI1825" s="60"/>
    </row>
    <row r="1826" spans="1:113" x14ac:dyDescent="0.2">
      <c r="A1826" s="36"/>
      <c r="AM1826" s="62"/>
      <c r="AN1826" s="62"/>
      <c r="AO1826" s="58"/>
      <c r="AP1826" s="58"/>
      <c r="AQ1826" s="58"/>
      <c r="AS1826" s="62"/>
      <c r="AT1826" s="58"/>
      <c r="AU1826" s="58"/>
      <c r="AW1826" s="62"/>
      <c r="AX1826" s="58"/>
      <c r="AY1826" s="59"/>
      <c r="BA1826" s="58"/>
      <c r="BC1826" s="62"/>
      <c r="BD1826" s="58"/>
      <c r="BE1826" s="59"/>
      <c r="BF1826" s="58"/>
      <c r="BG1826" s="58"/>
      <c r="BH1826" s="58"/>
      <c r="BI1826" s="58"/>
      <c r="BJ1826" s="58"/>
      <c r="BK1826" s="58"/>
      <c r="BL1826" s="58"/>
      <c r="BM1826" s="58"/>
      <c r="BN1826" s="58"/>
      <c r="BO1826" s="58"/>
      <c r="BP1826" s="58"/>
      <c r="BQ1826" s="58"/>
      <c r="BR1826" s="58"/>
      <c r="BS1826" s="58"/>
      <c r="BT1826" s="58"/>
      <c r="BU1826" s="58"/>
      <c r="BV1826" s="58"/>
      <c r="BW1826" s="58"/>
      <c r="BX1826" s="58"/>
      <c r="BY1826" s="58"/>
      <c r="BZ1826" s="58"/>
      <c r="CA1826" s="58"/>
      <c r="CB1826" s="58"/>
      <c r="CC1826" s="58"/>
      <c r="CD1826" s="58"/>
      <c r="CE1826" s="58"/>
      <c r="CF1826" s="58"/>
      <c r="CG1826" s="58"/>
      <c r="CH1826" s="58"/>
      <c r="CI1826" s="58"/>
      <c r="CJ1826" s="58"/>
      <c r="CK1826" s="58"/>
      <c r="CL1826" s="58"/>
      <c r="CM1826" s="58"/>
      <c r="CN1826" s="58"/>
      <c r="CO1826" s="58"/>
      <c r="CP1826" s="58"/>
      <c r="CQ1826" s="58"/>
      <c r="CR1826" s="58"/>
      <c r="CS1826" s="58"/>
      <c r="CT1826" s="58"/>
      <c r="CU1826" s="58"/>
      <c r="CV1826" s="58"/>
      <c r="CW1826" s="58"/>
      <c r="CX1826" s="58"/>
      <c r="CY1826" s="58"/>
      <c r="CZ1826" s="58"/>
      <c r="DA1826" s="58"/>
      <c r="DB1826" s="58"/>
      <c r="DC1826" s="58"/>
      <c r="DD1826" s="58"/>
      <c r="DE1826" s="58"/>
      <c r="DF1826" s="58"/>
      <c r="DG1826" s="58"/>
      <c r="DH1826" s="58"/>
      <c r="DI1826" s="60"/>
    </row>
    <row r="1827" spans="1:113" x14ac:dyDescent="0.2">
      <c r="A1827" s="36"/>
      <c r="AM1827" s="62"/>
      <c r="AN1827" s="62"/>
      <c r="AO1827" s="58"/>
      <c r="AP1827" s="58"/>
      <c r="AQ1827" s="58"/>
      <c r="AS1827" s="62"/>
      <c r="AT1827" s="58"/>
      <c r="AU1827" s="58"/>
      <c r="AW1827" s="62"/>
      <c r="AX1827" s="58"/>
      <c r="AY1827" s="59"/>
      <c r="BA1827" s="58"/>
      <c r="BC1827" s="62"/>
      <c r="BD1827" s="58"/>
      <c r="BE1827" s="59"/>
      <c r="BF1827" s="58"/>
      <c r="BG1827" s="58"/>
      <c r="BH1827" s="58"/>
      <c r="BI1827" s="58"/>
      <c r="BJ1827" s="58"/>
      <c r="BK1827" s="58"/>
      <c r="BL1827" s="58"/>
      <c r="BM1827" s="58"/>
      <c r="BN1827" s="58"/>
      <c r="BO1827" s="58"/>
      <c r="BP1827" s="58"/>
      <c r="BQ1827" s="58"/>
      <c r="BR1827" s="58"/>
      <c r="BS1827" s="58"/>
      <c r="BT1827" s="58"/>
      <c r="BU1827" s="58"/>
      <c r="BV1827" s="58"/>
      <c r="BW1827" s="58"/>
      <c r="BX1827" s="58"/>
      <c r="BY1827" s="58"/>
      <c r="BZ1827" s="58"/>
      <c r="CA1827" s="58"/>
      <c r="CB1827" s="58"/>
      <c r="CC1827" s="58"/>
      <c r="CD1827" s="58"/>
      <c r="CE1827" s="58"/>
      <c r="CF1827" s="58"/>
      <c r="CG1827" s="58"/>
      <c r="CH1827" s="58"/>
      <c r="CI1827" s="58"/>
      <c r="CJ1827" s="58"/>
      <c r="CK1827" s="58"/>
      <c r="CL1827" s="58"/>
      <c r="CM1827" s="58"/>
      <c r="CN1827" s="58"/>
      <c r="CO1827" s="58"/>
      <c r="CP1827" s="58"/>
      <c r="CQ1827" s="58"/>
      <c r="CR1827" s="58"/>
      <c r="CS1827" s="58"/>
      <c r="CT1827" s="58"/>
      <c r="CU1827" s="58"/>
      <c r="CV1827" s="58"/>
      <c r="CW1827" s="58"/>
      <c r="CX1827" s="58"/>
      <c r="CY1827" s="58"/>
      <c r="CZ1827" s="58"/>
      <c r="DA1827" s="58"/>
      <c r="DB1827" s="58"/>
      <c r="DC1827" s="58"/>
      <c r="DD1827" s="58"/>
      <c r="DE1827" s="58"/>
      <c r="DF1827" s="58"/>
      <c r="DG1827" s="58"/>
      <c r="DH1827" s="58"/>
      <c r="DI1827" s="60"/>
    </row>
    <row r="1828" spans="1:113" x14ac:dyDescent="0.2">
      <c r="A1828" s="36"/>
      <c r="AM1828" s="62"/>
      <c r="AN1828" s="62"/>
      <c r="AO1828" s="58"/>
      <c r="AP1828" s="58"/>
      <c r="AQ1828" s="58"/>
      <c r="AS1828" s="62"/>
      <c r="AT1828" s="58"/>
      <c r="AU1828" s="58"/>
      <c r="AW1828" s="62"/>
      <c r="AX1828" s="58"/>
      <c r="AY1828" s="59"/>
      <c r="BA1828" s="58"/>
      <c r="BC1828" s="62"/>
      <c r="BD1828" s="58"/>
      <c r="BE1828" s="59"/>
      <c r="BF1828" s="58"/>
      <c r="BG1828" s="58"/>
      <c r="BH1828" s="58"/>
      <c r="BI1828" s="58"/>
      <c r="BJ1828" s="58"/>
      <c r="BK1828" s="58"/>
      <c r="BL1828" s="58"/>
      <c r="BM1828" s="58"/>
      <c r="BN1828" s="58"/>
      <c r="BO1828" s="58"/>
      <c r="BP1828" s="58"/>
      <c r="BQ1828" s="58"/>
      <c r="BR1828" s="58"/>
      <c r="BS1828" s="58"/>
      <c r="BT1828" s="58"/>
      <c r="BU1828" s="58"/>
      <c r="BV1828" s="58"/>
      <c r="BW1828" s="58"/>
      <c r="BX1828" s="58"/>
      <c r="BY1828" s="58"/>
      <c r="BZ1828" s="58"/>
      <c r="CA1828" s="58"/>
      <c r="CB1828" s="58"/>
      <c r="CC1828" s="58"/>
      <c r="CD1828" s="58"/>
      <c r="CE1828" s="58"/>
      <c r="CF1828" s="58"/>
      <c r="CG1828" s="58"/>
      <c r="CH1828" s="58"/>
      <c r="CI1828" s="58"/>
      <c r="CJ1828" s="58"/>
      <c r="CK1828" s="58"/>
      <c r="CL1828" s="58"/>
      <c r="CM1828" s="58"/>
      <c r="CN1828" s="58"/>
      <c r="CO1828" s="58"/>
      <c r="CP1828" s="58"/>
      <c r="CQ1828" s="58"/>
      <c r="CR1828" s="58"/>
      <c r="CS1828" s="58"/>
      <c r="CT1828" s="58"/>
      <c r="CU1828" s="58"/>
      <c r="CV1828" s="58"/>
      <c r="CW1828" s="58"/>
      <c r="CX1828" s="58"/>
      <c r="CY1828" s="58"/>
      <c r="CZ1828" s="58"/>
      <c r="DA1828" s="58"/>
      <c r="DB1828" s="58"/>
      <c r="DC1828" s="58"/>
      <c r="DD1828" s="58"/>
      <c r="DE1828" s="58"/>
      <c r="DF1828" s="58"/>
      <c r="DG1828" s="58"/>
      <c r="DH1828" s="58"/>
      <c r="DI1828" s="60"/>
    </row>
    <row r="1829" spans="1:113" x14ac:dyDescent="0.2">
      <c r="A1829" s="36"/>
      <c r="AM1829" s="62"/>
      <c r="AN1829" s="62"/>
      <c r="AO1829" s="58"/>
      <c r="AP1829" s="58"/>
      <c r="AQ1829" s="58"/>
      <c r="AS1829" s="62"/>
      <c r="AT1829" s="58"/>
      <c r="AU1829" s="58"/>
      <c r="AW1829" s="62"/>
      <c r="AX1829" s="58"/>
      <c r="AY1829" s="59"/>
      <c r="BA1829" s="58"/>
      <c r="BC1829" s="62"/>
      <c r="BD1829" s="58"/>
      <c r="BE1829" s="59"/>
      <c r="BF1829" s="58"/>
      <c r="BG1829" s="58"/>
      <c r="BH1829" s="58"/>
      <c r="BI1829" s="58"/>
      <c r="BJ1829" s="58"/>
      <c r="BK1829" s="58"/>
      <c r="BL1829" s="58"/>
      <c r="BM1829" s="58"/>
      <c r="BN1829" s="58"/>
      <c r="BO1829" s="58"/>
      <c r="BP1829" s="58"/>
      <c r="BQ1829" s="58"/>
      <c r="BR1829" s="58"/>
      <c r="BS1829" s="58"/>
      <c r="BT1829" s="58"/>
      <c r="BU1829" s="58"/>
      <c r="BV1829" s="58"/>
      <c r="BW1829" s="58"/>
      <c r="BX1829" s="58"/>
      <c r="BY1829" s="58"/>
      <c r="BZ1829" s="58"/>
      <c r="CA1829" s="58"/>
      <c r="CB1829" s="58"/>
      <c r="CC1829" s="58"/>
      <c r="CD1829" s="58"/>
      <c r="CE1829" s="58"/>
      <c r="CF1829" s="58"/>
      <c r="CG1829" s="58"/>
      <c r="CH1829" s="58"/>
      <c r="CI1829" s="58"/>
      <c r="CJ1829" s="58"/>
      <c r="CK1829" s="58"/>
      <c r="CL1829" s="58"/>
      <c r="CM1829" s="58"/>
      <c r="CN1829" s="58"/>
      <c r="CO1829" s="58"/>
      <c r="CP1829" s="58"/>
      <c r="CQ1829" s="58"/>
      <c r="CR1829" s="58"/>
      <c r="CS1829" s="58"/>
      <c r="CT1829" s="58"/>
      <c r="CU1829" s="58"/>
      <c r="CV1829" s="58"/>
      <c r="CW1829" s="58"/>
      <c r="CX1829" s="58"/>
      <c r="CY1829" s="58"/>
      <c r="CZ1829" s="58"/>
      <c r="DA1829" s="58"/>
      <c r="DB1829" s="58"/>
      <c r="DC1829" s="58"/>
      <c r="DD1829" s="58"/>
      <c r="DE1829" s="58"/>
      <c r="DF1829" s="58"/>
      <c r="DG1829" s="58"/>
      <c r="DH1829" s="58"/>
      <c r="DI1829" s="60"/>
    </row>
    <row r="1830" spans="1:113" x14ac:dyDescent="0.2">
      <c r="A1830" s="36"/>
      <c r="AM1830" s="62"/>
      <c r="AN1830" s="62"/>
      <c r="AO1830" s="58"/>
      <c r="AP1830" s="58"/>
      <c r="AQ1830" s="58"/>
      <c r="AS1830" s="62"/>
      <c r="AT1830" s="58"/>
      <c r="AU1830" s="58"/>
      <c r="AW1830" s="62"/>
      <c r="AX1830" s="58"/>
      <c r="AY1830" s="59"/>
      <c r="BA1830" s="58"/>
      <c r="BC1830" s="62"/>
      <c r="BD1830" s="58"/>
      <c r="BE1830" s="59"/>
      <c r="BF1830" s="58"/>
      <c r="BG1830" s="58"/>
      <c r="BH1830" s="58"/>
      <c r="BI1830" s="58"/>
      <c r="BJ1830" s="58"/>
      <c r="BK1830" s="58"/>
      <c r="BL1830" s="58"/>
      <c r="BM1830" s="58"/>
      <c r="BN1830" s="58"/>
      <c r="BO1830" s="58"/>
      <c r="BP1830" s="58"/>
      <c r="BQ1830" s="58"/>
      <c r="BR1830" s="58"/>
      <c r="BS1830" s="58"/>
      <c r="BT1830" s="58"/>
      <c r="BU1830" s="58"/>
      <c r="BV1830" s="58"/>
      <c r="BW1830" s="58"/>
      <c r="BX1830" s="58"/>
      <c r="BY1830" s="58"/>
      <c r="BZ1830" s="58"/>
      <c r="CA1830" s="58"/>
      <c r="CB1830" s="58"/>
      <c r="CC1830" s="58"/>
      <c r="CD1830" s="58"/>
      <c r="CE1830" s="58"/>
      <c r="CF1830" s="58"/>
      <c r="CG1830" s="58"/>
      <c r="CH1830" s="58"/>
      <c r="CI1830" s="58"/>
      <c r="CJ1830" s="58"/>
      <c r="CK1830" s="58"/>
      <c r="CL1830" s="58"/>
      <c r="CM1830" s="58"/>
      <c r="CN1830" s="58"/>
      <c r="CO1830" s="58"/>
      <c r="CP1830" s="58"/>
      <c r="CQ1830" s="58"/>
      <c r="CR1830" s="58"/>
      <c r="CS1830" s="58"/>
      <c r="CT1830" s="58"/>
      <c r="CU1830" s="58"/>
      <c r="CV1830" s="58"/>
      <c r="CW1830" s="58"/>
      <c r="CX1830" s="58"/>
      <c r="CY1830" s="58"/>
      <c r="CZ1830" s="58"/>
      <c r="DA1830" s="58"/>
      <c r="DB1830" s="58"/>
      <c r="DC1830" s="58"/>
      <c r="DD1830" s="58"/>
      <c r="DE1830" s="58"/>
      <c r="DF1830" s="58"/>
      <c r="DG1830" s="58"/>
      <c r="DH1830" s="58"/>
      <c r="DI1830" s="60"/>
    </row>
    <row r="1831" spans="1:113" x14ac:dyDescent="0.2">
      <c r="A1831" s="36"/>
      <c r="AM1831" s="62"/>
      <c r="AN1831" s="62"/>
      <c r="AO1831" s="58"/>
      <c r="AP1831" s="58"/>
      <c r="AQ1831" s="58"/>
      <c r="AS1831" s="62"/>
      <c r="AT1831" s="58"/>
      <c r="AU1831" s="58"/>
      <c r="AW1831" s="62"/>
      <c r="AX1831" s="58"/>
      <c r="AY1831" s="59"/>
      <c r="BA1831" s="58"/>
      <c r="BC1831" s="62"/>
      <c r="BD1831" s="58"/>
      <c r="BE1831" s="59"/>
      <c r="BF1831" s="58"/>
      <c r="BG1831" s="58"/>
      <c r="BH1831" s="58"/>
      <c r="BI1831" s="58"/>
      <c r="BJ1831" s="58"/>
      <c r="BK1831" s="58"/>
      <c r="BL1831" s="58"/>
      <c r="BM1831" s="58"/>
      <c r="BN1831" s="58"/>
      <c r="BO1831" s="58"/>
      <c r="BP1831" s="58"/>
      <c r="BQ1831" s="58"/>
      <c r="BR1831" s="58"/>
      <c r="BS1831" s="58"/>
      <c r="BT1831" s="58"/>
      <c r="BU1831" s="58"/>
      <c r="BV1831" s="58"/>
      <c r="BW1831" s="58"/>
      <c r="BX1831" s="58"/>
      <c r="BY1831" s="58"/>
      <c r="BZ1831" s="58"/>
      <c r="CA1831" s="58"/>
      <c r="CB1831" s="58"/>
      <c r="CC1831" s="58"/>
      <c r="CD1831" s="58"/>
      <c r="CE1831" s="58"/>
      <c r="CF1831" s="58"/>
      <c r="CG1831" s="58"/>
      <c r="CH1831" s="58"/>
      <c r="CI1831" s="58"/>
      <c r="CJ1831" s="58"/>
      <c r="CK1831" s="58"/>
      <c r="CL1831" s="58"/>
      <c r="CM1831" s="58"/>
      <c r="CN1831" s="58"/>
      <c r="CO1831" s="58"/>
      <c r="CP1831" s="58"/>
      <c r="CQ1831" s="58"/>
      <c r="CR1831" s="58"/>
      <c r="CS1831" s="58"/>
      <c r="CT1831" s="58"/>
      <c r="CU1831" s="58"/>
      <c r="CV1831" s="58"/>
      <c r="CW1831" s="58"/>
      <c r="CX1831" s="58"/>
      <c r="CY1831" s="58"/>
      <c r="CZ1831" s="58"/>
      <c r="DA1831" s="58"/>
      <c r="DB1831" s="58"/>
      <c r="DC1831" s="58"/>
      <c r="DD1831" s="58"/>
      <c r="DE1831" s="58"/>
      <c r="DF1831" s="58"/>
      <c r="DG1831" s="58"/>
      <c r="DH1831" s="58"/>
      <c r="DI1831" s="60"/>
    </row>
    <row r="1832" spans="1:113" x14ac:dyDescent="0.2">
      <c r="A1832" s="36"/>
      <c r="AM1832" s="62"/>
      <c r="AN1832" s="62"/>
      <c r="AO1832" s="58"/>
      <c r="AP1832" s="58"/>
      <c r="AQ1832" s="58"/>
      <c r="AS1832" s="62"/>
      <c r="AT1832" s="58"/>
      <c r="AU1832" s="58"/>
      <c r="AW1832" s="62"/>
      <c r="AX1832" s="58"/>
      <c r="AY1832" s="59"/>
      <c r="BA1832" s="58"/>
      <c r="BC1832" s="62"/>
      <c r="BD1832" s="58"/>
      <c r="BE1832" s="59"/>
      <c r="BF1832" s="58"/>
      <c r="BG1832" s="58"/>
      <c r="BH1832" s="58"/>
      <c r="BI1832" s="58"/>
      <c r="BJ1832" s="58"/>
      <c r="BK1832" s="58"/>
      <c r="BL1832" s="58"/>
      <c r="BM1832" s="58"/>
      <c r="BN1832" s="58"/>
      <c r="BO1832" s="58"/>
      <c r="BP1832" s="58"/>
      <c r="BQ1832" s="58"/>
      <c r="BR1832" s="58"/>
      <c r="BS1832" s="58"/>
      <c r="BT1832" s="58"/>
      <c r="BU1832" s="58"/>
      <c r="BV1832" s="58"/>
      <c r="BW1832" s="58"/>
      <c r="BX1832" s="58"/>
      <c r="BY1832" s="58"/>
      <c r="BZ1832" s="58"/>
      <c r="CA1832" s="58"/>
      <c r="CB1832" s="58"/>
      <c r="CC1832" s="58"/>
      <c r="CD1832" s="58"/>
      <c r="CE1832" s="58"/>
      <c r="CF1832" s="58"/>
      <c r="CG1832" s="58"/>
      <c r="CH1832" s="58"/>
      <c r="CI1832" s="58"/>
      <c r="CJ1832" s="58"/>
      <c r="CK1832" s="58"/>
      <c r="CL1832" s="58"/>
      <c r="CM1832" s="58"/>
      <c r="CN1832" s="58"/>
      <c r="CO1832" s="58"/>
      <c r="CP1832" s="58"/>
      <c r="CQ1832" s="58"/>
      <c r="CR1832" s="58"/>
      <c r="CS1832" s="58"/>
      <c r="CT1832" s="58"/>
      <c r="CU1832" s="58"/>
      <c r="CV1832" s="58"/>
      <c r="CW1832" s="58"/>
      <c r="CX1832" s="58"/>
      <c r="CY1832" s="58"/>
      <c r="CZ1832" s="58"/>
      <c r="DA1832" s="58"/>
      <c r="DB1832" s="58"/>
      <c r="DC1832" s="58"/>
      <c r="DD1832" s="58"/>
      <c r="DE1832" s="58"/>
      <c r="DF1832" s="58"/>
      <c r="DG1832" s="58"/>
      <c r="DH1832" s="58"/>
      <c r="DI1832" s="60"/>
    </row>
    <row r="1833" spans="1:113" x14ac:dyDescent="0.2">
      <c r="A1833" s="36"/>
      <c r="AM1833" s="62"/>
      <c r="AN1833" s="62"/>
      <c r="AO1833" s="58"/>
      <c r="AP1833" s="58"/>
      <c r="AQ1833" s="58"/>
      <c r="AS1833" s="62"/>
      <c r="AT1833" s="58"/>
      <c r="AU1833" s="58"/>
      <c r="AW1833" s="62"/>
      <c r="AX1833" s="58"/>
      <c r="AY1833" s="59"/>
      <c r="BA1833" s="58"/>
      <c r="BC1833" s="62"/>
      <c r="BD1833" s="58"/>
      <c r="BE1833" s="59"/>
      <c r="BF1833" s="58"/>
      <c r="BG1833" s="58"/>
      <c r="BH1833" s="58"/>
      <c r="BI1833" s="58"/>
      <c r="BJ1833" s="58"/>
      <c r="BK1833" s="58"/>
      <c r="BL1833" s="58"/>
      <c r="BM1833" s="58"/>
      <c r="BN1833" s="58"/>
      <c r="BO1833" s="58"/>
      <c r="BP1833" s="58"/>
      <c r="BQ1833" s="58"/>
      <c r="BR1833" s="58"/>
      <c r="BS1833" s="58"/>
      <c r="BT1833" s="58"/>
      <c r="BU1833" s="58"/>
      <c r="BV1833" s="58"/>
      <c r="BW1833" s="58"/>
      <c r="BX1833" s="58"/>
      <c r="BY1833" s="58"/>
      <c r="BZ1833" s="58"/>
      <c r="CA1833" s="58"/>
      <c r="CB1833" s="58"/>
      <c r="CC1833" s="58"/>
      <c r="CD1833" s="58"/>
      <c r="CE1833" s="58"/>
      <c r="CF1833" s="58"/>
      <c r="CG1833" s="58"/>
      <c r="CH1833" s="58"/>
      <c r="CI1833" s="58"/>
      <c r="CJ1833" s="58"/>
      <c r="CK1833" s="58"/>
      <c r="CL1833" s="58"/>
      <c r="CM1833" s="58"/>
      <c r="CN1833" s="58"/>
      <c r="CO1833" s="58"/>
      <c r="CP1833" s="58"/>
      <c r="CQ1833" s="58"/>
      <c r="CR1833" s="58"/>
      <c r="CS1833" s="58"/>
      <c r="CT1833" s="58"/>
      <c r="CU1833" s="58"/>
      <c r="CV1833" s="58"/>
      <c r="CW1833" s="58"/>
      <c r="CX1833" s="58"/>
      <c r="CY1833" s="58"/>
      <c r="CZ1833" s="58"/>
      <c r="DA1833" s="58"/>
      <c r="DB1833" s="58"/>
      <c r="DC1833" s="58"/>
      <c r="DD1833" s="58"/>
      <c r="DE1833" s="58"/>
      <c r="DF1833" s="58"/>
      <c r="DG1833" s="58"/>
      <c r="DH1833" s="58"/>
      <c r="DI1833" s="60"/>
    </row>
    <row r="1834" spans="1:113" x14ac:dyDescent="0.2">
      <c r="A1834" s="36"/>
      <c r="AM1834" s="62"/>
      <c r="AN1834" s="62"/>
      <c r="AO1834" s="58"/>
      <c r="AP1834" s="58"/>
      <c r="AQ1834" s="58"/>
      <c r="AS1834" s="62"/>
      <c r="AT1834" s="58"/>
      <c r="AU1834" s="58"/>
      <c r="AW1834" s="62"/>
      <c r="AX1834" s="58"/>
      <c r="AY1834" s="59"/>
      <c r="BA1834" s="58"/>
      <c r="BC1834" s="62"/>
      <c r="BD1834" s="58"/>
      <c r="BE1834" s="59"/>
      <c r="BF1834" s="58"/>
      <c r="BG1834" s="58"/>
      <c r="BH1834" s="58"/>
      <c r="BI1834" s="58"/>
      <c r="BJ1834" s="58"/>
      <c r="BK1834" s="58"/>
      <c r="BL1834" s="58"/>
      <c r="BM1834" s="58"/>
      <c r="BN1834" s="58"/>
      <c r="BO1834" s="58"/>
      <c r="BP1834" s="58"/>
      <c r="BQ1834" s="58"/>
      <c r="BR1834" s="58"/>
      <c r="BS1834" s="58"/>
      <c r="BT1834" s="58"/>
      <c r="BU1834" s="58"/>
      <c r="BV1834" s="58"/>
      <c r="BW1834" s="58"/>
      <c r="BX1834" s="58"/>
      <c r="BY1834" s="58"/>
      <c r="BZ1834" s="58"/>
      <c r="CA1834" s="58"/>
      <c r="CB1834" s="58"/>
      <c r="CC1834" s="58"/>
      <c r="CD1834" s="58"/>
      <c r="CE1834" s="58"/>
      <c r="CF1834" s="58"/>
      <c r="CG1834" s="58"/>
      <c r="CH1834" s="58"/>
      <c r="CI1834" s="58"/>
      <c r="CJ1834" s="58"/>
      <c r="CK1834" s="58"/>
      <c r="CL1834" s="58"/>
      <c r="CM1834" s="58"/>
      <c r="CN1834" s="58"/>
      <c r="CO1834" s="58"/>
      <c r="CP1834" s="58"/>
      <c r="CQ1834" s="58"/>
      <c r="CR1834" s="58"/>
      <c r="CS1834" s="58"/>
      <c r="CT1834" s="58"/>
      <c r="CU1834" s="58"/>
      <c r="CV1834" s="58"/>
      <c r="CW1834" s="58"/>
      <c r="CX1834" s="58"/>
      <c r="CY1834" s="58"/>
      <c r="CZ1834" s="58"/>
      <c r="DA1834" s="58"/>
      <c r="DB1834" s="58"/>
      <c r="DC1834" s="58"/>
      <c r="DD1834" s="58"/>
      <c r="DE1834" s="58"/>
      <c r="DF1834" s="58"/>
      <c r="DG1834" s="58"/>
      <c r="DH1834" s="58"/>
      <c r="DI1834" s="60"/>
    </row>
    <row r="1835" spans="1:113" x14ac:dyDescent="0.2">
      <c r="A1835" s="36"/>
      <c r="AM1835" s="62"/>
      <c r="AN1835" s="62"/>
      <c r="AO1835" s="58"/>
      <c r="AP1835" s="58"/>
      <c r="AQ1835" s="58"/>
      <c r="AS1835" s="62"/>
      <c r="AT1835" s="58"/>
      <c r="AU1835" s="58"/>
      <c r="AW1835" s="62"/>
      <c r="AX1835" s="58"/>
      <c r="AY1835" s="59"/>
      <c r="BA1835" s="58"/>
      <c r="BC1835" s="62"/>
      <c r="BD1835" s="58"/>
      <c r="BE1835" s="59"/>
      <c r="BF1835" s="58"/>
      <c r="BG1835" s="58"/>
      <c r="BH1835" s="58"/>
      <c r="BI1835" s="58"/>
      <c r="BJ1835" s="58"/>
      <c r="BK1835" s="58"/>
      <c r="BL1835" s="58"/>
      <c r="BM1835" s="58"/>
      <c r="BN1835" s="58"/>
      <c r="BO1835" s="58"/>
      <c r="BP1835" s="58"/>
      <c r="BQ1835" s="58"/>
      <c r="BR1835" s="58"/>
      <c r="BS1835" s="58"/>
      <c r="BT1835" s="58"/>
      <c r="BU1835" s="58"/>
      <c r="BV1835" s="58"/>
      <c r="BW1835" s="58"/>
      <c r="BX1835" s="58"/>
      <c r="BY1835" s="58"/>
      <c r="BZ1835" s="58"/>
      <c r="CA1835" s="58"/>
      <c r="CB1835" s="58"/>
      <c r="CC1835" s="58"/>
      <c r="CD1835" s="58"/>
      <c r="CE1835" s="58"/>
      <c r="CF1835" s="58"/>
      <c r="CG1835" s="58"/>
      <c r="CH1835" s="58"/>
      <c r="CI1835" s="58"/>
      <c r="CJ1835" s="58"/>
      <c r="CK1835" s="58"/>
      <c r="CL1835" s="58"/>
      <c r="CM1835" s="58"/>
      <c r="CN1835" s="58"/>
      <c r="CO1835" s="58"/>
      <c r="CP1835" s="58"/>
      <c r="CQ1835" s="58"/>
      <c r="CR1835" s="58"/>
      <c r="CS1835" s="58"/>
      <c r="CT1835" s="58"/>
      <c r="CU1835" s="58"/>
      <c r="CV1835" s="58"/>
      <c r="CW1835" s="58"/>
      <c r="CX1835" s="58"/>
      <c r="CY1835" s="58"/>
      <c r="CZ1835" s="58"/>
      <c r="DA1835" s="58"/>
      <c r="DB1835" s="58"/>
      <c r="DC1835" s="58"/>
      <c r="DD1835" s="58"/>
      <c r="DE1835" s="58"/>
      <c r="DF1835" s="58"/>
      <c r="DG1835" s="58"/>
      <c r="DH1835" s="58"/>
      <c r="DI1835" s="60"/>
    </row>
    <row r="1836" spans="1:113" x14ac:dyDescent="0.2">
      <c r="A1836" s="36"/>
      <c r="AM1836" s="62"/>
      <c r="AN1836" s="62"/>
      <c r="AO1836" s="58"/>
      <c r="AP1836" s="58"/>
      <c r="AQ1836" s="58"/>
      <c r="AS1836" s="62"/>
      <c r="AT1836" s="58"/>
      <c r="AU1836" s="58"/>
      <c r="AW1836" s="62"/>
      <c r="AX1836" s="58"/>
      <c r="AY1836" s="59"/>
      <c r="BA1836" s="58"/>
      <c r="BC1836" s="62"/>
      <c r="BD1836" s="58"/>
      <c r="BE1836" s="59"/>
      <c r="BF1836" s="58"/>
      <c r="BG1836" s="58"/>
      <c r="BH1836" s="58"/>
      <c r="BI1836" s="58"/>
      <c r="BJ1836" s="58"/>
      <c r="BK1836" s="58"/>
      <c r="BL1836" s="58"/>
      <c r="BM1836" s="58"/>
      <c r="BN1836" s="58"/>
      <c r="BO1836" s="58"/>
      <c r="BP1836" s="58"/>
      <c r="BQ1836" s="58"/>
      <c r="BR1836" s="58"/>
      <c r="BS1836" s="58"/>
      <c r="BT1836" s="58"/>
      <c r="BU1836" s="58"/>
      <c r="BV1836" s="58"/>
      <c r="BW1836" s="58"/>
      <c r="BX1836" s="58"/>
      <c r="BY1836" s="58"/>
      <c r="BZ1836" s="58"/>
      <c r="CA1836" s="58"/>
      <c r="CB1836" s="58"/>
      <c r="CC1836" s="58"/>
      <c r="CD1836" s="58"/>
      <c r="CE1836" s="58"/>
      <c r="CF1836" s="58"/>
      <c r="CG1836" s="58"/>
      <c r="CH1836" s="58"/>
      <c r="CI1836" s="58"/>
      <c r="CJ1836" s="58"/>
      <c r="CK1836" s="58"/>
      <c r="CL1836" s="58"/>
      <c r="CM1836" s="58"/>
      <c r="CN1836" s="58"/>
      <c r="CO1836" s="58"/>
      <c r="CP1836" s="58"/>
      <c r="CQ1836" s="58"/>
      <c r="CR1836" s="58"/>
      <c r="CS1836" s="58"/>
      <c r="CT1836" s="58"/>
      <c r="CU1836" s="58"/>
      <c r="CV1836" s="58"/>
      <c r="CW1836" s="58"/>
      <c r="CX1836" s="58"/>
      <c r="CY1836" s="58"/>
      <c r="CZ1836" s="58"/>
      <c r="DA1836" s="58"/>
      <c r="DB1836" s="58"/>
      <c r="DC1836" s="58"/>
      <c r="DD1836" s="58"/>
      <c r="DE1836" s="58"/>
      <c r="DF1836" s="58"/>
      <c r="DG1836" s="58"/>
      <c r="DH1836" s="58"/>
      <c r="DI1836" s="60"/>
    </row>
    <row r="1837" spans="1:113" x14ac:dyDescent="0.2">
      <c r="A1837" s="36"/>
      <c r="AM1837" s="62"/>
      <c r="AN1837" s="62"/>
      <c r="AO1837" s="58"/>
      <c r="AP1837" s="58"/>
      <c r="AQ1837" s="58"/>
      <c r="AS1837" s="62"/>
      <c r="AT1837" s="58"/>
      <c r="AU1837" s="58"/>
      <c r="AW1837" s="62"/>
      <c r="AX1837" s="58"/>
      <c r="AY1837" s="59"/>
      <c r="BA1837" s="58"/>
      <c r="BC1837" s="62"/>
      <c r="BD1837" s="58"/>
      <c r="BE1837" s="59"/>
      <c r="BF1837" s="58"/>
      <c r="BG1837" s="58"/>
      <c r="BH1837" s="58"/>
      <c r="BI1837" s="58"/>
      <c r="BJ1837" s="58"/>
      <c r="BK1837" s="58"/>
      <c r="BL1837" s="58"/>
      <c r="BM1837" s="58"/>
      <c r="BN1837" s="58"/>
      <c r="BO1837" s="58"/>
      <c r="BP1837" s="58"/>
      <c r="BQ1837" s="58"/>
      <c r="BR1837" s="58"/>
      <c r="BS1837" s="58"/>
      <c r="BT1837" s="58"/>
      <c r="BU1837" s="58"/>
      <c r="BV1837" s="58"/>
      <c r="BW1837" s="58"/>
      <c r="BX1837" s="58"/>
      <c r="BY1837" s="58"/>
      <c r="BZ1837" s="58"/>
      <c r="CA1837" s="58"/>
      <c r="CB1837" s="58"/>
      <c r="CC1837" s="58"/>
      <c r="CD1837" s="58"/>
      <c r="CE1837" s="58"/>
      <c r="CF1837" s="58"/>
      <c r="CG1837" s="58"/>
      <c r="CH1837" s="58"/>
      <c r="CI1837" s="58"/>
      <c r="CJ1837" s="58"/>
      <c r="CK1837" s="58"/>
      <c r="CL1837" s="58"/>
      <c r="CM1837" s="58"/>
      <c r="CN1837" s="58"/>
      <c r="CO1837" s="58"/>
      <c r="CP1837" s="58"/>
      <c r="CQ1837" s="58"/>
      <c r="CR1837" s="58"/>
      <c r="CS1837" s="58"/>
      <c r="CT1837" s="58"/>
      <c r="CU1837" s="58"/>
      <c r="CV1837" s="58"/>
      <c r="CW1837" s="58"/>
      <c r="CX1837" s="58"/>
      <c r="CY1837" s="58"/>
      <c r="CZ1837" s="58"/>
      <c r="DA1837" s="58"/>
      <c r="DB1837" s="58"/>
      <c r="DC1837" s="58"/>
      <c r="DD1837" s="58"/>
      <c r="DE1837" s="58"/>
      <c r="DF1837" s="58"/>
      <c r="DG1837" s="58"/>
      <c r="DH1837" s="58"/>
      <c r="DI1837" s="60"/>
    </row>
    <row r="1838" spans="1:113" x14ac:dyDescent="0.2">
      <c r="A1838" s="36"/>
      <c r="AM1838" s="62"/>
      <c r="AN1838" s="62"/>
      <c r="AO1838" s="58"/>
      <c r="AP1838" s="58"/>
      <c r="AQ1838" s="58"/>
      <c r="AS1838" s="62"/>
      <c r="AT1838" s="58"/>
      <c r="AU1838" s="58"/>
      <c r="AW1838" s="62"/>
      <c r="AX1838" s="58"/>
      <c r="AY1838" s="59"/>
      <c r="BA1838" s="58"/>
      <c r="BC1838" s="62"/>
      <c r="BD1838" s="58"/>
      <c r="BE1838" s="59"/>
      <c r="BF1838" s="58"/>
      <c r="BG1838" s="58"/>
      <c r="BH1838" s="58"/>
      <c r="BI1838" s="58"/>
      <c r="BJ1838" s="58"/>
      <c r="BK1838" s="58"/>
      <c r="BL1838" s="58"/>
      <c r="BM1838" s="58"/>
      <c r="BN1838" s="58"/>
      <c r="BO1838" s="58"/>
      <c r="BP1838" s="58"/>
      <c r="BQ1838" s="58"/>
      <c r="BR1838" s="58"/>
      <c r="BS1838" s="58"/>
      <c r="BT1838" s="58"/>
      <c r="BU1838" s="58"/>
      <c r="BV1838" s="58"/>
      <c r="BW1838" s="58"/>
      <c r="BX1838" s="58"/>
      <c r="BY1838" s="58"/>
      <c r="BZ1838" s="58"/>
      <c r="CA1838" s="58"/>
      <c r="CB1838" s="58"/>
      <c r="CC1838" s="58"/>
      <c r="CD1838" s="58"/>
      <c r="CE1838" s="58"/>
      <c r="CF1838" s="58"/>
      <c r="CG1838" s="58"/>
      <c r="CH1838" s="58"/>
      <c r="CI1838" s="58"/>
      <c r="CJ1838" s="58"/>
      <c r="CK1838" s="58"/>
      <c r="CL1838" s="58"/>
      <c r="CM1838" s="58"/>
      <c r="CN1838" s="58"/>
      <c r="CO1838" s="58"/>
      <c r="CP1838" s="58"/>
      <c r="CQ1838" s="58"/>
      <c r="CR1838" s="58"/>
      <c r="CS1838" s="58"/>
      <c r="CT1838" s="58"/>
      <c r="CU1838" s="58"/>
      <c r="CV1838" s="58"/>
      <c r="CW1838" s="58"/>
      <c r="CX1838" s="58"/>
      <c r="CY1838" s="58"/>
      <c r="CZ1838" s="58"/>
      <c r="DA1838" s="58"/>
      <c r="DB1838" s="58"/>
      <c r="DC1838" s="58"/>
      <c r="DD1838" s="58"/>
      <c r="DE1838" s="58"/>
      <c r="DF1838" s="58"/>
      <c r="DG1838" s="58"/>
      <c r="DH1838" s="58"/>
      <c r="DI1838" s="60"/>
    </row>
    <row r="1839" spans="1:113" x14ac:dyDescent="0.2">
      <c r="A1839" s="36"/>
      <c r="AM1839" s="62"/>
      <c r="AN1839" s="62"/>
      <c r="AO1839" s="58"/>
      <c r="AP1839" s="58"/>
      <c r="AQ1839" s="58"/>
      <c r="AS1839" s="62"/>
      <c r="AT1839" s="58"/>
      <c r="AU1839" s="58"/>
      <c r="AW1839" s="62"/>
      <c r="AX1839" s="58"/>
      <c r="AY1839" s="59"/>
      <c r="BA1839" s="58"/>
      <c r="BC1839" s="62"/>
      <c r="BD1839" s="58"/>
      <c r="BE1839" s="59"/>
      <c r="BF1839" s="58"/>
      <c r="BG1839" s="58"/>
      <c r="BH1839" s="58"/>
      <c r="BI1839" s="58"/>
      <c r="BJ1839" s="58"/>
      <c r="BK1839" s="58"/>
      <c r="BL1839" s="58"/>
      <c r="BM1839" s="58"/>
      <c r="BN1839" s="58"/>
      <c r="BO1839" s="58"/>
      <c r="BP1839" s="58"/>
      <c r="BQ1839" s="58"/>
      <c r="BR1839" s="58"/>
      <c r="BS1839" s="58"/>
      <c r="BT1839" s="58"/>
      <c r="BU1839" s="58"/>
      <c r="BV1839" s="58"/>
      <c r="BW1839" s="58"/>
      <c r="BX1839" s="58"/>
      <c r="BY1839" s="58"/>
      <c r="BZ1839" s="58"/>
      <c r="CA1839" s="58"/>
      <c r="CB1839" s="58"/>
      <c r="CC1839" s="58"/>
      <c r="CD1839" s="58"/>
      <c r="CE1839" s="58"/>
      <c r="CF1839" s="58"/>
      <c r="CG1839" s="58"/>
      <c r="CH1839" s="58"/>
      <c r="CI1839" s="58"/>
      <c r="CJ1839" s="58"/>
      <c r="CK1839" s="58"/>
      <c r="CL1839" s="58"/>
      <c r="CM1839" s="58"/>
      <c r="CN1839" s="58"/>
      <c r="CO1839" s="58"/>
      <c r="CP1839" s="58"/>
      <c r="CQ1839" s="58"/>
      <c r="CR1839" s="58"/>
      <c r="CS1839" s="58"/>
      <c r="CT1839" s="58"/>
      <c r="CU1839" s="58"/>
      <c r="CV1839" s="58"/>
      <c r="CW1839" s="58"/>
      <c r="CX1839" s="58"/>
      <c r="CY1839" s="58"/>
      <c r="CZ1839" s="58"/>
      <c r="DA1839" s="58"/>
      <c r="DB1839" s="58"/>
      <c r="DC1839" s="58"/>
      <c r="DD1839" s="58"/>
      <c r="DE1839" s="58"/>
      <c r="DF1839" s="58"/>
      <c r="DG1839" s="58"/>
      <c r="DH1839" s="58"/>
      <c r="DI1839" s="60"/>
    </row>
    <row r="1840" spans="1:113" x14ac:dyDescent="0.2">
      <c r="A1840" s="36"/>
      <c r="AM1840" s="62"/>
      <c r="AN1840" s="62"/>
      <c r="AO1840" s="58"/>
      <c r="AP1840" s="58"/>
      <c r="AQ1840" s="58"/>
      <c r="AS1840" s="62"/>
      <c r="AT1840" s="58"/>
      <c r="AU1840" s="58"/>
      <c r="AW1840" s="62"/>
      <c r="AX1840" s="58"/>
      <c r="AY1840" s="59"/>
      <c r="BA1840" s="58"/>
      <c r="BC1840" s="62"/>
      <c r="BD1840" s="58"/>
      <c r="BE1840" s="59"/>
      <c r="BF1840" s="58"/>
      <c r="BG1840" s="58"/>
      <c r="BH1840" s="58"/>
      <c r="BI1840" s="58"/>
      <c r="BJ1840" s="58"/>
      <c r="BK1840" s="58"/>
      <c r="BL1840" s="58"/>
      <c r="BM1840" s="58"/>
      <c r="BN1840" s="58"/>
      <c r="BO1840" s="58"/>
      <c r="BP1840" s="58"/>
      <c r="BQ1840" s="58"/>
      <c r="BR1840" s="58"/>
      <c r="BS1840" s="58"/>
      <c r="BT1840" s="58"/>
      <c r="BU1840" s="58"/>
      <c r="BV1840" s="58"/>
      <c r="BW1840" s="58"/>
      <c r="BX1840" s="58"/>
      <c r="BY1840" s="58"/>
      <c r="BZ1840" s="58"/>
      <c r="CA1840" s="58"/>
      <c r="CB1840" s="58"/>
      <c r="CC1840" s="58"/>
      <c r="CD1840" s="58"/>
      <c r="CE1840" s="58"/>
      <c r="CF1840" s="58"/>
      <c r="CG1840" s="58"/>
      <c r="CH1840" s="58"/>
      <c r="CI1840" s="58"/>
      <c r="CJ1840" s="58"/>
      <c r="CK1840" s="58"/>
      <c r="CL1840" s="58"/>
      <c r="CM1840" s="58"/>
      <c r="CN1840" s="58"/>
      <c r="CO1840" s="58"/>
      <c r="CP1840" s="58"/>
      <c r="CQ1840" s="58"/>
      <c r="CR1840" s="58"/>
      <c r="CS1840" s="58"/>
      <c r="CT1840" s="58"/>
      <c r="CU1840" s="58"/>
      <c r="CV1840" s="58"/>
      <c r="CW1840" s="58"/>
      <c r="CX1840" s="58"/>
      <c r="CY1840" s="58"/>
      <c r="CZ1840" s="58"/>
      <c r="DA1840" s="58"/>
      <c r="DB1840" s="58"/>
      <c r="DC1840" s="58"/>
      <c r="DD1840" s="58"/>
      <c r="DE1840" s="58"/>
      <c r="DF1840" s="58"/>
      <c r="DG1840" s="58"/>
      <c r="DH1840" s="58"/>
      <c r="DI1840" s="60"/>
    </row>
    <row r="1841" spans="1:113" x14ac:dyDescent="0.2">
      <c r="A1841" s="36"/>
      <c r="AM1841" s="62"/>
      <c r="AN1841" s="62"/>
      <c r="AO1841" s="58"/>
      <c r="AP1841" s="58"/>
      <c r="AQ1841" s="58"/>
      <c r="AS1841" s="62"/>
      <c r="AT1841" s="58"/>
      <c r="AU1841" s="58"/>
      <c r="AW1841" s="62"/>
      <c r="AX1841" s="58"/>
      <c r="AY1841" s="59"/>
      <c r="BA1841" s="58"/>
      <c r="BC1841" s="62"/>
      <c r="BD1841" s="58"/>
      <c r="BE1841" s="59"/>
      <c r="BF1841" s="58"/>
      <c r="BG1841" s="58"/>
      <c r="BH1841" s="58"/>
      <c r="BI1841" s="58"/>
      <c r="BJ1841" s="58"/>
      <c r="BK1841" s="58"/>
      <c r="BL1841" s="58"/>
      <c r="BM1841" s="58"/>
      <c r="BN1841" s="58"/>
      <c r="BO1841" s="58"/>
      <c r="BP1841" s="58"/>
      <c r="BQ1841" s="58"/>
      <c r="BR1841" s="58"/>
      <c r="BS1841" s="58"/>
      <c r="BT1841" s="58"/>
      <c r="BU1841" s="58"/>
      <c r="BV1841" s="58"/>
      <c r="BW1841" s="58"/>
      <c r="BX1841" s="58"/>
      <c r="BY1841" s="58"/>
      <c r="BZ1841" s="58"/>
      <c r="CA1841" s="58"/>
      <c r="CB1841" s="58"/>
      <c r="CC1841" s="58"/>
      <c r="CD1841" s="58"/>
      <c r="CE1841" s="58"/>
      <c r="CF1841" s="58"/>
      <c r="CG1841" s="58"/>
      <c r="CH1841" s="58"/>
      <c r="CI1841" s="58"/>
      <c r="CJ1841" s="58"/>
      <c r="CK1841" s="58"/>
      <c r="CL1841" s="58"/>
      <c r="CM1841" s="58"/>
      <c r="CN1841" s="58"/>
      <c r="CO1841" s="58"/>
      <c r="CP1841" s="58"/>
      <c r="CQ1841" s="58"/>
      <c r="CR1841" s="58"/>
      <c r="CS1841" s="58"/>
      <c r="CT1841" s="58"/>
      <c r="CU1841" s="58"/>
      <c r="CV1841" s="58"/>
      <c r="CW1841" s="58"/>
      <c r="CX1841" s="58"/>
      <c r="CY1841" s="58"/>
      <c r="CZ1841" s="58"/>
      <c r="DA1841" s="58"/>
      <c r="DB1841" s="58"/>
      <c r="DC1841" s="58"/>
      <c r="DD1841" s="58"/>
      <c r="DE1841" s="58"/>
      <c r="DF1841" s="58"/>
      <c r="DG1841" s="58"/>
      <c r="DH1841" s="58"/>
      <c r="DI1841" s="60"/>
    </row>
    <row r="1842" spans="1:113" x14ac:dyDescent="0.2">
      <c r="A1842" s="36"/>
      <c r="AM1842" s="62"/>
      <c r="AN1842" s="62"/>
      <c r="AO1842" s="58"/>
      <c r="AP1842" s="58"/>
      <c r="AQ1842" s="58"/>
      <c r="AS1842" s="62"/>
      <c r="AT1842" s="58"/>
      <c r="AU1842" s="58"/>
      <c r="AW1842" s="62"/>
      <c r="AX1842" s="58"/>
      <c r="AY1842" s="59"/>
      <c r="BA1842" s="58"/>
      <c r="BC1842" s="62"/>
      <c r="BD1842" s="58"/>
      <c r="BE1842" s="59"/>
      <c r="BF1842" s="58"/>
      <c r="BG1842" s="58"/>
      <c r="BH1842" s="58"/>
      <c r="BI1842" s="58"/>
      <c r="BJ1842" s="58"/>
      <c r="BK1842" s="58"/>
      <c r="BL1842" s="58"/>
      <c r="BM1842" s="58"/>
      <c r="BN1842" s="58"/>
      <c r="BO1842" s="58"/>
      <c r="BP1842" s="58"/>
      <c r="BQ1842" s="58"/>
      <c r="BR1842" s="58"/>
      <c r="BS1842" s="58"/>
      <c r="BT1842" s="58"/>
      <c r="BU1842" s="58"/>
      <c r="BV1842" s="58"/>
      <c r="BW1842" s="58"/>
      <c r="BX1842" s="58"/>
      <c r="BY1842" s="58"/>
      <c r="BZ1842" s="58"/>
      <c r="CA1842" s="58"/>
      <c r="CB1842" s="58"/>
      <c r="CC1842" s="58"/>
      <c r="CD1842" s="58"/>
      <c r="CE1842" s="58"/>
      <c r="CF1842" s="58"/>
      <c r="CG1842" s="58"/>
      <c r="CH1842" s="58"/>
      <c r="CI1842" s="58"/>
      <c r="CJ1842" s="58"/>
      <c r="CK1842" s="58"/>
      <c r="CL1842" s="58"/>
      <c r="CM1842" s="58"/>
      <c r="CN1842" s="58"/>
      <c r="CO1842" s="58"/>
      <c r="CP1842" s="58"/>
      <c r="CQ1842" s="58"/>
      <c r="CR1842" s="58"/>
      <c r="CS1842" s="58"/>
      <c r="CT1842" s="58"/>
      <c r="CU1842" s="58"/>
      <c r="CV1842" s="58"/>
      <c r="CW1842" s="58"/>
      <c r="CX1842" s="58"/>
      <c r="CY1842" s="58"/>
      <c r="CZ1842" s="58"/>
      <c r="DA1842" s="58"/>
      <c r="DB1842" s="58"/>
      <c r="DC1842" s="58"/>
      <c r="DD1842" s="58"/>
      <c r="DE1842" s="58"/>
      <c r="DF1842" s="58"/>
      <c r="DG1842" s="58"/>
      <c r="DH1842" s="58"/>
      <c r="DI1842" s="60"/>
    </row>
    <row r="1843" spans="1:113" x14ac:dyDescent="0.2">
      <c r="A1843" s="36"/>
      <c r="AM1843" s="62"/>
      <c r="AN1843" s="62"/>
      <c r="AO1843" s="58"/>
      <c r="AP1843" s="58"/>
      <c r="AQ1843" s="58"/>
      <c r="AS1843" s="62"/>
      <c r="AT1843" s="58"/>
      <c r="AU1843" s="58"/>
      <c r="AW1843" s="62"/>
      <c r="AX1843" s="58"/>
      <c r="AY1843" s="59"/>
      <c r="BA1843" s="58"/>
      <c r="BC1843" s="62"/>
      <c r="BD1843" s="58"/>
      <c r="BE1843" s="59"/>
      <c r="BF1843" s="58"/>
      <c r="BG1843" s="58"/>
      <c r="BH1843" s="58"/>
      <c r="BI1843" s="58"/>
      <c r="BJ1843" s="58"/>
      <c r="BK1843" s="58"/>
      <c r="BL1843" s="58"/>
      <c r="BM1843" s="58"/>
      <c r="BN1843" s="58"/>
      <c r="BO1843" s="58"/>
      <c r="BP1843" s="58"/>
      <c r="BQ1843" s="58"/>
      <c r="BR1843" s="58"/>
      <c r="BS1843" s="58"/>
      <c r="BT1843" s="58"/>
      <c r="BU1843" s="58"/>
      <c r="BV1843" s="58"/>
      <c r="BW1843" s="58"/>
      <c r="BX1843" s="58"/>
      <c r="BY1843" s="58"/>
      <c r="BZ1843" s="58"/>
      <c r="CA1843" s="58"/>
      <c r="CB1843" s="58"/>
      <c r="CC1843" s="58"/>
      <c r="CD1843" s="58"/>
      <c r="CE1843" s="58"/>
      <c r="CF1843" s="58"/>
      <c r="CG1843" s="58"/>
      <c r="CH1843" s="58"/>
      <c r="CI1843" s="58"/>
      <c r="CJ1843" s="58"/>
      <c r="CK1843" s="58"/>
      <c r="CL1843" s="58"/>
      <c r="CM1843" s="58"/>
      <c r="CN1843" s="58"/>
      <c r="CO1843" s="58"/>
      <c r="CP1843" s="58"/>
      <c r="CQ1843" s="58"/>
      <c r="CR1843" s="58"/>
      <c r="CS1843" s="58"/>
      <c r="CT1843" s="58"/>
      <c r="CU1843" s="58"/>
      <c r="CV1843" s="58"/>
      <c r="CW1843" s="58"/>
      <c r="CX1843" s="58"/>
      <c r="CY1843" s="58"/>
      <c r="CZ1843" s="58"/>
      <c r="DA1843" s="58"/>
      <c r="DB1843" s="58"/>
      <c r="DC1843" s="58"/>
      <c r="DD1843" s="58"/>
      <c r="DE1843" s="58"/>
      <c r="DF1843" s="58"/>
      <c r="DG1843" s="58"/>
      <c r="DH1843" s="58"/>
      <c r="DI1843" s="60"/>
    </row>
    <row r="1844" spans="1:113" x14ac:dyDescent="0.2">
      <c r="A1844" s="36"/>
      <c r="AM1844" s="62"/>
      <c r="AN1844" s="62"/>
      <c r="AO1844" s="58"/>
      <c r="AP1844" s="58"/>
      <c r="AQ1844" s="58"/>
      <c r="AS1844" s="62"/>
      <c r="AT1844" s="58"/>
      <c r="AU1844" s="58"/>
      <c r="AW1844" s="62"/>
      <c r="AX1844" s="58"/>
      <c r="AY1844" s="59"/>
      <c r="BA1844" s="58"/>
      <c r="BC1844" s="62"/>
      <c r="BD1844" s="58"/>
      <c r="BE1844" s="59"/>
      <c r="BF1844" s="58"/>
      <c r="BG1844" s="58"/>
      <c r="BH1844" s="58"/>
      <c r="BI1844" s="58"/>
      <c r="BJ1844" s="58"/>
      <c r="BK1844" s="58"/>
      <c r="BL1844" s="58"/>
      <c r="BM1844" s="58"/>
      <c r="BN1844" s="58"/>
      <c r="BO1844" s="58"/>
      <c r="BP1844" s="58"/>
      <c r="BQ1844" s="58"/>
      <c r="BR1844" s="58"/>
      <c r="BS1844" s="58"/>
      <c r="BT1844" s="58"/>
      <c r="BU1844" s="58"/>
      <c r="BV1844" s="58"/>
      <c r="BW1844" s="58"/>
      <c r="BX1844" s="58"/>
      <c r="BY1844" s="58"/>
      <c r="BZ1844" s="58"/>
      <c r="CA1844" s="58"/>
      <c r="CB1844" s="58"/>
      <c r="CC1844" s="58"/>
      <c r="CD1844" s="58"/>
      <c r="CE1844" s="58"/>
      <c r="CF1844" s="58"/>
      <c r="CG1844" s="58"/>
      <c r="CH1844" s="58"/>
      <c r="CI1844" s="58"/>
      <c r="CJ1844" s="58"/>
      <c r="CK1844" s="58"/>
      <c r="CL1844" s="58"/>
      <c r="CM1844" s="58"/>
      <c r="CN1844" s="58"/>
      <c r="CO1844" s="58"/>
      <c r="CP1844" s="58"/>
      <c r="CQ1844" s="58"/>
      <c r="CR1844" s="58"/>
      <c r="CS1844" s="58"/>
      <c r="CT1844" s="58"/>
      <c r="CU1844" s="58"/>
      <c r="CV1844" s="58"/>
      <c r="CW1844" s="58"/>
      <c r="CX1844" s="58"/>
      <c r="CY1844" s="58"/>
      <c r="CZ1844" s="58"/>
      <c r="DA1844" s="58"/>
      <c r="DB1844" s="58"/>
      <c r="DC1844" s="58"/>
      <c r="DD1844" s="58"/>
      <c r="DE1844" s="58"/>
      <c r="DF1844" s="58"/>
      <c r="DG1844" s="58"/>
      <c r="DH1844" s="58"/>
      <c r="DI1844" s="60"/>
    </row>
    <row r="1845" spans="1:113" x14ac:dyDescent="0.2">
      <c r="A1845" s="36"/>
      <c r="AM1845" s="62"/>
      <c r="AN1845" s="62"/>
      <c r="AO1845" s="58"/>
      <c r="AP1845" s="58"/>
      <c r="AQ1845" s="58"/>
      <c r="AS1845" s="62"/>
      <c r="AT1845" s="58"/>
      <c r="AU1845" s="58"/>
      <c r="AW1845" s="62"/>
      <c r="AX1845" s="58"/>
      <c r="AY1845" s="59"/>
      <c r="BA1845" s="58"/>
      <c r="BC1845" s="62"/>
      <c r="BD1845" s="58"/>
      <c r="BE1845" s="59"/>
      <c r="BF1845" s="58"/>
      <c r="BG1845" s="58"/>
      <c r="BH1845" s="58"/>
      <c r="BI1845" s="58"/>
      <c r="BJ1845" s="58"/>
      <c r="BK1845" s="58"/>
      <c r="BL1845" s="58"/>
      <c r="BM1845" s="58"/>
      <c r="BN1845" s="58"/>
      <c r="BO1845" s="58"/>
      <c r="BP1845" s="58"/>
      <c r="BQ1845" s="58"/>
      <c r="BR1845" s="58"/>
      <c r="BS1845" s="58"/>
      <c r="BT1845" s="58"/>
      <c r="BU1845" s="58"/>
      <c r="BV1845" s="58"/>
      <c r="BW1845" s="58"/>
      <c r="BX1845" s="58"/>
      <c r="BY1845" s="58"/>
      <c r="BZ1845" s="58"/>
      <c r="CA1845" s="58"/>
      <c r="CB1845" s="58"/>
      <c r="CC1845" s="58"/>
      <c r="CD1845" s="58"/>
      <c r="CE1845" s="58"/>
      <c r="CF1845" s="58"/>
      <c r="CG1845" s="58"/>
      <c r="CH1845" s="58"/>
      <c r="CI1845" s="58"/>
      <c r="CJ1845" s="58"/>
      <c r="CK1845" s="58"/>
      <c r="CL1845" s="58"/>
      <c r="CM1845" s="58"/>
      <c r="CN1845" s="58"/>
      <c r="CO1845" s="58"/>
      <c r="CP1845" s="58"/>
      <c r="CQ1845" s="58"/>
      <c r="CR1845" s="58"/>
      <c r="CS1845" s="58"/>
      <c r="CT1845" s="58"/>
      <c r="CU1845" s="58"/>
      <c r="CV1845" s="58"/>
      <c r="CW1845" s="58"/>
      <c r="CX1845" s="58"/>
      <c r="CY1845" s="58"/>
      <c r="CZ1845" s="58"/>
      <c r="DA1845" s="58"/>
      <c r="DB1845" s="58"/>
      <c r="DC1845" s="58"/>
      <c r="DD1845" s="58"/>
      <c r="DE1845" s="58"/>
      <c r="DF1845" s="58"/>
      <c r="DG1845" s="58"/>
      <c r="DH1845" s="58"/>
      <c r="DI1845" s="60"/>
    </row>
    <row r="1846" spans="1:113" x14ac:dyDescent="0.2">
      <c r="A1846" s="36"/>
      <c r="AM1846" s="62"/>
      <c r="AN1846" s="62"/>
      <c r="AO1846" s="58"/>
      <c r="AP1846" s="58"/>
      <c r="AQ1846" s="58"/>
      <c r="AS1846" s="62"/>
      <c r="AT1846" s="58"/>
      <c r="AU1846" s="58"/>
      <c r="AW1846" s="62"/>
      <c r="AX1846" s="58"/>
      <c r="AY1846" s="59"/>
      <c r="BA1846" s="58"/>
      <c r="BC1846" s="62"/>
      <c r="BD1846" s="58"/>
      <c r="BE1846" s="59"/>
      <c r="BF1846" s="58"/>
      <c r="BG1846" s="58"/>
      <c r="BH1846" s="58"/>
      <c r="BI1846" s="58"/>
      <c r="BJ1846" s="58"/>
      <c r="BK1846" s="58"/>
      <c r="BL1846" s="58"/>
      <c r="BM1846" s="58"/>
      <c r="BN1846" s="58"/>
      <c r="BO1846" s="58"/>
      <c r="BP1846" s="58"/>
      <c r="BQ1846" s="58"/>
      <c r="BR1846" s="58"/>
      <c r="BS1846" s="58"/>
      <c r="BT1846" s="58"/>
      <c r="BU1846" s="58"/>
      <c r="BV1846" s="58"/>
      <c r="BW1846" s="58"/>
      <c r="BX1846" s="58"/>
      <c r="BY1846" s="58"/>
      <c r="BZ1846" s="58"/>
      <c r="CA1846" s="58"/>
      <c r="CB1846" s="58"/>
      <c r="CC1846" s="58"/>
      <c r="CD1846" s="58"/>
      <c r="CE1846" s="58"/>
      <c r="CF1846" s="58"/>
      <c r="CG1846" s="58"/>
      <c r="CH1846" s="58"/>
      <c r="CI1846" s="58"/>
      <c r="CJ1846" s="58"/>
      <c r="CK1846" s="58"/>
      <c r="CL1846" s="58"/>
      <c r="CM1846" s="58"/>
      <c r="CN1846" s="58"/>
      <c r="CO1846" s="58"/>
      <c r="CP1846" s="58"/>
      <c r="CQ1846" s="58"/>
      <c r="CR1846" s="58"/>
      <c r="CS1846" s="58"/>
      <c r="CT1846" s="58"/>
      <c r="CU1846" s="58"/>
      <c r="CV1846" s="58"/>
      <c r="CW1846" s="58"/>
      <c r="CX1846" s="58"/>
      <c r="CY1846" s="58"/>
      <c r="CZ1846" s="58"/>
      <c r="DA1846" s="58"/>
      <c r="DB1846" s="58"/>
      <c r="DC1846" s="58"/>
      <c r="DD1846" s="58"/>
      <c r="DE1846" s="58"/>
      <c r="DF1846" s="58"/>
      <c r="DG1846" s="58"/>
      <c r="DH1846" s="58"/>
      <c r="DI1846" s="60"/>
    </row>
    <row r="1847" spans="1:113" x14ac:dyDescent="0.2">
      <c r="A1847" s="36"/>
      <c r="AM1847" s="62"/>
      <c r="AN1847" s="62"/>
      <c r="AO1847" s="58"/>
      <c r="AP1847" s="58"/>
      <c r="AQ1847" s="58"/>
      <c r="AS1847" s="62"/>
      <c r="AT1847" s="58"/>
      <c r="AU1847" s="58"/>
      <c r="AW1847" s="62"/>
      <c r="AX1847" s="58"/>
      <c r="AY1847" s="59"/>
      <c r="BA1847" s="58"/>
      <c r="BC1847" s="62"/>
      <c r="BD1847" s="58"/>
      <c r="BE1847" s="59"/>
      <c r="BF1847" s="58"/>
      <c r="BG1847" s="58"/>
      <c r="BH1847" s="58"/>
      <c r="BI1847" s="58"/>
      <c r="BJ1847" s="58"/>
      <c r="BK1847" s="58"/>
      <c r="BL1847" s="58"/>
      <c r="BM1847" s="58"/>
      <c r="BN1847" s="58"/>
      <c r="BO1847" s="58"/>
      <c r="BP1847" s="58"/>
      <c r="BQ1847" s="58"/>
      <c r="BR1847" s="58"/>
      <c r="BS1847" s="58"/>
      <c r="BT1847" s="58"/>
      <c r="BU1847" s="58"/>
      <c r="BV1847" s="58"/>
      <c r="BW1847" s="58"/>
      <c r="BX1847" s="58"/>
      <c r="BY1847" s="58"/>
      <c r="BZ1847" s="58"/>
      <c r="CA1847" s="58"/>
      <c r="CB1847" s="58"/>
      <c r="CC1847" s="58"/>
      <c r="CD1847" s="58"/>
      <c r="CE1847" s="58"/>
      <c r="CF1847" s="58"/>
      <c r="CG1847" s="58"/>
      <c r="CH1847" s="58"/>
      <c r="CI1847" s="58"/>
      <c r="CJ1847" s="58"/>
      <c r="CK1847" s="58"/>
      <c r="CL1847" s="58"/>
      <c r="CM1847" s="58"/>
      <c r="CN1847" s="58"/>
      <c r="CO1847" s="58"/>
      <c r="CP1847" s="58"/>
      <c r="CQ1847" s="58"/>
      <c r="CR1847" s="58"/>
      <c r="CS1847" s="58"/>
      <c r="CT1847" s="58"/>
      <c r="CU1847" s="58"/>
      <c r="CV1847" s="58"/>
      <c r="CW1847" s="58"/>
      <c r="CX1847" s="58"/>
      <c r="CY1847" s="58"/>
      <c r="CZ1847" s="58"/>
      <c r="DA1847" s="58"/>
      <c r="DB1847" s="58"/>
      <c r="DC1847" s="58"/>
      <c r="DD1847" s="58"/>
      <c r="DE1847" s="58"/>
      <c r="DF1847" s="58"/>
      <c r="DG1847" s="58"/>
      <c r="DH1847" s="58"/>
      <c r="DI1847" s="60"/>
    </row>
    <row r="1848" spans="1:113" x14ac:dyDescent="0.2">
      <c r="A1848" s="36"/>
      <c r="AM1848" s="62"/>
      <c r="AN1848" s="62"/>
      <c r="AO1848" s="58"/>
      <c r="AP1848" s="58"/>
      <c r="AQ1848" s="58"/>
      <c r="AS1848" s="62"/>
      <c r="AT1848" s="58"/>
      <c r="AU1848" s="58"/>
      <c r="AW1848" s="62"/>
      <c r="AX1848" s="58"/>
      <c r="AY1848" s="59"/>
      <c r="BA1848" s="58"/>
      <c r="BC1848" s="62"/>
      <c r="BD1848" s="58"/>
      <c r="BE1848" s="59"/>
      <c r="BF1848" s="58"/>
      <c r="BG1848" s="58"/>
      <c r="BH1848" s="58"/>
      <c r="BI1848" s="58"/>
      <c r="BJ1848" s="58"/>
      <c r="BK1848" s="58"/>
      <c r="BL1848" s="58"/>
      <c r="BM1848" s="58"/>
      <c r="BN1848" s="58"/>
      <c r="BO1848" s="58"/>
      <c r="BP1848" s="58"/>
      <c r="BQ1848" s="58"/>
      <c r="BR1848" s="58"/>
      <c r="BS1848" s="58"/>
      <c r="BT1848" s="58"/>
      <c r="BU1848" s="58"/>
      <c r="BV1848" s="58"/>
      <c r="BW1848" s="58"/>
      <c r="BX1848" s="58"/>
      <c r="BY1848" s="58"/>
      <c r="BZ1848" s="58"/>
      <c r="CA1848" s="58"/>
      <c r="CB1848" s="58"/>
      <c r="CC1848" s="58"/>
      <c r="CD1848" s="58"/>
      <c r="CE1848" s="58"/>
      <c r="CF1848" s="58"/>
      <c r="CG1848" s="58"/>
      <c r="CH1848" s="58"/>
      <c r="CI1848" s="58"/>
      <c r="CJ1848" s="58"/>
      <c r="CK1848" s="58"/>
      <c r="CL1848" s="58"/>
      <c r="CM1848" s="58"/>
      <c r="CN1848" s="58"/>
      <c r="CO1848" s="58"/>
      <c r="CP1848" s="58"/>
      <c r="CQ1848" s="58"/>
      <c r="CR1848" s="58"/>
      <c r="CS1848" s="58"/>
      <c r="CT1848" s="58"/>
      <c r="CU1848" s="58"/>
      <c r="CV1848" s="58"/>
      <c r="CW1848" s="58"/>
      <c r="CX1848" s="58"/>
      <c r="CY1848" s="58"/>
      <c r="CZ1848" s="58"/>
      <c r="DA1848" s="58"/>
      <c r="DB1848" s="58"/>
      <c r="DC1848" s="58"/>
      <c r="DD1848" s="58"/>
      <c r="DE1848" s="58"/>
      <c r="DF1848" s="58"/>
      <c r="DG1848" s="58"/>
      <c r="DH1848" s="58"/>
      <c r="DI1848" s="60"/>
    </row>
    <row r="1849" spans="1:113" x14ac:dyDescent="0.2">
      <c r="A1849" s="36"/>
      <c r="AM1849" s="62"/>
      <c r="AN1849" s="62"/>
      <c r="AO1849" s="58"/>
      <c r="AP1849" s="58"/>
      <c r="AQ1849" s="58"/>
      <c r="AS1849" s="62"/>
      <c r="AT1849" s="58"/>
      <c r="AU1849" s="58"/>
      <c r="AW1849" s="62"/>
      <c r="AX1849" s="58"/>
      <c r="AY1849" s="59"/>
      <c r="BA1849" s="58"/>
      <c r="BC1849" s="62"/>
      <c r="BD1849" s="58"/>
      <c r="BE1849" s="59"/>
      <c r="BF1849" s="58"/>
      <c r="BG1849" s="58"/>
      <c r="BH1849" s="58"/>
      <c r="BI1849" s="58"/>
      <c r="BJ1849" s="58"/>
      <c r="BK1849" s="58"/>
      <c r="BL1849" s="58"/>
      <c r="BM1849" s="58"/>
      <c r="BN1849" s="58"/>
      <c r="BO1849" s="58"/>
      <c r="BP1849" s="58"/>
      <c r="BQ1849" s="58"/>
      <c r="BR1849" s="58"/>
      <c r="BS1849" s="58"/>
      <c r="BT1849" s="58"/>
      <c r="BU1849" s="58"/>
      <c r="BV1849" s="58"/>
      <c r="BW1849" s="58"/>
      <c r="BX1849" s="58"/>
      <c r="BY1849" s="58"/>
      <c r="BZ1849" s="58"/>
      <c r="CA1849" s="58"/>
      <c r="CB1849" s="58"/>
      <c r="CC1849" s="58"/>
      <c r="CD1849" s="58"/>
      <c r="CE1849" s="58"/>
      <c r="CF1849" s="58"/>
      <c r="CG1849" s="58"/>
      <c r="CH1849" s="58"/>
      <c r="CI1849" s="58"/>
      <c r="CJ1849" s="58"/>
      <c r="CK1849" s="58"/>
      <c r="CL1849" s="58"/>
      <c r="CM1849" s="58"/>
      <c r="CN1849" s="58"/>
      <c r="CO1849" s="58"/>
      <c r="CP1849" s="58"/>
      <c r="CQ1849" s="58"/>
      <c r="CR1849" s="58"/>
      <c r="CS1849" s="58"/>
      <c r="CT1849" s="58"/>
      <c r="CU1849" s="58"/>
      <c r="CV1849" s="58"/>
      <c r="CW1849" s="58"/>
      <c r="CX1849" s="58"/>
      <c r="CY1849" s="58"/>
      <c r="CZ1849" s="58"/>
      <c r="DA1849" s="58"/>
      <c r="DB1849" s="58"/>
      <c r="DC1849" s="58"/>
      <c r="DD1849" s="58"/>
      <c r="DE1849" s="58"/>
      <c r="DF1849" s="58"/>
      <c r="DG1849" s="58"/>
      <c r="DH1849" s="58"/>
      <c r="DI1849" s="60"/>
    </row>
    <row r="1850" spans="1:113" x14ac:dyDescent="0.2">
      <c r="A1850" s="36"/>
      <c r="AM1850" s="62"/>
      <c r="AN1850" s="62"/>
      <c r="AO1850" s="58"/>
      <c r="AP1850" s="58"/>
      <c r="AQ1850" s="58"/>
      <c r="AS1850" s="62"/>
      <c r="AT1850" s="58"/>
      <c r="AU1850" s="58"/>
      <c r="AW1850" s="62"/>
      <c r="AX1850" s="58"/>
      <c r="AY1850" s="59"/>
      <c r="BA1850" s="58"/>
      <c r="BC1850" s="62"/>
      <c r="BD1850" s="58"/>
      <c r="BE1850" s="59"/>
      <c r="BF1850" s="58"/>
      <c r="BG1850" s="58"/>
      <c r="BH1850" s="58"/>
      <c r="BI1850" s="58"/>
      <c r="BJ1850" s="58"/>
      <c r="BK1850" s="58"/>
      <c r="BL1850" s="58"/>
      <c r="BM1850" s="58"/>
      <c r="BN1850" s="58"/>
      <c r="BO1850" s="58"/>
      <c r="BP1850" s="58"/>
      <c r="BQ1850" s="58"/>
      <c r="BR1850" s="58"/>
      <c r="BS1850" s="58"/>
      <c r="BT1850" s="58"/>
      <c r="BU1850" s="58"/>
      <c r="BV1850" s="58"/>
      <c r="BW1850" s="58"/>
      <c r="BX1850" s="58"/>
      <c r="BY1850" s="58"/>
      <c r="BZ1850" s="58"/>
      <c r="CA1850" s="58"/>
      <c r="CB1850" s="58"/>
      <c r="CC1850" s="58"/>
      <c r="CD1850" s="58"/>
      <c r="CE1850" s="58"/>
      <c r="CF1850" s="58"/>
      <c r="CG1850" s="58"/>
      <c r="CH1850" s="58"/>
      <c r="CI1850" s="58"/>
      <c r="CJ1850" s="58"/>
      <c r="CK1850" s="58"/>
      <c r="CL1850" s="58"/>
      <c r="CM1850" s="58"/>
      <c r="CN1850" s="58"/>
      <c r="CO1850" s="58"/>
      <c r="CP1850" s="58"/>
      <c r="CQ1850" s="58"/>
      <c r="CR1850" s="58"/>
      <c r="CS1850" s="58"/>
      <c r="CT1850" s="58"/>
      <c r="CU1850" s="58"/>
      <c r="CV1850" s="58"/>
      <c r="CW1850" s="58"/>
      <c r="CX1850" s="58"/>
      <c r="CY1850" s="58"/>
      <c r="CZ1850" s="58"/>
      <c r="DA1850" s="58"/>
      <c r="DB1850" s="58"/>
      <c r="DC1850" s="58"/>
      <c r="DD1850" s="58"/>
      <c r="DE1850" s="58"/>
      <c r="DF1850" s="58"/>
      <c r="DG1850" s="58"/>
      <c r="DH1850" s="58"/>
      <c r="DI1850" s="60"/>
    </row>
    <row r="1851" spans="1:113" x14ac:dyDescent="0.2">
      <c r="A1851" s="36"/>
      <c r="AM1851" s="62"/>
      <c r="AN1851" s="62"/>
      <c r="AO1851" s="58"/>
      <c r="AP1851" s="58"/>
      <c r="AQ1851" s="58"/>
      <c r="AS1851" s="62"/>
      <c r="AT1851" s="58"/>
      <c r="AU1851" s="58"/>
      <c r="AW1851" s="62"/>
      <c r="AX1851" s="58"/>
      <c r="AY1851" s="59"/>
      <c r="BA1851" s="58"/>
      <c r="BC1851" s="62"/>
      <c r="BD1851" s="58"/>
      <c r="BE1851" s="59"/>
      <c r="BF1851" s="58"/>
      <c r="BG1851" s="58"/>
      <c r="BH1851" s="58"/>
      <c r="BI1851" s="58"/>
      <c r="BJ1851" s="58"/>
      <c r="BK1851" s="58"/>
      <c r="BL1851" s="58"/>
      <c r="BM1851" s="58"/>
      <c r="BN1851" s="58"/>
      <c r="BO1851" s="58"/>
      <c r="BP1851" s="58"/>
      <c r="BQ1851" s="58"/>
      <c r="BR1851" s="58"/>
      <c r="BS1851" s="58"/>
      <c r="BT1851" s="58"/>
      <c r="BU1851" s="58"/>
      <c r="BV1851" s="58"/>
      <c r="BW1851" s="58"/>
      <c r="BX1851" s="58"/>
      <c r="BY1851" s="58"/>
      <c r="BZ1851" s="58"/>
      <c r="CA1851" s="58"/>
      <c r="CB1851" s="58"/>
      <c r="CC1851" s="58"/>
      <c r="CD1851" s="58"/>
      <c r="CE1851" s="58"/>
      <c r="CF1851" s="58"/>
      <c r="CG1851" s="58"/>
      <c r="CH1851" s="58"/>
      <c r="CI1851" s="58"/>
      <c r="CJ1851" s="58"/>
      <c r="CK1851" s="58"/>
      <c r="CL1851" s="58"/>
      <c r="CM1851" s="58"/>
      <c r="CN1851" s="58"/>
      <c r="CO1851" s="58"/>
      <c r="CP1851" s="58"/>
      <c r="CQ1851" s="58"/>
      <c r="CR1851" s="58"/>
      <c r="CS1851" s="58"/>
      <c r="CT1851" s="58"/>
      <c r="CU1851" s="58"/>
      <c r="CV1851" s="58"/>
      <c r="CW1851" s="58"/>
      <c r="CX1851" s="58"/>
      <c r="CY1851" s="58"/>
      <c r="CZ1851" s="58"/>
      <c r="DA1851" s="58"/>
      <c r="DB1851" s="58"/>
      <c r="DC1851" s="58"/>
      <c r="DD1851" s="58"/>
      <c r="DE1851" s="58"/>
      <c r="DF1851" s="58"/>
      <c r="DG1851" s="58"/>
      <c r="DH1851" s="58"/>
      <c r="DI1851" s="60"/>
    </row>
    <row r="1852" spans="1:113" x14ac:dyDescent="0.2">
      <c r="A1852" s="36"/>
      <c r="AM1852" s="62"/>
      <c r="AN1852" s="62"/>
      <c r="AO1852" s="58"/>
      <c r="AP1852" s="58"/>
      <c r="AQ1852" s="58"/>
      <c r="AS1852" s="62"/>
      <c r="AT1852" s="58"/>
      <c r="AU1852" s="58"/>
      <c r="AW1852" s="62"/>
      <c r="AX1852" s="58"/>
      <c r="AY1852" s="59"/>
      <c r="BA1852" s="58"/>
      <c r="BC1852" s="62"/>
      <c r="BD1852" s="58"/>
      <c r="BE1852" s="59"/>
      <c r="BF1852" s="58"/>
      <c r="BG1852" s="58"/>
      <c r="BH1852" s="58"/>
      <c r="BI1852" s="58"/>
      <c r="BJ1852" s="58"/>
      <c r="BK1852" s="58"/>
      <c r="BL1852" s="58"/>
      <c r="BM1852" s="58"/>
      <c r="BN1852" s="58"/>
      <c r="BO1852" s="58"/>
      <c r="BP1852" s="58"/>
      <c r="BQ1852" s="58"/>
      <c r="BR1852" s="58"/>
      <c r="BS1852" s="58"/>
      <c r="BT1852" s="58"/>
      <c r="BU1852" s="58"/>
      <c r="BV1852" s="58"/>
      <c r="BW1852" s="58"/>
      <c r="BX1852" s="58"/>
      <c r="BY1852" s="58"/>
      <c r="BZ1852" s="58"/>
      <c r="CA1852" s="58"/>
      <c r="CB1852" s="58"/>
      <c r="CC1852" s="58"/>
      <c r="CD1852" s="58"/>
      <c r="CE1852" s="58"/>
      <c r="CF1852" s="58"/>
      <c r="CG1852" s="58"/>
      <c r="CH1852" s="58"/>
      <c r="CI1852" s="58"/>
      <c r="CJ1852" s="58"/>
      <c r="CK1852" s="58"/>
      <c r="CL1852" s="58"/>
      <c r="CM1852" s="58"/>
      <c r="CN1852" s="58"/>
      <c r="CO1852" s="58"/>
      <c r="CP1852" s="58"/>
      <c r="CQ1852" s="58"/>
      <c r="CR1852" s="58"/>
      <c r="CS1852" s="58"/>
      <c r="CT1852" s="58"/>
      <c r="CU1852" s="58"/>
      <c r="CV1852" s="58"/>
      <c r="CW1852" s="58"/>
      <c r="CX1852" s="58"/>
      <c r="CY1852" s="58"/>
      <c r="CZ1852" s="58"/>
      <c r="DA1852" s="58"/>
      <c r="DB1852" s="58"/>
      <c r="DC1852" s="58"/>
      <c r="DD1852" s="58"/>
      <c r="DE1852" s="58"/>
      <c r="DF1852" s="58"/>
      <c r="DG1852" s="58"/>
      <c r="DH1852" s="58"/>
      <c r="DI1852" s="60"/>
    </row>
    <row r="1853" spans="1:113" x14ac:dyDescent="0.2">
      <c r="A1853" s="36"/>
      <c r="AM1853" s="62"/>
      <c r="AN1853" s="62"/>
      <c r="AO1853" s="58"/>
      <c r="AP1853" s="58"/>
      <c r="AQ1853" s="58"/>
      <c r="AS1853" s="62"/>
      <c r="AT1853" s="58"/>
      <c r="AU1853" s="58"/>
      <c r="AW1853" s="62"/>
      <c r="AX1853" s="58"/>
      <c r="AY1853" s="59"/>
      <c r="BA1853" s="58"/>
      <c r="BC1853" s="62"/>
      <c r="BD1853" s="58"/>
      <c r="BE1853" s="59"/>
      <c r="BF1853" s="58"/>
      <c r="BG1853" s="58"/>
      <c r="BH1853" s="58"/>
      <c r="BI1853" s="58"/>
      <c r="BJ1853" s="58"/>
      <c r="BK1853" s="58"/>
      <c r="BL1853" s="58"/>
      <c r="BM1853" s="58"/>
      <c r="BN1853" s="58"/>
      <c r="BO1853" s="58"/>
      <c r="BP1853" s="58"/>
      <c r="BQ1853" s="58"/>
      <c r="BR1853" s="58"/>
      <c r="BS1853" s="58"/>
      <c r="BT1853" s="58"/>
      <c r="BU1853" s="58"/>
      <c r="BV1853" s="58"/>
      <c r="BW1853" s="58"/>
      <c r="BX1853" s="58"/>
      <c r="BY1853" s="58"/>
      <c r="BZ1853" s="58"/>
      <c r="CA1853" s="58"/>
      <c r="CB1853" s="58"/>
      <c r="CC1853" s="58"/>
      <c r="CD1853" s="58"/>
      <c r="CE1853" s="58"/>
      <c r="CF1853" s="58"/>
      <c r="CG1853" s="58"/>
      <c r="CH1853" s="58"/>
      <c r="CI1853" s="58"/>
      <c r="CJ1853" s="58"/>
      <c r="CK1853" s="58"/>
      <c r="CL1853" s="58"/>
      <c r="CM1853" s="58"/>
      <c r="CN1853" s="58"/>
      <c r="CO1853" s="58"/>
      <c r="CP1853" s="58"/>
      <c r="CQ1853" s="58"/>
      <c r="CR1853" s="58"/>
      <c r="CS1853" s="58"/>
      <c r="CT1853" s="58"/>
      <c r="CU1853" s="58"/>
      <c r="CV1853" s="58"/>
      <c r="CW1853" s="58"/>
      <c r="CX1853" s="58"/>
      <c r="CY1853" s="58"/>
      <c r="CZ1853" s="58"/>
      <c r="DA1853" s="58"/>
      <c r="DB1853" s="58"/>
      <c r="DC1853" s="58"/>
      <c r="DD1853" s="58"/>
      <c r="DE1853" s="58"/>
      <c r="DF1853" s="58"/>
      <c r="DG1853" s="58"/>
      <c r="DH1853" s="58"/>
      <c r="DI1853" s="60"/>
    </row>
    <row r="1854" spans="1:113" x14ac:dyDescent="0.2">
      <c r="A1854" s="36"/>
      <c r="AM1854" s="62"/>
      <c r="AN1854" s="62"/>
      <c r="AO1854" s="58"/>
      <c r="AP1854" s="58"/>
      <c r="AQ1854" s="58"/>
      <c r="AS1854" s="62"/>
      <c r="AT1854" s="58"/>
      <c r="AU1854" s="58"/>
      <c r="AW1854" s="62"/>
      <c r="AX1854" s="58"/>
      <c r="AY1854" s="59"/>
      <c r="BA1854" s="58"/>
      <c r="BC1854" s="62"/>
      <c r="BD1854" s="58"/>
      <c r="BE1854" s="59"/>
      <c r="BF1854" s="58"/>
      <c r="BG1854" s="58"/>
      <c r="BH1854" s="58"/>
      <c r="BI1854" s="58"/>
      <c r="BJ1854" s="58"/>
      <c r="BK1854" s="58"/>
      <c r="BL1854" s="58"/>
      <c r="BM1854" s="58"/>
      <c r="BN1854" s="58"/>
      <c r="BO1854" s="58"/>
      <c r="BP1854" s="58"/>
      <c r="BQ1854" s="58"/>
      <c r="BR1854" s="58"/>
      <c r="BS1854" s="58"/>
      <c r="BT1854" s="58"/>
      <c r="BU1854" s="58"/>
      <c r="BV1854" s="58"/>
      <c r="BW1854" s="58"/>
      <c r="BX1854" s="58"/>
      <c r="BY1854" s="58"/>
      <c r="BZ1854" s="58"/>
      <c r="CA1854" s="58"/>
      <c r="CB1854" s="58"/>
      <c r="CC1854" s="58"/>
      <c r="CD1854" s="58"/>
      <c r="CE1854" s="58"/>
      <c r="CF1854" s="58"/>
      <c r="CG1854" s="58"/>
      <c r="CH1854" s="58"/>
      <c r="CI1854" s="58"/>
      <c r="CJ1854" s="58"/>
      <c r="CK1854" s="58"/>
      <c r="CL1854" s="58"/>
      <c r="CM1854" s="58"/>
      <c r="CN1854" s="58"/>
      <c r="CO1854" s="58"/>
      <c r="CP1854" s="58"/>
      <c r="CQ1854" s="58"/>
      <c r="CR1854" s="58"/>
      <c r="CS1854" s="58"/>
      <c r="CT1854" s="58"/>
      <c r="CU1854" s="58"/>
      <c r="CV1854" s="58"/>
      <c r="CW1854" s="58"/>
      <c r="CX1854" s="58"/>
      <c r="CY1854" s="58"/>
      <c r="CZ1854" s="58"/>
      <c r="DA1854" s="58"/>
      <c r="DB1854" s="58"/>
      <c r="DC1854" s="58"/>
      <c r="DD1854" s="58"/>
      <c r="DE1854" s="58"/>
      <c r="DF1854" s="58"/>
      <c r="DG1854" s="58"/>
      <c r="DH1854" s="58"/>
      <c r="DI1854" s="60"/>
    </row>
    <row r="1855" spans="1:113" x14ac:dyDescent="0.2">
      <c r="A1855" s="36"/>
      <c r="AM1855" s="62"/>
      <c r="AN1855" s="62"/>
      <c r="AO1855" s="58"/>
      <c r="AP1855" s="58"/>
      <c r="AQ1855" s="58"/>
      <c r="AS1855" s="62"/>
      <c r="AT1855" s="58"/>
      <c r="AU1855" s="58"/>
      <c r="AW1855" s="62"/>
      <c r="AX1855" s="58"/>
      <c r="AY1855" s="59"/>
      <c r="BA1855" s="58"/>
      <c r="BC1855" s="62"/>
      <c r="BD1855" s="58"/>
      <c r="BE1855" s="59"/>
      <c r="BF1855" s="58"/>
      <c r="BG1855" s="58"/>
      <c r="BH1855" s="58"/>
      <c r="BI1855" s="58"/>
      <c r="BJ1855" s="58"/>
      <c r="BK1855" s="58"/>
      <c r="BL1855" s="58"/>
      <c r="BM1855" s="58"/>
      <c r="BN1855" s="58"/>
      <c r="BO1855" s="58"/>
      <c r="BP1855" s="58"/>
      <c r="BQ1855" s="58"/>
      <c r="BR1855" s="58"/>
      <c r="BS1855" s="58"/>
      <c r="BT1855" s="58"/>
      <c r="BU1855" s="58"/>
      <c r="BV1855" s="58"/>
      <c r="BW1855" s="58"/>
      <c r="BX1855" s="58"/>
      <c r="BY1855" s="58"/>
      <c r="BZ1855" s="58"/>
      <c r="CA1855" s="58"/>
      <c r="CB1855" s="58"/>
      <c r="CC1855" s="58"/>
      <c r="CD1855" s="58"/>
      <c r="CE1855" s="58"/>
      <c r="CF1855" s="58"/>
      <c r="CG1855" s="58"/>
      <c r="CH1855" s="58"/>
      <c r="CI1855" s="58"/>
      <c r="CJ1855" s="58"/>
      <c r="CK1855" s="58"/>
      <c r="CL1855" s="58"/>
      <c r="CM1855" s="58"/>
      <c r="CN1855" s="58"/>
      <c r="CO1855" s="58"/>
      <c r="CP1855" s="58"/>
      <c r="CQ1855" s="58"/>
      <c r="CR1855" s="58"/>
      <c r="CS1855" s="58"/>
      <c r="CT1855" s="58"/>
      <c r="CU1855" s="58"/>
      <c r="CV1855" s="58"/>
      <c r="CW1855" s="58"/>
      <c r="CX1855" s="58"/>
      <c r="CY1855" s="58"/>
      <c r="CZ1855" s="58"/>
      <c r="DA1855" s="58"/>
      <c r="DB1855" s="58"/>
      <c r="DC1855" s="58"/>
      <c r="DD1855" s="58"/>
      <c r="DE1855" s="58"/>
      <c r="DF1855" s="58"/>
      <c r="DG1855" s="58"/>
      <c r="DH1855" s="58"/>
      <c r="DI1855" s="60"/>
    </row>
    <row r="1856" spans="1:113" x14ac:dyDescent="0.2">
      <c r="A1856" s="36"/>
      <c r="AM1856" s="62"/>
      <c r="AN1856" s="62"/>
      <c r="AO1856" s="58"/>
      <c r="AP1856" s="58"/>
      <c r="AQ1856" s="58"/>
      <c r="AS1856" s="62"/>
      <c r="AT1856" s="58"/>
      <c r="AU1856" s="58"/>
      <c r="AW1856" s="62"/>
      <c r="AX1856" s="58"/>
      <c r="AY1856" s="59"/>
      <c r="BA1856" s="58"/>
      <c r="BC1856" s="62"/>
      <c r="BD1856" s="58"/>
      <c r="BE1856" s="59"/>
      <c r="BF1856" s="58"/>
      <c r="BG1856" s="58"/>
      <c r="BH1856" s="58"/>
      <c r="BI1856" s="58"/>
      <c r="BJ1856" s="58"/>
      <c r="BK1856" s="58"/>
      <c r="BL1856" s="58"/>
      <c r="BM1856" s="58"/>
      <c r="BN1856" s="58"/>
      <c r="BO1856" s="58"/>
      <c r="BP1856" s="58"/>
      <c r="BQ1856" s="58"/>
      <c r="BR1856" s="58"/>
      <c r="BS1856" s="58"/>
      <c r="BT1856" s="58"/>
      <c r="BU1856" s="58"/>
      <c r="BV1856" s="58"/>
      <c r="BW1856" s="58"/>
      <c r="BX1856" s="58"/>
      <c r="BY1856" s="58"/>
      <c r="BZ1856" s="58"/>
      <c r="CA1856" s="58"/>
      <c r="CB1856" s="58"/>
      <c r="CC1856" s="58"/>
      <c r="CD1856" s="58"/>
      <c r="CE1856" s="58"/>
      <c r="CF1856" s="58"/>
      <c r="CG1856" s="58"/>
      <c r="CH1856" s="58"/>
      <c r="CI1856" s="58"/>
      <c r="CJ1856" s="58"/>
      <c r="CK1856" s="58"/>
      <c r="CL1856" s="58"/>
      <c r="CM1856" s="58"/>
      <c r="CN1856" s="58"/>
      <c r="CO1856" s="58"/>
      <c r="CP1856" s="58"/>
      <c r="CQ1856" s="58"/>
      <c r="CR1856" s="58"/>
      <c r="CS1856" s="58"/>
      <c r="CT1856" s="58"/>
      <c r="CU1856" s="58"/>
      <c r="CV1856" s="58"/>
      <c r="CW1856" s="58"/>
      <c r="CX1856" s="58"/>
      <c r="CY1856" s="58"/>
      <c r="CZ1856" s="58"/>
      <c r="DA1856" s="58"/>
      <c r="DB1856" s="58"/>
      <c r="DC1856" s="58"/>
      <c r="DD1856" s="58"/>
      <c r="DE1856" s="58"/>
      <c r="DF1856" s="58"/>
      <c r="DG1856" s="58"/>
      <c r="DH1856" s="58"/>
      <c r="DI1856" s="60"/>
    </row>
    <row r="1857" spans="1:113" x14ac:dyDescent="0.2">
      <c r="A1857" s="36"/>
      <c r="AM1857" s="62"/>
      <c r="AN1857" s="62"/>
      <c r="AO1857" s="58"/>
      <c r="AP1857" s="58"/>
      <c r="AQ1857" s="58"/>
      <c r="AS1857" s="62"/>
      <c r="AT1857" s="58"/>
      <c r="AU1857" s="58"/>
      <c r="AW1857" s="62"/>
      <c r="AX1857" s="58"/>
      <c r="AY1857" s="59"/>
      <c r="BA1857" s="58"/>
      <c r="BC1857" s="62"/>
      <c r="BD1857" s="58"/>
      <c r="BE1857" s="59"/>
      <c r="BF1857" s="58"/>
      <c r="BG1857" s="58"/>
      <c r="BH1857" s="58"/>
      <c r="BI1857" s="58"/>
      <c r="BJ1857" s="58"/>
      <c r="BK1857" s="58"/>
      <c r="BL1857" s="58"/>
      <c r="BM1857" s="58"/>
      <c r="BN1857" s="58"/>
      <c r="BO1857" s="58"/>
      <c r="BP1857" s="58"/>
      <c r="BQ1857" s="58"/>
      <c r="BR1857" s="58"/>
      <c r="BS1857" s="58"/>
      <c r="BT1857" s="58"/>
      <c r="BU1857" s="58"/>
      <c r="BV1857" s="58"/>
      <c r="BW1857" s="58"/>
      <c r="BX1857" s="58"/>
      <c r="BY1857" s="58"/>
      <c r="BZ1857" s="58"/>
      <c r="CA1857" s="58"/>
      <c r="CB1857" s="58"/>
      <c r="CC1857" s="58"/>
      <c r="CD1857" s="58"/>
      <c r="CE1857" s="58"/>
      <c r="CF1857" s="58"/>
      <c r="CG1857" s="58"/>
      <c r="CH1857" s="58"/>
      <c r="CI1857" s="58"/>
      <c r="CJ1857" s="58"/>
      <c r="CK1857" s="58"/>
      <c r="CL1857" s="58"/>
      <c r="CM1857" s="58"/>
      <c r="CN1857" s="58"/>
      <c r="CO1857" s="58"/>
      <c r="CP1857" s="58"/>
      <c r="CQ1857" s="58"/>
      <c r="CR1857" s="58"/>
      <c r="CS1857" s="58"/>
      <c r="CT1857" s="58"/>
      <c r="CU1857" s="58"/>
      <c r="CV1857" s="58"/>
      <c r="CW1857" s="58"/>
      <c r="CX1857" s="58"/>
      <c r="CY1857" s="58"/>
      <c r="CZ1857" s="58"/>
      <c r="DA1857" s="58"/>
      <c r="DB1857" s="58"/>
      <c r="DC1857" s="58"/>
      <c r="DD1857" s="58"/>
      <c r="DE1857" s="58"/>
      <c r="DF1857" s="58"/>
      <c r="DG1857" s="58"/>
      <c r="DH1857" s="58"/>
      <c r="DI1857" s="60"/>
    </row>
    <row r="1858" spans="1:113" x14ac:dyDescent="0.2">
      <c r="A1858" s="36"/>
      <c r="AM1858" s="62"/>
      <c r="AN1858" s="62"/>
      <c r="AO1858" s="58"/>
      <c r="AP1858" s="58"/>
      <c r="AQ1858" s="58"/>
      <c r="AS1858" s="62"/>
      <c r="AT1858" s="58"/>
      <c r="AU1858" s="58"/>
      <c r="AW1858" s="62"/>
      <c r="AX1858" s="58"/>
      <c r="AY1858" s="59"/>
      <c r="BA1858" s="58"/>
      <c r="BC1858" s="62"/>
      <c r="BD1858" s="58"/>
      <c r="BE1858" s="59"/>
      <c r="BF1858" s="58"/>
      <c r="BG1858" s="58"/>
      <c r="BH1858" s="58"/>
      <c r="BI1858" s="58"/>
      <c r="BJ1858" s="58"/>
      <c r="BK1858" s="58"/>
      <c r="BL1858" s="58"/>
      <c r="BM1858" s="58"/>
      <c r="BN1858" s="58"/>
      <c r="BO1858" s="58"/>
      <c r="BP1858" s="58"/>
      <c r="BQ1858" s="58"/>
      <c r="BR1858" s="58"/>
      <c r="BS1858" s="58"/>
      <c r="BT1858" s="58"/>
      <c r="BU1858" s="58"/>
      <c r="BV1858" s="58"/>
      <c r="BW1858" s="58"/>
      <c r="BX1858" s="58"/>
      <c r="BY1858" s="58"/>
      <c r="BZ1858" s="58"/>
      <c r="CA1858" s="58"/>
      <c r="CB1858" s="58"/>
      <c r="CC1858" s="58"/>
      <c r="CD1858" s="58"/>
      <c r="CE1858" s="58"/>
      <c r="CF1858" s="58"/>
      <c r="CG1858" s="58"/>
      <c r="CH1858" s="58"/>
      <c r="CI1858" s="58"/>
      <c r="CJ1858" s="58"/>
      <c r="CK1858" s="58"/>
      <c r="CL1858" s="58"/>
      <c r="CM1858" s="58"/>
      <c r="CN1858" s="58"/>
      <c r="CO1858" s="58"/>
      <c r="CP1858" s="58"/>
      <c r="CQ1858" s="58"/>
      <c r="CR1858" s="58"/>
      <c r="CS1858" s="58"/>
      <c r="CT1858" s="58"/>
      <c r="CU1858" s="58"/>
      <c r="CV1858" s="58"/>
      <c r="CW1858" s="58"/>
      <c r="CX1858" s="58"/>
      <c r="CY1858" s="58"/>
      <c r="CZ1858" s="58"/>
      <c r="DA1858" s="58"/>
      <c r="DB1858" s="58"/>
      <c r="DC1858" s="58"/>
      <c r="DD1858" s="58"/>
      <c r="DE1858" s="58"/>
      <c r="DF1858" s="58"/>
      <c r="DG1858" s="58"/>
      <c r="DH1858" s="58"/>
      <c r="DI1858" s="60"/>
    </row>
    <row r="1859" spans="1:113" x14ac:dyDescent="0.2">
      <c r="A1859" s="36"/>
      <c r="AM1859" s="62"/>
      <c r="AN1859" s="62"/>
      <c r="AO1859" s="58"/>
      <c r="AP1859" s="58"/>
      <c r="AQ1859" s="58"/>
      <c r="AS1859" s="62"/>
      <c r="AT1859" s="58"/>
      <c r="AU1859" s="58"/>
      <c r="AW1859" s="62"/>
      <c r="AX1859" s="58"/>
      <c r="AY1859" s="59"/>
      <c r="BA1859" s="58"/>
      <c r="BC1859" s="62"/>
      <c r="BD1859" s="58"/>
      <c r="BE1859" s="59"/>
      <c r="BF1859" s="58"/>
      <c r="BG1859" s="58"/>
      <c r="BH1859" s="58"/>
      <c r="BI1859" s="58"/>
      <c r="BJ1859" s="58"/>
      <c r="BK1859" s="58"/>
      <c r="BL1859" s="58"/>
      <c r="BM1859" s="58"/>
      <c r="BN1859" s="58"/>
      <c r="BO1859" s="58"/>
      <c r="BP1859" s="58"/>
      <c r="BQ1859" s="58"/>
      <c r="BR1859" s="58"/>
      <c r="BS1859" s="58"/>
      <c r="BT1859" s="58"/>
      <c r="BU1859" s="58"/>
      <c r="BV1859" s="58"/>
      <c r="BW1859" s="58"/>
      <c r="BX1859" s="58"/>
      <c r="BY1859" s="58"/>
      <c r="BZ1859" s="58"/>
      <c r="CA1859" s="58"/>
      <c r="CB1859" s="58"/>
      <c r="CC1859" s="58"/>
      <c r="CD1859" s="58"/>
      <c r="CE1859" s="58"/>
      <c r="CF1859" s="58"/>
      <c r="CG1859" s="58"/>
      <c r="CH1859" s="58"/>
      <c r="CI1859" s="58"/>
      <c r="CJ1859" s="58"/>
      <c r="CK1859" s="58"/>
      <c r="CL1859" s="58"/>
      <c r="CM1859" s="58"/>
      <c r="CN1859" s="58"/>
      <c r="CO1859" s="58"/>
      <c r="CP1859" s="58"/>
      <c r="CQ1859" s="58"/>
      <c r="CR1859" s="58"/>
      <c r="CS1859" s="58"/>
      <c r="CT1859" s="58"/>
      <c r="CU1859" s="58"/>
      <c r="CV1859" s="58"/>
      <c r="CW1859" s="58"/>
      <c r="CX1859" s="58"/>
      <c r="CY1859" s="58"/>
      <c r="CZ1859" s="58"/>
      <c r="DA1859" s="58"/>
      <c r="DB1859" s="58"/>
      <c r="DC1859" s="58"/>
      <c r="DD1859" s="58"/>
      <c r="DE1859" s="58"/>
      <c r="DF1859" s="58"/>
      <c r="DG1859" s="58"/>
      <c r="DH1859" s="58"/>
      <c r="DI1859" s="60"/>
    </row>
    <row r="1860" spans="1:113" x14ac:dyDescent="0.2">
      <c r="A1860" s="36"/>
      <c r="AM1860" s="62"/>
      <c r="AN1860" s="62"/>
      <c r="AO1860" s="58"/>
      <c r="AP1860" s="58"/>
      <c r="AQ1860" s="58"/>
      <c r="AS1860" s="62"/>
      <c r="AT1860" s="58"/>
      <c r="AU1860" s="58"/>
      <c r="AW1860" s="62"/>
      <c r="AX1860" s="58"/>
      <c r="AY1860" s="59"/>
      <c r="BA1860" s="58"/>
      <c r="BC1860" s="62"/>
      <c r="BD1860" s="58"/>
      <c r="BE1860" s="59"/>
      <c r="BF1860" s="58"/>
      <c r="BG1860" s="58"/>
      <c r="BH1860" s="58"/>
      <c r="BI1860" s="58"/>
      <c r="BJ1860" s="58"/>
      <c r="BK1860" s="58"/>
      <c r="BL1860" s="58"/>
      <c r="BM1860" s="58"/>
      <c r="BN1860" s="58"/>
      <c r="BO1860" s="58"/>
      <c r="BP1860" s="58"/>
      <c r="BQ1860" s="58"/>
      <c r="BR1860" s="58"/>
      <c r="BS1860" s="58"/>
      <c r="BT1860" s="58"/>
      <c r="BU1860" s="58"/>
      <c r="BV1860" s="58"/>
      <c r="BW1860" s="58"/>
      <c r="BX1860" s="58"/>
      <c r="BY1860" s="58"/>
      <c r="BZ1860" s="58"/>
      <c r="CA1860" s="58"/>
      <c r="CB1860" s="58"/>
      <c r="CC1860" s="58"/>
      <c r="CD1860" s="58"/>
      <c r="CE1860" s="58"/>
      <c r="CF1860" s="58"/>
      <c r="CG1860" s="58"/>
      <c r="CH1860" s="58"/>
      <c r="CI1860" s="58"/>
      <c r="CJ1860" s="58"/>
      <c r="CK1860" s="58"/>
      <c r="CL1860" s="58"/>
      <c r="CM1860" s="58"/>
      <c r="CN1860" s="58"/>
      <c r="CO1860" s="58"/>
      <c r="CP1860" s="58"/>
      <c r="CQ1860" s="58"/>
      <c r="CR1860" s="58"/>
      <c r="CS1860" s="58"/>
      <c r="CT1860" s="58"/>
      <c r="CU1860" s="58"/>
      <c r="CV1860" s="58"/>
      <c r="CW1860" s="58"/>
      <c r="CX1860" s="58"/>
      <c r="CY1860" s="58"/>
      <c r="CZ1860" s="58"/>
      <c r="DA1860" s="58"/>
      <c r="DB1860" s="58"/>
      <c r="DC1860" s="58"/>
      <c r="DD1860" s="58"/>
      <c r="DE1860" s="58"/>
      <c r="DF1860" s="58"/>
      <c r="DG1860" s="58"/>
      <c r="DH1860" s="58"/>
      <c r="DI1860" s="60"/>
    </row>
    <row r="1861" spans="1:113" x14ac:dyDescent="0.2">
      <c r="A1861" s="36"/>
      <c r="AM1861" s="62"/>
      <c r="AN1861" s="62"/>
      <c r="AO1861" s="58"/>
      <c r="AP1861" s="58"/>
      <c r="AQ1861" s="58"/>
      <c r="AS1861" s="62"/>
      <c r="AT1861" s="58"/>
      <c r="AU1861" s="58"/>
      <c r="AW1861" s="62"/>
      <c r="AX1861" s="58"/>
      <c r="AY1861" s="59"/>
      <c r="BA1861" s="58"/>
      <c r="BC1861" s="62"/>
      <c r="BD1861" s="58"/>
      <c r="BE1861" s="59"/>
      <c r="BF1861" s="58"/>
      <c r="BG1861" s="58"/>
      <c r="BH1861" s="58"/>
      <c r="BI1861" s="58"/>
      <c r="BJ1861" s="58"/>
      <c r="BK1861" s="58"/>
      <c r="BL1861" s="58"/>
      <c r="BM1861" s="58"/>
      <c r="BN1861" s="58"/>
      <c r="BO1861" s="58"/>
      <c r="BP1861" s="58"/>
      <c r="BQ1861" s="58"/>
      <c r="BR1861" s="58"/>
      <c r="BS1861" s="58"/>
      <c r="BT1861" s="58"/>
      <c r="BU1861" s="58"/>
      <c r="BV1861" s="58"/>
      <c r="BW1861" s="58"/>
      <c r="BX1861" s="58"/>
      <c r="BY1861" s="58"/>
      <c r="BZ1861" s="58"/>
      <c r="CA1861" s="58"/>
      <c r="CB1861" s="58"/>
      <c r="CC1861" s="58"/>
      <c r="CD1861" s="58"/>
      <c r="CE1861" s="58"/>
      <c r="CF1861" s="58"/>
      <c r="CG1861" s="58"/>
      <c r="CH1861" s="58"/>
      <c r="CI1861" s="58"/>
      <c r="CJ1861" s="58"/>
      <c r="CK1861" s="58"/>
      <c r="CL1861" s="58"/>
      <c r="CM1861" s="58"/>
      <c r="CN1861" s="58"/>
      <c r="CO1861" s="58"/>
      <c r="CP1861" s="58"/>
      <c r="CQ1861" s="58"/>
      <c r="CR1861" s="58"/>
      <c r="CS1861" s="58"/>
      <c r="CT1861" s="58"/>
      <c r="CU1861" s="58"/>
      <c r="CV1861" s="58"/>
      <c r="CW1861" s="58"/>
      <c r="CX1861" s="58"/>
      <c r="CY1861" s="58"/>
      <c r="CZ1861" s="58"/>
      <c r="DA1861" s="58"/>
      <c r="DB1861" s="58"/>
      <c r="DC1861" s="58"/>
      <c r="DD1861" s="58"/>
      <c r="DE1861" s="58"/>
      <c r="DF1861" s="58"/>
      <c r="DG1861" s="58"/>
      <c r="DH1861" s="58"/>
      <c r="DI1861" s="60"/>
    </row>
    <row r="1862" spans="1:113" x14ac:dyDescent="0.2">
      <c r="A1862" s="36"/>
      <c r="AM1862" s="62"/>
      <c r="AN1862" s="62"/>
      <c r="AO1862" s="58"/>
      <c r="AP1862" s="58"/>
      <c r="AQ1862" s="58"/>
      <c r="AS1862" s="62"/>
      <c r="AT1862" s="58"/>
      <c r="AU1862" s="58"/>
      <c r="AW1862" s="62"/>
      <c r="AX1862" s="58"/>
      <c r="AY1862" s="59"/>
      <c r="BA1862" s="58"/>
      <c r="BC1862" s="62"/>
      <c r="BD1862" s="58"/>
      <c r="BE1862" s="59"/>
      <c r="BF1862" s="58"/>
      <c r="BG1862" s="58"/>
      <c r="BH1862" s="58"/>
      <c r="BI1862" s="58"/>
      <c r="BJ1862" s="58"/>
      <c r="BK1862" s="58"/>
      <c r="BL1862" s="58"/>
      <c r="BM1862" s="58"/>
      <c r="BN1862" s="58"/>
      <c r="BO1862" s="58"/>
      <c r="BP1862" s="58"/>
      <c r="BQ1862" s="58"/>
      <c r="BR1862" s="58"/>
      <c r="BS1862" s="58"/>
      <c r="BT1862" s="58"/>
      <c r="BU1862" s="58"/>
      <c r="BV1862" s="58"/>
      <c r="BW1862" s="58"/>
      <c r="BX1862" s="58"/>
      <c r="BY1862" s="58"/>
      <c r="BZ1862" s="58"/>
      <c r="CA1862" s="58"/>
      <c r="CB1862" s="58"/>
      <c r="CC1862" s="58"/>
      <c r="CD1862" s="58"/>
      <c r="CE1862" s="58"/>
      <c r="CF1862" s="58"/>
      <c r="CG1862" s="58"/>
      <c r="CH1862" s="58"/>
      <c r="CI1862" s="58"/>
      <c r="CJ1862" s="58"/>
      <c r="CK1862" s="58"/>
      <c r="CL1862" s="58"/>
      <c r="CM1862" s="58"/>
      <c r="CN1862" s="58"/>
      <c r="CO1862" s="58"/>
      <c r="CP1862" s="58"/>
      <c r="CQ1862" s="58"/>
      <c r="CR1862" s="58"/>
      <c r="CS1862" s="58"/>
      <c r="CT1862" s="58"/>
      <c r="CU1862" s="58"/>
      <c r="CV1862" s="58"/>
      <c r="CW1862" s="58"/>
      <c r="CX1862" s="58"/>
      <c r="CY1862" s="58"/>
      <c r="CZ1862" s="58"/>
      <c r="DA1862" s="58"/>
      <c r="DB1862" s="58"/>
      <c r="DC1862" s="58"/>
      <c r="DD1862" s="58"/>
      <c r="DE1862" s="58"/>
      <c r="DF1862" s="58"/>
      <c r="DG1862" s="58"/>
      <c r="DH1862" s="58"/>
      <c r="DI1862" s="60"/>
    </row>
    <row r="1863" spans="1:113" x14ac:dyDescent="0.2">
      <c r="A1863" s="36"/>
      <c r="AM1863" s="62"/>
      <c r="AN1863" s="62"/>
      <c r="AO1863" s="58"/>
      <c r="AP1863" s="58"/>
      <c r="AQ1863" s="58"/>
      <c r="AS1863" s="62"/>
      <c r="AT1863" s="58"/>
      <c r="AU1863" s="58"/>
      <c r="AW1863" s="62"/>
      <c r="AX1863" s="58"/>
      <c r="AY1863" s="59"/>
      <c r="BA1863" s="58"/>
      <c r="BC1863" s="62"/>
      <c r="BD1863" s="58"/>
      <c r="BE1863" s="59"/>
      <c r="BF1863" s="58"/>
      <c r="BG1863" s="58"/>
      <c r="BH1863" s="58"/>
      <c r="BI1863" s="58"/>
      <c r="BJ1863" s="58"/>
      <c r="BK1863" s="58"/>
      <c r="BL1863" s="58"/>
      <c r="BM1863" s="58"/>
      <c r="BN1863" s="58"/>
      <c r="BO1863" s="58"/>
      <c r="BP1863" s="58"/>
      <c r="BQ1863" s="58"/>
      <c r="BR1863" s="58"/>
      <c r="BS1863" s="58"/>
      <c r="BT1863" s="58"/>
      <c r="BU1863" s="58"/>
      <c r="BV1863" s="58"/>
      <c r="BW1863" s="58"/>
      <c r="BX1863" s="58"/>
      <c r="BY1863" s="58"/>
      <c r="BZ1863" s="58"/>
      <c r="CA1863" s="58"/>
      <c r="CB1863" s="58"/>
      <c r="CC1863" s="58"/>
      <c r="CD1863" s="58"/>
      <c r="CE1863" s="58"/>
      <c r="CF1863" s="58"/>
      <c r="CG1863" s="58"/>
      <c r="CH1863" s="58"/>
      <c r="CI1863" s="58"/>
      <c r="CJ1863" s="58"/>
      <c r="CK1863" s="58"/>
      <c r="CL1863" s="58"/>
      <c r="CM1863" s="58"/>
      <c r="CN1863" s="58"/>
      <c r="CO1863" s="58"/>
      <c r="CP1863" s="58"/>
      <c r="CQ1863" s="58"/>
      <c r="CR1863" s="58"/>
      <c r="CS1863" s="58"/>
      <c r="CT1863" s="58"/>
      <c r="CU1863" s="58"/>
      <c r="CV1863" s="58"/>
      <c r="CW1863" s="58"/>
      <c r="CX1863" s="58"/>
      <c r="CY1863" s="58"/>
      <c r="CZ1863" s="58"/>
      <c r="DA1863" s="58"/>
      <c r="DB1863" s="58"/>
      <c r="DC1863" s="58"/>
      <c r="DD1863" s="58"/>
      <c r="DE1863" s="58"/>
      <c r="DF1863" s="58"/>
      <c r="DG1863" s="58"/>
      <c r="DH1863" s="58"/>
      <c r="DI1863" s="60"/>
    </row>
    <row r="1864" spans="1:113" x14ac:dyDescent="0.2">
      <c r="A1864" s="36"/>
      <c r="AM1864" s="62"/>
      <c r="AN1864" s="62"/>
      <c r="AO1864" s="58"/>
      <c r="AP1864" s="58"/>
      <c r="AQ1864" s="58"/>
      <c r="AS1864" s="62"/>
      <c r="AT1864" s="58"/>
      <c r="AU1864" s="58"/>
      <c r="AW1864" s="62"/>
      <c r="AX1864" s="58"/>
      <c r="AY1864" s="59"/>
      <c r="BA1864" s="58"/>
      <c r="BC1864" s="62"/>
      <c r="BD1864" s="58"/>
      <c r="BE1864" s="59"/>
      <c r="BF1864" s="58"/>
      <c r="BG1864" s="58"/>
      <c r="BH1864" s="58"/>
      <c r="BI1864" s="58"/>
      <c r="BJ1864" s="58"/>
      <c r="BK1864" s="58"/>
      <c r="BL1864" s="58"/>
      <c r="BM1864" s="58"/>
      <c r="BN1864" s="58"/>
      <c r="BO1864" s="58"/>
      <c r="BP1864" s="58"/>
      <c r="BQ1864" s="58"/>
      <c r="BR1864" s="58"/>
      <c r="BS1864" s="58"/>
      <c r="BT1864" s="58"/>
      <c r="BU1864" s="58"/>
      <c r="BV1864" s="58"/>
      <c r="BW1864" s="58"/>
      <c r="BX1864" s="58"/>
      <c r="BY1864" s="58"/>
      <c r="BZ1864" s="58"/>
      <c r="CA1864" s="58"/>
      <c r="CB1864" s="58"/>
      <c r="CC1864" s="58"/>
      <c r="CD1864" s="58"/>
      <c r="CE1864" s="58"/>
      <c r="CF1864" s="58"/>
      <c r="CG1864" s="58"/>
      <c r="CH1864" s="58"/>
      <c r="CI1864" s="58"/>
      <c r="CJ1864" s="58"/>
      <c r="CK1864" s="58"/>
      <c r="CL1864" s="58"/>
      <c r="CM1864" s="58"/>
      <c r="CN1864" s="58"/>
      <c r="CO1864" s="58"/>
      <c r="CP1864" s="58"/>
      <c r="CQ1864" s="58"/>
      <c r="CR1864" s="58"/>
      <c r="CS1864" s="58"/>
      <c r="CT1864" s="58"/>
      <c r="CU1864" s="58"/>
      <c r="CV1864" s="58"/>
      <c r="CW1864" s="58"/>
      <c r="CX1864" s="58"/>
      <c r="CY1864" s="58"/>
      <c r="CZ1864" s="58"/>
      <c r="DA1864" s="58"/>
      <c r="DB1864" s="58"/>
      <c r="DC1864" s="58"/>
      <c r="DD1864" s="58"/>
      <c r="DE1864" s="58"/>
      <c r="DF1864" s="58"/>
      <c r="DG1864" s="58"/>
      <c r="DH1864" s="58"/>
      <c r="DI1864" s="60"/>
    </row>
    <row r="1865" spans="1:113" x14ac:dyDescent="0.2">
      <c r="A1865" s="36"/>
      <c r="AM1865" s="62"/>
      <c r="AN1865" s="62"/>
      <c r="AO1865" s="58"/>
      <c r="AP1865" s="58"/>
      <c r="AQ1865" s="58"/>
      <c r="AS1865" s="62"/>
      <c r="AT1865" s="58"/>
      <c r="AU1865" s="58"/>
      <c r="AW1865" s="62"/>
      <c r="AX1865" s="58"/>
      <c r="AY1865" s="59"/>
      <c r="BA1865" s="58"/>
      <c r="BC1865" s="62"/>
      <c r="BD1865" s="58"/>
      <c r="BE1865" s="59"/>
      <c r="BF1865" s="58"/>
      <c r="BG1865" s="58"/>
      <c r="BH1865" s="58"/>
      <c r="BI1865" s="58"/>
      <c r="BJ1865" s="58"/>
      <c r="BK1865" s="58"/>
      <c r="BL1865" s="58"/>
      <c r="BM1865" s="58"/>
      <c r="BN1865" s="58"/>
      <c r="BO1865" s="58"/>
      <c r="BP1865" s="58"/>
      <c r="BQ1865" s="58"/>
      <c r="BR1865" s="58"/>
      <c r="BS1865" s="58"/>
      <c r="BT1865" s="58"/>
      <c r="BU1865" s="58"/>
      <c r="BV1865" s="58"/>
      <c r="BW1865" s="58"/>
      <c r="BX1865" s="58"/>
      <c r="BY1865" s="58"/>
      <c r="BZ1865" s="58"/>
      <c r="CA1865" s="58"/>
      <c r="CB1865" s="58"/>
      <c r="CC1865" s="58"/>
      <c r="CD1865" s="58"/>
      <c r="CE1865" s="58"/>
      <c r="CF1865" s="58"/>
      <c r="CG1865" s="58"/>
      <c r="CH1865" s="58"/>
      <c r="CI1865" s="58"/>
      <c r="CJ1865" s="58"/>
      <c r="CK1865" s="58"/>
      <c r="CL1865" s="58"/>
      <c r="CM1865" s="58"/>
      <c r="CN1865" s="58"/>
      <c r="CO1865" s="58"/>
      <c r="CP1865" s="58"/>
      <c r="CQ1865" s="58"/>
      <c r="CR1865" s="58"/>
      <c r="CS1865" s="58"/>
      <c r="CT1865" s="58"/>
      <c r="CU1865" s="58"/>
      <c r="CV1865" s="58"/>
      <c r="CW1865" s="58"/>
      <c r="CX1865" s="58"/>
      <c r="CY1865" s="58"/>
      <c r="CZ1865" s="58"/>
      <c r="DA1865" s="58"/>
      <c r="DB1865" s="58"/>
      <c r="DC1865" s="58"/>
      <c r="DD1865" s="58"/>
      <c r="DE1865" s="58"/>
      <c r="DF1865" s="58"/>
      <c r="DG1865" s="58"/>
      <c r="DH1865" s="58"/>
      <c r="DI1865" s="60"/>
    </row>
    <row r="1866" spans="1:113" x14ac:dyDescent="0.2">
      <c r="A1866" s="36"/>
      <c r="AM1866" s="62"/>
      <c r="AN1866" s="62"/>
      <c r="AO1866" s="58"/>
      <c r="AP1866" s="58"/>
      <c r="AQ1866" s="58"/>
      <c r="AS1866" s="62"/>
      <c r="AT1866" s="58"/>
      <c r="AU1866" s="58"/>
      <c r="AW1866" s="62"/>
      <c r="AX1866" s="58"/>
      <c r="AY1866" s="59"/>
      <c r="BA1866" s="58"/>
      <c r="BC1866" s="62"/>
      <c r="BD1866" s="58"/>
      <c r="BE1866" s="59"/>
      <c r="BF1866" s="58"/>
      <c r="BG1866" s="58"/>
      <c r="BH1866" s="58"/>
      <c r="BI1866" s="58"/>
      <c r="BJ1866" s="58"/>
      <c r="BK1866" s="58"/>
      <c r="BL1866" s="58"/>
      <c r="BM1866" s="58"/>
      <c r="BN1866" s="58"/>
      <c r="BO1866" s="58"/>
      <c r="BP1866" s="58"/>
      <c r="BQ1866" s="58"/>
      <c r="BR1866" s="58"/>
      <c r="BS1866" s="58"/>
      <c r="BT1866" s="58"/>
      <c r="BU1866" s="58"/>
      <c r="BV1866" s="58"/>
      <c r="BW1866" s="58"/>
      <c r="BX1866" s="58"/>
      <c r="BY1866" s="58"/>
      <c r="BZ1866" s="58"/>
      <c r="CA1866" s="58"/>
      <c r="CB1866" s="58"/>
      <c r="CC1866" s="58"/>
      <c r="CD1866" s="58"/>
      <c r="CE1866" s="58"/>
      <c r="CF1866" s="58"/>
      <c r="CG1866" s="58"/>
      <c r="CH1866" s="58"/>
      <c r="CI1866" s="58"/>
      <c r="CJ1866" s="58"/>
      <c r="CK1866" s="58"/>
      <c r="CL1866" s="58"/>
      <c r="CM1866" s="58"/>
      <c r="CN1866" s="58"/>
      <c r="CO1866" s="58"/>
      <c r="CP1866" s="58"/>
      <c r="CQ1866" s="58"/>
      <c r="CR1866" s="58"/>
      <c r="CS1866" s="58"/>
      <c r="CT1866" s="58"/>
      <c r="CU1866" s="58"/>
      <c r="CV1866" s="58"/>
      <c r="CW1866" s="58"/>
      <c r="CX1866" s="58"/>
      <c r="CY1866" s="58"/>
      <c r="CZ1866" s="58"/>
      <c r="DA1866" s="58"/>
      <c r="DB1866" s="58"/>
      <c r="DC1866" s="58"/>
      <c r="DD1866" s="58"/>
      <c r="DE1866" s="58"/>
      <c r="DF1866" s="58"/>
      <c r="DG1866" s="58"/>
      <c r="DH1866" s="58"/>
      <c r="DI1866" s="60"/>
    </row>
    <row r="1867" spans="1:113" x14ac:dyDescent="0.2">
      <c r="A1867" s="36"/>
      <c r="AM1867" s="62"/>
      <c r="AN1867" s="62"/>
      <c r="AO1867" s="58"/>
      <c r="AP1867" s="58"/>
      <c r="AQ1867" s="58"/>
      <c r="AS1867" s="62"/>
      <c r="AT1867" s="58"/>
      <c r="AU1867" s="58"/>
      <c r="AW1867" s="62"/>
      <c r="AX1867" s="58"/>
      <c r="AY1867" s="59"/>
      <c r="BA1867" s="58"/>
      <c r="BC1867" s="62"/>
      <c r="BD1867" s="58"/>
      <c r="BE1867" s="59"/>
      <c r="BF1867" s="58"/>
      <c r="BG1867" s="58"/>
      <c r="BH1867" s="58"/>
      <c r="BI1867" s="58"/>
      <c r="BJ1867" s="58"/>
      <c r="BK1867" s="58"/>
      <c r="BL1867" s="58"/>
      <c r="BM1867" s="58"/>
      <c r="BN1867" s="58"/>
      <c r="BO1867" s="58"/>
      <c r="BP1867" s="58"/>
      <c r="BQ1867" s="58"/>
      <c r="BR1867" s="58"/>
      <c r="BS1867" s="58"/>
      <c r="BT1867" s="58"/>
      <c r="BU1867" s="58"/>
      <c r="BV1867" s="58"/>
      <c r="BW1867" s="58"/>
      <c r="BX1867" s="58"/>
      <c r="BY1867" s="58"/>
      <c r="BZ1867" s="58"/>
      <c r="CA1867" s="58"/>
      <c r="CB1867" s="58"/>
      <c r="CC1867" s="58"/>
      <c r="CD1867" s="58"/>
      <c r="CE1867" s="58"/>
      <c r="CF1867" s="58"/>
      <c r="CG1867" s="58"/>
      <c r="CH1867" s="58"/>
      <c r="CI1867" s="58"/>
      <c r="CJ1867" s="58"/>
      <c r="CK1867" s="58"/>
      <c r="CL1867" s="58"/>
      <c r="CM1867" s="58"/>
      <c r="CN1867" s="58"/>
      <c r="CO1867" s="58"/>
      <c r="CP1867" s="58"/>
      <c r="CQ1867" s="58"/>
      <c r="CR1867" s="58"/>
      <c r="CS1867" s="58"/>
      <c r="CT1867" s="58"/>
      <c r="CU1867" s="58"/>
      <c r="CV1867" s="58"/>
      <c r="CW1867" s="58"/>
      <c r="CX1867" s="58"/>
      <c r="CY1867" s="58"/>
      <c r="CZ1867" s="58"/>
      <c r="DA1867" s="58"/>
      <c r="DB1867" s="58"/>
      <c r="DC1867" s="58"/>
      <c r="DD1867" s="58"/>
      <c r="DE1867" s="58"/>
      <c r="DF1867" s="58"/>
      <c r="DG1867" s="58"/>
      <c r="DH1867" s="58"/>
      <c r="DI1867" s="60"/>
    </row>
    <row r="1868" spans="1:113" x14ac:dyDescent="0.2">
      <c r="A1868" s="36"/>
      <c r="AM1868" s="62"/>
      <c r="AN1868" s="62"/>
      <c r="AO1868" s="58"/>
      <c r="AP1868" s="58"/>
      <c r="AQ1868" s="58"/>
      <c r="AS1868" s="62"/>
      <c r="AT1868" s="58"/>
      <c r="AU1868" s="58"/>
      <c r="AW1868" s="62"/>
      <c r="AX1868" s="58"/>
      <c r="AY1868" s="59"/>
      <c r="BA1868" s="58"/>
      <c r="BC1868" s="62"/>
      <c r="BD1868" s="58"/>
      <c r="BE1868" s="59"/>
      <c r="BF1868" s="58"/>
      <c r="BG1868" s="58"/>
      <c r="BH1868" s="58"/>
      <c r="BI1868" s="58"/>
      <c r="BJ1868" s="58"/>
      <c r="BK1868" s="58"/>
      <c r="BL1868" s="58"/>
      <c r="BM1868" s="58"/>
      <c r="BN1868" s="58"/>
      <c r="BO1868" s="58"/>
      <c r="BP1868" s="58"/>
      <c r="BQ1868" s="58"/>
      <c r="BR1868" s="58"/>
      <c r="BS1868" s="58"/>
      <c r="BT1868" s="58"/>
      <c r="BU1868" s="58"/>
      <c r="BV1868" s="58"/>
      <c r="BW1868" s="58"/>
      <c r="BX1868" s="58"/>
      <c r="BY1868" s="58"/>
      <c r="BZ1868" s="58"/>
      <c r="CA1868" s="58"/>
      <c r="CB1868" s="58"/>
      <c r="CC1868" s="58"/>
      <c r="CD1868" s="58"/>
      <c r="CE1868" s="58"/>
      <c r="CF1868" s="58"/>
      <c r="CG1868" s="58"/>
      <c r="CH1868" s="58"/>
      <c r="CI1868" s="58"/>
      <c r="CJ1868" s="58"/>
      <c r="CK1868" s="58"/>
      <c r="CL1868" s="58"/>
      <c r="CM1868" s="58"/>
      <c r="CN1868" s="58"/>
      <c r="CO1868" s="58"/>
      <c r="CP1868" s="58"/>
      <c r="CQ1868" s="58"/>
      <c r="CR1868" s="58"/>
      <c r="CS1868" s="58"/>
      <c r="CT1868" s="58"/>
      <c r="CU1868" s="58"/>
      <c r="CV1868" s="58"/>
      <c r="CW1868" s="58"/>
      <c r="CX1868" s="58"/>
      <c r="CY1868" s="58"/>
      <c r="CZ1868" s="58"/>
      <c r="DA1868" s="58"/>
      <c r="DB1868" s="58"/>
      <c r="DC1868" s="58"/>
      <c r="DD1868" s="58"/>
      <c r="DE1868" s="58"/>
      <c r="DF1868" s="58"/>
      <c r="DG1868" s="58"/>
      <c r="DH1868" s="58"/>
      <c r="DI1868" s="60"/>
    </row>
    <row r="1869" spans="1:113" x14ac:dyDescent="0.2">
      <c r="A1869" s="36"/>
      <c r="AM1869" s="62"/>
      <c r="AN1869" s="62"/>
      <c r="AO1869" s="58"/>
      <c r="AP1869" s="58"/>
      <c r="AQ1869" s="58"/>
      <c r="AS1869" s="62"/>
      <c r="AT1869" s="58"/>
      <c r="AU1869" s="58"/>
      <c r="AW1869" s="62"/>
      <c r="AX1869" s="58"/>
      <c r="AY1869" s="59"/>
      <c r="BA1869" s="58"/>
      <c r="BC1869" s="62"/>
      <c r="BD1869" s="58"/>
      <c r="BE1869" s="59"/>
      <c r="BF1869" s="58"/>
      <c r="BG1869" s="58"/>
      <c r="BH1869" s="58"/>
      <c r="BI1869" s="58"/>
      <c r="BJ1869" s="58"/>
      <c r="BK1869" s="58"/>
      <c r="BL1869" s="58"/>
      <c r="BM1869" s="58"/>
      <c r="BN1869" s="58"/>
      <c r="BO1869" s="58"/>
      <c r="BP1869" s="58"/>
      <c r="BQ1869" s="58"/>
      <c r="BR1869" s="58"/>
      <c r="BS1869" s="58"/>
      <c r="BT1869" s="58"/>
      <c r="BU1869" s="58"/>
      <c r="BV1869" s="58"/>
      <c r="BW1869" s="58"/>
      <c r="BX1869" s="58"/>
      <c r="BY1869" s="58"/>
      <c r="BZ1869" s="58"/>
      <c r="CA1869" s="58"/>
      <c r="CB1869" s="58"/>
      <c r="CC1869" s="58"/>
      <c r="CD1869" s="58"/>
      <c r="CE1869" s="58"/>
      <c r="CF1869" s="58"/>
      <c r="CG1869" s="58"/>
      <c r="CH1869" s="58"/>
      <c r="CI1869" s="58"/>
      <c r="CJ1869" s="58"/>
      <c r="CK1869" s="58"/>
      <c r="CL1869" s="58"/>
      <c r="CM1869" s="58"/>
      <c r="CN1869" s="58"/>
      <c r="CO1869" s="58"/>
      <c r="CP1869" s="58"/>
      <c r="CQ1869" s="58"/>
      <c r="CR1869" s="58"/>
      <c r="CS1869" s="58"/>
      <c r="CT1869" s="58"/>
      <c r="CU1869" s="58"/>
      <c r="CV1869" s="58"/>
      <c r="CW1869" s="58"/>
      <c r="CX1869" s="58"/>
      <c r="CY1869" s="58"/>
      <c r="CZ1869" s="58"/>
      <c r="DA1869" s="58"/>
      <c r="DB1869" s="58"/>
      <c r="DC1869" s="58"/>
      <c r="DD1869" s="58"/>
      <c r="DE1869" s="58"/>
      <c r="DF1869" s="58"/>
      <c r="DG1869" s="58"/>
      <c r="DH1869" s="58"/>
      <c r="DI1869" s="60"/>
    </row>
    <row r="1870" spans="1:113" x14ac:dyDescent="0.2">
      <c r="A1870" s="36"/>
      <c r="AM1870" s="62"/>
      <c r="AN1870" s="62"/>
      <c r="AO1870" s="58"/>
      <c r="AP1870" s="58"/>
      <c r="AQ1870" s="58"/>
      <c r="AS1870" s="62"/>
      <c r="AT1870" s="58"/>
      <c r="AU1870" s="58"/>
      <c r="AW1870" s="62"/>
      <c r="AX1870" s="58"/>
      <c r="AY1870" s="59"/>
      <c r="BA1870" s="58"/>
      <c r="BC1870" s="62"/>
      <c r="BD1870" s="58"/>
      <c r="BE1870" s="59"/>
      <c r="BF1870" s="58"/>
      <c r="BG1870" s="58"/>
      <c r="BH1870" s="58"/>
      <c r="BI1870" s="58"/>
      <c r="BJ1870" s="58"/>
      <c r="BK1870" s="58"/>
      <c r="BL1870" s="58"/>
      <c r="BM1870" s="58"/>
      <c r="BN1870" s="58"/>
      <c r="BO1870" s="58"/>
      <c r="BP1870" s="58"/>
      <c r="BQ1870" s="58"/>
      <c r="BR1870" s="58"/>
      <c r="BS1870" s="58"/>
      <c r="BT1870" s="58"/>
      <c r="BU1870" s="58"/>
      <c r="BV1870" s="58"/>
      <c r="BW1870" s="58"/>
      <c r="BX1870" s="58"/>
      <c r="BY1870" s="58"/>
      <c r="BZ1870" s="58"/>
      <c r="CA1870" s="58"/>
      <c r="CB1870" s="58"/>
      <c r="CC1870" s="58"/>
      <c r="CD1870" s="58"/>
      <c r="CE1870" s="58"/>
      <c r="CF1870" s="58"/>
      <c r="CG1870" s="58"/>
      <c r="CH1870" s="58"/>
      <c r="CI1870" s="58"/>
      <c r="CJ1870" s="58"/>
      <c r="CK1870" s="58"/>
      <c r="CL1870" s="58"/>
      <c r="CM1870" s="58"/>
      <c r="CN1870" s="58"/>
      <c r="CO1870" s="58"/>
      <c r="CP1870" s="58"/>
      <c r="CQ1870" s="58"/>
      <c r="CR1870" s="58"/>
      <c r="CS1870" s="58"/>
      <c r="CT1870" s="58"/>
      <c r="CU1870" s="58"/>
      <c r="CV1870" s="58"/>
      <c r="CW1870" s="58"/>
      <c r="CX1870" s="58"/>
      <c r="CY1870" s="58"/>
      <c r="CZ1870" s="58"/>
      <c r="DA1870" s="58"/>
      <c r="DB1870" s="58"/>
      <c r="DC1870" s="58"/>
      <c r="DD1870" s="58"/>
      <c r="DE1870" s="58"/>
      <c r="DF1870" s="58"/>
      <c r="DG1870" s="58"/>
      <c r="DH1870" s="58"/>
      <c r="DI1870" s="60"/>
    </row>
    <row r="1871" spans="1:113" x14ac:dyDescent="0.2">
      <c r="A1871" s="36"/>
      <c r="AM1871" s="62"/>
      <c r="AN1871" s="62"/>
      <c r="AO1871" s="58"/>
      <c r="AP1871" s="58"/>
      <c r="AQ1871" s="58"/>
      <c r="AS1871" s="62"/>
      <c r="AT1871" s="58"/>
      <c r="AU1871" s="58"/>
      <c r="AW1871" s="62"/>
      <c r="AX1871" s="58"/>
      <c r="AY1871" s="59"/>
      <c r="BA1871" s="58"/>
      <c r="BC1871" s="62"/>
      <c r="BD1871" s="58"/>
      <c r="BE1871" s="59"/>
      <c r="BF1871" s="58"/>
      <c r="BG1871" s="58"/>
      <c r="BH1871" s="58"/>
      <c r="BI1871" s="58"/>
      <c r="BJ1871" s="58"/>
      <c r="BK1871" s="58"/>
      <c r="BL1871" s="58"/>
      <c r="BM1871" s="58"/>
      <c r="BN1871" s="58"/>
      <c r="BO1871" s="58"/>
      <c r="BP1871" s="58"/>
      <c r="BQ1871" s="58"/>
      <c r="BR1871" s="58"/>
      <c r="BS1871" s="58"/>
      <c r="BT1871" s="58"/>
      <c r="BU1871" s="58"/>
      <c r="BV1871" s="58"/>
      <c r="BW1871" s="58"/>
      <c r="BX1871" s="58"/>
      <c r="BY1871" s="58"/>
      <c r="BZ1871" s="58"/>
      <c r="CA1871" s="58"/>
      <c r="CB1871" s="58"/>
      <c r="CC1871" s="58"/>
      <c r="CD1871" s="58"/>
      <c r="CE1871" s="58"/>
      <c r="CF1871" s="58"/>
      <c r="CG1871" s="58"/>
      <c r="CH1871" s="58"/>
      <c r="CI1871" s="58"/>
      <c r="CJ1871" s="58"/>
      <c r="CK1871" s="58"/>
      <c r="CL1871" s="58"/>
      <c r="CM1871" s="58"/>
      <c r="CN1871" s="58"/>
      <c r="CO1871" s="58"/>
      <c r="CP1871" s="58"/>
      <c r="CQ1871" s="58"/>
      <c r="CR1871" s="58"/>
      <c r="CS1871" s="58"/>
      <c r="CT1871" s="58"/>
      <c r="CU1871" s="58"/>
      <c r="CV1871" s="58"/>
      <c r="CW1871" s="58"/>
      <c r="CX1871" s="58"/>
      <c r="CY1871" s="58"/>
      <c r="CZ1871" s="58"/>
      <c r="DA1871" s="58"/>
      <c r="DB1871" s="58"/>
      <c r="DC1871" s="58"/>
      <c r="DD1871" s="58"/>
      <c r="DE1871" s="58"/>
      <c r="DF1871" s="58"/>
      <c r="DG1871" s="58"/>
      <c r="DH1871" s="58"/>
      <c r="DI1871" s="60"/>
    </row>
    <row r="1872" spans="1:113" x14ac:dyDescent="0.2">
      <c r="A1872" s="36"/>
      <c r="AM1872" s="62"/>
      <c r="AN1872" s="62"/>
      <c r="AO1872" s="58"/>
      <c r="AP1872" s="58"/>
      <c r="AQ1872" s="58"/>
      <c r="AS1872" s="62"/>
      <c r="AT1872" s="58"/>
      <c r="AU1872" s="58"/>
      <c r="AW1872" s="62"/>
      <c r="AX1872" s="58"/>
      <c r="AY1872" s="59"/>
      <c r="BA1872" s="58"/>
      <c r="BC1872" s="62"/>
      <c r="BD1872" s="58"/>
      <c r="BE1872" s="59"/>
      <c r="BF1872" s="58"/>
      <c r="BG1872" s="58"/>
      <c r="BH1872" s="58"/>
      <c r="BI1872" s="58"/>
      <c r="BJ1872" s="58"/>
      <c r="BK1872" s="58"/>
      <c r="BL1872" s="58"/>
      <c r="BM1872" s="58"/>
      <c r="BN1872" s="58"/>
      <c r="BO1872" s="58"/>
      <c r="BP1872" s="58"/>
      <c r="BQ1872" s="58"/>
      <c r="BR1872" s="58"/>
      <c r="BS1872" s="58"/>
      <c r="BT1872" s="58"/>
      <c r="BU1872" s="58"/>
      <c r="BV1872" s="58"/>
      <c r="BW1872" s="58"/>
      <c r="BX1872" s="58"/>
      <c r="BY1872" s="58"/>
      <c r="BZ1872" s="58"/>
      <c r="CA1872" s="58"/>
      <c r="CB1872" s="58"/>
      <c r="CC1872" s="58"/>
      <c r="CD1872" s="58"/>
      <c r="CE1872" s="58"/>
      <c r="CF1872" s="58"/>
      <c r="CG1872" s="58"/>
      <c r="CH1872" s="58"/>
      <c r="CI1872" s="58"/>
      <c r="CJ1872" s="58"/>
      <c r="CK1872" s="58"/>
      <c r="CL1872" s="58"/>
      <c r="CM1872" s="58"/>
      <c r="CN1872" s="58"/>
      <c r="CO1872" s="58"/>
      <c r="CP1872" s="58"/>
      <c r="CQ1872" s="58"/>
      <c r="CR1872" s="58"/>
      <c r="CS1872" s="58"/>
      <c r="CT1872" s="58"/>
      <c r="CU1872" s="58"/>
      <c r="CV1872" s="58"/>
      <c r="CW1872" s="58"/>
      <c r="CX1872" s="58"/>
      <c r="CY1872" s="58"/>
      <c r="CZ1872" s="58"/>
      <c r="DA1872" s="58"/>
      <c r="DB1872" s="58"/>
      <c r="DC1872" s="58"/>
      <c r="DD1872" s="58"/>
      <c r="DE1872" s="58"/>
      <c r="DF1872" s="58"/>
      <c r="DG1872" s="58"/>
      <c r="DH1872" s="58"/>
      <c r="DI1872" s="60"/>
    </row>
    <row r="1873" spans="1:113" x14ac:dyDescent="0.2">
      <c r="A1873" s="36"/>
      <c r="AM1873" s="62"/>
      <c r="AN1873" s="62"/>
      <c r="AO1873" s="58"/>
      <c r="AP1873" s="58"/>
      <c r="AQ1873" s="58"/>
      <c r="AS1873" s="62"/>
      <c r="AT1873" s="58"/>
      <c r="AU1873" s="58"/>
      <c r="AW1873" s="62"/>
      <c r="AX1873" s="58"/>
      <c r="AY1873" s="59"/>
      <c r="BA1873" s="58"/>
      <c r="BC1873" s="62"/>
      <c r="BD1873" s="58"/>
      <c r="BE1873" s="59"/>
      <c r="BF1873" s="58"/>
      <c r="BG1873" s="58"/>
      <c r="BH1873" s="58"/>
      <c r="BI1873" s="58"/>
      <c r="BJ1873" s="58"/>
      <c r="BK1873" s="58"/>
      <c r="BL1873" s="58"/>
      <c r="BM1873" s="58"/>
      <c r="BN1873" s="58"/>
      <c r="BO1873" s="58"/>
      <c r="BP1873" s="58"/>
      <c r="BQ1873" s="58"/>
      <c r="BR1873" s="58"/>
      <c r="BS1873" s="58"/>
      <c r="BT1873" s="58"/>
      <c r="BU1873" s="58"/>
      <c r="BV1873" s="58"/>
      <c r="BW1873" s="58"/>
      <c r="BX1873" s="58"/>
      <c r="BY1873" s="58"/>
      <c r="BZ1873" s="58"/>
      <c r="CA1873" s="58"/>
      <c r="CB1873" s="58"/>
      <c r="CC1873" s="58"/>
      <c r="CD1873" s="58"/>
      <c r="CE1873" s="58"/>
      <c r="CF1873" s="58"/>
      <c r="CG1873" s="58"/>
      <c r="CH1873" s="58"/>
      <c r="CI1873" s="58"/>
      <c r="CJ1873" s="58"/>
      <c r="CK1873" s="58"/>
      <c r="CL1873" s="58"/>
      <c r="CM1873" s="58"/>
      <c r="CN1873" s="58"/>
      <c r="CO1873" s="58"/>
      <c r="CP1873" s="58"/>
      <c r="CQ1873" s="58"/>
      <c r="CR1873" s="58"/>
      <c r="CS1873" s="58"/>
      <c r="CT1873" s="58"/>
      <c r="CU1873" s="58"/>
      <c r="CV1873" s="58"/>
      <c r="CW1873" s="58"/>
      <c r="CX1873" s="58"/>
      <c r="CY1873" s="58"/>
      <c r="CZ1873" s="58"/>
      <c r="DA1873" s="58"/>
      <c r="DB1873" s="58"/>
      <c r="DC1873" s="58"/>
      <c r="DD1873" s="58"/>
      <c r="DE1873" s="58"/>
      <c r="DF1873" s="58"/>
      <c r="DG1873" s="58"/>
      <c r="DH1873" s="58"/>
      <c r="DI1873" s="60"/>
    </row>
    <row r="1874" spans="1:113" x14ac:dyDescent="0.2">
      <c r="A1874" s="36"/>
      <c r="AM1874" s="62"/>
      <c r="AN1874" s="62"/>
      <c r="AO1874" s="58"/>
      <c r="AP1874" s="58"/>
      <c r="AQ1874" s="58"/>
      <c r="AS1874" s="62"/>
      <c r="AT1874" s="58"/>
      <c r="AU1874" s="58"/>
      <c r="AW1874" s="62"/>
      <c r="AX1874" s="58"/>
      <c r="AY1874" s="59"/>
      <c r="BA1874" s="58"/>
      <c r="BC1874" s="62"/>
      <c r="BD1874" s="58"/>
      <c r="BE1874" s="59"/>
      <c r="BF1874" s="58"/>
      <c r="BG1874" s="58"/>
      <c r="BH1874" s="58"/>
      <c r="BI1874" s="58"/>
      <c r="BJ1874" s="58"/>
      <c r="BK1874" s="58"/>
      <c r="BL1874" s="58"/>
      <c r="BM1874" s="58"/>
      <c r="BN1874" s="58"/>
      <c r="BO1874" s="58"/>
      <c r="BP1874" s="58"/>
      <c r="BQ1874" s="58"/>
      <c r="BR1874" s="58"/>
      <c r="BS1874" s="58"/>
      <c r="BT1874" s="58"/>
      <c r="BU1874" s="58"/>
      <c r="BV1874" s="58"/>
      <c r="BW1874" s="58"/>
      <c r="BX1874" s="58"/>
      <c r="BY1874" s="58"/>
      <c r="BZ1874" s="58"/>
      <c r="CA1874" s="58"/>
      <c r="CB1874" s="58"/>
      <c r="CC1874" s="58"/>
      <c r="CD1874" s="58"/>
      <c r="CE1874" s="58"/>
      <c r="CF1874" s="58"/>
      <c r="CG1874" s="58"/>
      <c r="CH1874" s="58"/>
      <c r="CI1874" s="58"/>
      <c r="CJ1874" s="58"/>
      <c r="CK1874" s="58"/>
      <c r="CL1874" s="58"/>
      <c r="CM1874" s="58"/>
      <c r="CN1874" s="58"/>
      <c r="CO1874" s="58"/>
      <c r="CP1874" s="58"/>
      <c r="CQ1874" s="58"/>
      <c r="CR1874" s="58"/>
      <c r="CS1874" s="58"/>
      <c r="CT1874" s="58"/>
      <c r="CU1874" s="58"/>
      <c r="CV1874" s="58"/>
      <c r="CW1874" s="58"/>
      <c r="CX1874" s="58"/>
      <c r="CY1874" s="58"/>
      <c r="CZ1874" s="58"/>
      <c r="DA1874" s="58"/>
      <c r="DB1874" s="58"/>
      <c r="DC1874" s="58"/>
      <c r="DD1874" s="58"/>
      <c r="DE1874" s="58"/>
      <c r="DF1874" s="58"/>
      <c r="DG1874" s="58"/>
      <c r="DH1874" s="58"/>
      <c r="DI1874" s="60"/>
    </row>
    <row r="1875" spans="1:113" x14ac:dyDescent="0.2">
      <c r="A1875" s="36"/>
      <c r="AM1875" s="62"/>
      <c r="AN1875" s="62"/>
      <c r="AO1875" s="58"/>
      <c r="AP1875" s="58"/>
      <c r="AQ1875" s="58"/>
      <c r="AS1875" s="62"/>
      <c r="AT1875" s="58"/>
      <c r="AU1875" s="58"/>
      <c r="AW1875" s="62"/>
      <c r="AX1875" s="58"/>
      <c r="AY1875" s="59"/>
      <c r="BA1875" s="58"/>
      <c r="BC1875" s="62"/>
      <c r="BD1875" s="58"/>
      <c r="BE1875" s="59"/>
      <c r="BF1875" s="58"/>
      <c r="BG1875" s="58"/>
      <c r="BH1875" s="58"/>
      <c r="BI1875" s="58"/>
      <c r="BJ1875" s="58"/>
      <c r="BK1875" s="58"/>
      <c r="BL1875" s="58"/>
      <c r="BM1875" s="58"/>
      <c r="BN1875" s="58"/>
      <c r="BO1875" s="58"/>
      <c r="BP1875" s="58"/>
      <c r="BQ1875" s="58"/>
      <c r="BR1875" s="58"/>
      <c r="BS1875" s="58"/>
      <c r="BT1875" s="58"/>
      <c r="BU1875" s="58"/>
      <c r="BV1875" s="58"/>
      <c r="BW1875" s="58"/>
      <c r="BX1875" s="58"/>
      <c r="BY1875" s="58"/>
      <c r="BZ1875" s="58"/>
      <c r="CA1875" s="58"/>
      <c r="CB1875" s="58"/>
      <c r="CC1875" s="58"/>
      <c r="CD1875" s="58"/>
      <c r="CE1875" s="58"/>
      <c r="CF1875" s="58"/>
      <c r="CG1875" s="58"/>
      <c r="CH1875" s="58"/>
      <c r="CI1875" s="58"/>
      <c r="CJ1875" s="58"/>
      <c r="CK1875" s="58"/>
      <c r="CL1875" s="58"/>
      <c r="CM1875" s="58"/>
      <c r="CN1875" s="58"/>
      <c r="CO1875" s="58"/>
      <c r="CP1875" s="58"/>
      <c r="CQ1875" s="58"/>
      <c r="CR1875" s="58"/>
      <c r="CS1875" s="58"/>
      <c r="CT1875" s="58"/>
      <c r="CU1875" s="58"/>
      <c r="CV1875" s="58"/>
      <c r="CW1875" s="58"/>
      <c r="CX1875" s="58"/>
      <c r="CY1875" s="58"/>
      <c r="CZ1875" s="58"/>
      <c r="DA1875" s="58"/>
      <c r="DB1875" s="58"/>
      <c r="DC1875" s="58"/>
      <c r="DD1875" s="58"/>
      <c r="DE1875" s="58"/>
      <c r="DF1875" s="58"/>
      <c r="DG1875" s="58"/>
      <c r="DH1875" s="58"/>
      <c r="DI1875" s="60"/>
    </row>
    <row r="1876" spans="1:113" x14ac:dyDescent="0.2">
      <c r="A1876" s="36"/>
      <c r="AM1876" s="62"/>
      <c r="AN1876" s="62"/>
      <c r="AO1876" s="58"/>
      <c r="AP1876" s="58"/>
      <c r="AQ1876" s="58"/>
      <c r="AS1876" s="62"/>
      <c r="AT1876" s="58"/>
      <c r="AU1876" s="58"/>
      <c r="AW1876" s="62"/>
      <c r="AX1876" s="58"/>
      <c r="AY1876" s="59"/>
      <c r="BA1876" s="58"/>
      <c r="BC1876" s="62"/>
      <c r="BD1876" s="58"/>
      <c r="BE1876" s="59"/>
      <c r="BF1876" s="58"/>
      <c r="BG1876" s="58"/>
      <c r="BH1876" s="58"/>
      <c r="BI1876" s="58"/>
      <c r="BJ1876" s="58"/>
      <c r="BK1876" s="58"/>
      <c r="BL1876" s="58"/>
      <c r="BM1876" s="58"/>
      <c r="BN1876" s="58"/>
      <c r="BO1876" s="58"/>
      <c r="BP1876" s="58"/>
      <c r="BQ1876" s="58"/>
      <c r="BR1876" s="58"/>
      <c r="BS1876" s="58"/>
      <c r="BT1876" s="58"/>
      <c r="BU1876" s="58"/>
      <c r="BV1876" s="58"/>
      <c r="BW1876" s="58"/>
      <c r="BX1876" s="58"/>
      <c r="BY1876" s="58"/>
      <c r="BZ1876" s="58"/>
      <c r="CA1876" s="58"/>
      <c r="CB1876" s="58"/>
      <c r="CC1876" s="58"/>
      <c r="CD1876" s="58"/>
      <c r="CE1876" s="58"/>
      <c r="CF1876" s="58"/>
      <c r="CG1876" s="58"/>
      <c r="CH1876" s="58"/>
      <c r="CI1876" s="58"/>
      <c r="CJ1876" s="58"/>
      <c r="CK1876" s="58"/>
      <c r="CL1876" s="58"/>
      <c r="CM1876" s="58"/>
      <c r="CN1876" s="58"/>
      <c r="CO1876" s="58"/>
      <c r="CP1876" s="58"/>
      <c r="CQ1876" s="58"/>
      <c r="CR1876" s="58"/>
      <c r="CS1876" s="58"/>
      <c r="CT1876" s="58"/>
      <c r="CU1876" s="58"/>
      <c r="CV1876" s="58"/>
      <c r="CW1876" s="58"/>
      <c r="CX1876" s="58"/>
      <c r="CY1876" s="58"/>
      <c r="CZ1876" s="58"/>
      <c r="DA1876" s="58"/>
      <c r="DB1876" s="58"/>
      <c r="DC1876" s="58"/>
      <c r="DD1876" s="58"/>
      <c r="DE1876" s="58"/>
      <c r="DF1876" s="58"/>
      <c r="DG1876" s="58"/>
      <c r="DH1876" s="58"/>
      <c r="DI1876" s="60"/>
    </row>
    <row r="1877" spans="1:113" x14ac:dyDescent="0.2">
      <c r="A1877" s="36"/>
      <c r="AM1877" s="62"/>
      <c r="AN1877" s="62"/>
      <c r="AO1877" s="58"/>
      <c r="AP1877" s="58"/>
      <c r="AQ1877" s="58"/>
      <c r="AS1877" s="62"/>
      <c r="AT1877" s="58"/>
      <c r="AU1877" s="58"/>
      <c r="AW1877" s="62"/>
      <c r="AX1877" s="58"/>
      <c r="AY1877" s="59"/>
      <c r="BA1877" s="58"/>
      <c r="BC1877" s="62"/>
      <c r="BD1877" s="58"/>
      <c r="BE1877" s="59"/>
      <c r="BF1877" s="58"/>
      <c r="BG1877" s="58"/>
      <c r="BH1877" s="58"/>
      <c r="BI1877" s="58"/>
      <c r="BJ1877" s="58"/>
      <c r="BK1877" s="58"/>
      <c r="BL1877" s="58"/>
      <c r="BM1877" s="58"/>
      <c r="BN1877" s="58"/>
      <c r="BO1877" s="58"/>
      <c r="BP1877" s="58"/>
      <c r="BQ1877" s="58"/>
      <c r="BR1877" s="58"/>
      <c r="BS1877" s="58"/>
      <c r="BT1877" s="58"/>
      <c r="BU1877" s="58"/>
      <c r="BV1877" s="58"/>
      <c r="BW1877" s="58"/>
      <c r="BX1877" s="58"/>
      <c r="BY1877" s="58"/>
      <c r="BZ1877" s="58"/>
      <c r="CA1877" s="58"/>
      <c r="CB1877" s="58"/>
      <c r="CC1877" s="58"/>
      <c r="CD1877" s="58"/>
      <c r="CE1877" s="58"/>
      <c r="CF1877" s="58"/>
      <c r="CG1877" s="58"/>
      <c r="CH1877" s="58"/>
      <c r="CI1877" s="58"/>
      <c r="CJ1877" s="58"/>
      <c r="CK1877" s="58"/>
      <c r="CL1877" s="58"/>
      <c r="CM1877" s="58"/>
      <c r="CN1877" s="58"/>
      <c r="CO1877" s="58"/>
      <c r="CP1877" s="58"/>
      <c r="CQ1877" s="58"/>
      <c r="CR1877" s="58"/>
      <c r="CS1877" s="58"/>
      <c r="CT1877" s="58"/>
      <c r="CU1877" s="58"/>
      <c r="CV1877" s="58"/>
      <c r="CW1877" s="58"/>
      <c r="CX1877" s="58"/>
      <c r="CY1877" s="58"/>
      <c r="CZ1877" s="58"/>
      <c r="DA1877" s="58"/>
      <c r="DB1877" s="58"/>
      <c r="DC1877" s="58"/>
      <c r="DD1877" s="58"/>
      <c r="DE1877" s="58"/>
      <c r="DF1877" s="58"/>
      <c r="DG1877" s="58"/>
      <c r="DH1877" s="58"/>
      <c r="DI1877" s="60"/>
    </row>
    <row r="1878" spans="1:113" x14ac:dyDescent="0.2">
      <c r="A1878" s="36"/>
      <c r="AM1878" s="62"/>
      <c r="AN1878" s="62"/>
      <c r="AO1878" s="58"/>
      <c r="AP1878" s="58"/>
      <c r="AQ1878" s="58"/>
      <c r="AS1878" s="62"/>
      <c r="AT1878" s="58"/>
      <c r="AU1878" s="58"/>
      <c r="AW1878" s="62"/>
      <c r="AX1878" s="58"/>
      <c r="AY1878" s="59"/>
      <c r="BA1878" s="58"/>
      <c r="BC1878" s="62"/>
      <c r="BD1878" s="58"/>
      <c r="BE1878" s="59"/>
      <c r="BF1878" s="58"/>
      <c r="BG1878" s="58"/>
      <c r="BH1878" s="58"/>
      <c r="BI1878" s="58"/>
      <c r="BJ1878" s="58"/>
      <c r="BK1878" s="58"/>
      <c r="BL1878" s="58"/>
      <c r="BM1878" s="58"/>
      <c r="BN1878" s="58"/>
      <c r="BO1878" s="58"/>
      <c r="BP1878" s="58"/>
      <c r="BQ1878" s="58"/>
      <c r="BR1878" s="58"/>
      <c r="BS1878" s="58"/>
      <c r="BT1878" s="58"/>
      <c r="BU1878" s="58"/>
      <c r="BV1878" s="58"/>
      <c r="BW1878" s="58"/>
      <c r="BX1878" s="58"/>
      <c r="BY1878" s="58"/>
      <c r="BZ1878" s="58"/>
      <c r="CA1878" s="58"/>
      <c r="CB1878" s="58"/>
      <c r="CC1878" s="58"/>
      <c r="CD1878" s="58"/>
      <c r="CE1878" s="58"/>
      <c r="CF1878" s="58"/>
      <c r="CG1878" s="58"/>
      <c r="CH1878" s="58"/>
      <c r="CI1878" s="58"/>
      <c r="CJ1878" s="58"/>
      <c r="CK1878" s="58"/>
      <c r="CL1878" s="58"/>
      <c r="CM1878" s="58"/>
      <c r="CN1878" s="58"/>
      <c r="CO1878" s="58"/>
      <c r="CP1878" s="58"/>
      <c r="CQ1878" s="58"/>
      <c r="CR1878" s="58"/>
      <c r="CS1878" s="58"/>
      <c r="CT1878" s="58"/>
      <c r="CU1878" s="58"/>
      <c r="CV1878" s="58"/>
      <c r="CW1878" s="58"/>
      <c r="CX1878" s="58"/>
      <c r="CY1878" s="58"/>
      <c r="CZ1878" s="58"/>
      <c r="DA1878" s="58"/>
      <c r="DB1878" s="58"/>
      <c r="DC1878" s="58"/>
      <c r="DD1878" s="58"/>
      <c r="DE1878" s="58"/>
      <c r="DF1878" s="58"/>
      <c r="DG1878" s="58"/>
      <c r="DH1878" s="58"/>
      <c r="DI1878" s="60"/>
    </row>
    <row r="1879" spans="1:113" x14ac:dyDescent="0.2">
      <c r="A1879" s="36"/>
      <c r="AM1879" s="62"/>
      <c r="AN1879" s="62"/>
      <c r="AO1879" s="58"/>
      <c r="AP1879" s="58"/>
      <c r="AQ1879" s="58"/>
      <c r="AS1879" s="62"/>
      <c r="AT1879" s="58"/>
      <c r="AU1879" s="58"/>
      <c r="AW1879" s="62"/>
      <c r="AX1879" s="58"/>
      <c r="AY1879" s="59"/>
      <c r="BA1879" s="58"/>
      <c r="BC1879" s="62"/>
      <c r="BD1879" s="58"/>
      <c r="BE1879" s="59"/>
      <c r="BF1879" s="58"/>
      <c r="BG1879" s="58"/>
      <c r="BH1879" s="58"/>
      <c r="BI1879" s="58"/>
      <c r="BJ1879" s="58"/>
      <c r="BK1879" s="58"/>
      <c r="BL1879" s="58"/>
      <c r="BM1879" s="58"/>
      <c r="BN1879" s="58"/>
      <c r="BO1879" s="58"/>
      <c r="BP1879" s="58"/>
      <c r="BQ1879" s="58"/>
      <c r="BR1879" s="58"/>
      <c r="BS1879" s="58"/>
      <c r="BT1879" s="58"/>
      <c r="BU1879" s="58"/>
      <c r="BV1879" s="58"/>
      <c r="BW1879" s="58"/>
      <c r="BX1879" s="58"/>
      <c r="BY1879" s="58"/>
      <c r="BZ1879" s="58"/>
      <c r="CA1879" s="58"/>
      <c r="CB1879" s="58"/>
      <c r="CC1879" s="58"/>
      <c r="CD1879" s="58"/>
      <c r="CE1879" s="58"/>
      <c r="CF1879" s="58"/>
      <c r="CG1879" s="58"/>
      <c r="CH1879" s="58"/>
      <c r="CI1879" s="58"/>
      <c r="CJ1879" s="58"/>
      <c r="CK1879" s="58"/>
      <c r="CL1879" s="58"/>
      <c r="CM1879" s="58"/>
      <c r="CN1879" s="58"/>
      <c r="CO1879" s="58"/>
      <c r="CP1879" s="58"/>
      <c r="CQ1879" s="58"/>
      <c r="CR1879" s="58"/>
      <c r="CS1879" s="58"/>
      <c r="CT1879" s="58"/>
      <c r="CU1879" s="58"/>
      <c r="CV1879" s="58"/>
      <c r="CW1879" s="58"/>
      <c r="CX1879" s="58"/>
      <c r="CY1879" s="58"/>
      <c r="CZ1879" s="58"/>
      <c r="DA1879" s="58"/>
      <c r="DB1879" s="58"/>
      <c r="DC1879" s="58"/>
      <c r="DD1879" s="58"/>
      <c r="DE1879" s="58"/>
      <c r="DF1879" s="58"/>
      <c r="DG1879" s="58"/>
      <c r="DH1879" s="58"/>
      <c r="DI1879" s="60"/>
    </row>
    <row r="1880" spans="1:113" x14ac:dyDescent="0.2">
      <c r="A1880" s="36"/>
      <c r="AM1880" s="62"/>
      <c r="AN1880" s="62"/>
      <c r="AO1880" s="58"/>
      <c r="AP1880" s="58"/>
      <c r="AQ1880" s="58"/>
      <c r="AS1880" s="62"/>
      <c r="AT1880" s="58"/>
      <c r="AU1880" s="58"/>
      <c r="AW1880" s="62"/>
      <c r="AX1880" s="58"/>
      <c r="AY1880" s="59"/>
      <c r="BA1880" s="58"/>
      <c r="BC1880" s="62"/>
      <c r="BD1880" s="58"/>
      <c r="BE1880" s="59"/>
      <c r="BF1880" s="58"/>
      <c r="BG1880" s="58"/>
      <c r="BH1880" s="58"/>
      <c r="BI1880" s="58"/>
      <c r="BJ1880" s="58"/>
      <c r="BK1880" s="58"/>
      <c r="BL1880" s="58"/>
      <c r="BM1880" s="58"/>
      <c r="BN1880" s="58"/>
      <c r="BO1880" s="58"/>
      <c r="BP1880" s="58"/>
      <c r="BQ1880" s="58"/>
      <c r="BR1880" s="58"/>
      <c r="BS1880" s="58"/>
      <c r="BT1880" s="58"/>
      <c r="BU1880" s="58"/>
      <c r="BV1880" s="58"/>
      <c r="BW1880" s="58"/>
      <c r="BX1880" s="58"/>
      <c r="BY1880" s="58"/>
      <c r="BZ1880" s="58"/>
      <c r="CA1880" s="58"/>
      <c r="CB1880" s="58"/>
      <c r="CC1880" s="58"/>
      <c r="CD1880" s="58"/>
      <c r="CE1880" s="58"/>
      <c r="CF1880" s="58"/>
      <c r="CG1880" s="58"/>
      <c r="CH1880" s="58"/>
      <c r="CI1880" s="58"/>
      <c r="CJ1880" s="58"/>
      <c r="CK1880" s="58"/>
      <c r="CL1880" s="58"/>
      <c r="CM1880" s="58"/>
      <c r="CN1880" s="58"/>
      <c r="CO1880" s="58"/>
      <c r="CP1880" s="58"/>
      <c r="CQ1880" s="58"/>
      <c r="CR1880" s="58"/>
      <c r="CS1880" s="58"/>
      <c r="CT1880" s="58"/>
      <c r="CU1880" s="58"/>
      <c r="CV1880" s="58"/>
      <c r="CW1880" s="58"/>
      <c r="CX1880" s="58"/>
      <c r="CY1880" s="58"/>
      <c r="CZ1880" s="58"/>
      <c r="DA1880" s="58"/>
      <c r="DB1880" s="58"/>
      <c r="DC1880" s="58"/>
      <c r="DD1880" s="58"/>
      <c r="DE1880" s="58"/>
      <c r="DF1880" s="58"/>
      <c r="DG1880" s="58"/>
      <c r="DH1880" s="58"/>
      <c r="DI1880" s="60"/>
    </row>
    <row r="1881" spans="1:113" x14ac:dyDescent="0.2">
      <c r="A1881" s="36"/>
      <c r="AM1881" s="62"/>
      <c r="AN1881" s="62"/>
      <c r="AO1881" s="58"/>
      <c r="AP1881" s="58"/>
      <c r="AQ1881" s="58"/>
      <c r="AS1881" s="62"/>
      <c r="AT1881" s="58"/>
      <c r="AU1881" s="58"/>
      <c r="AW1881" s="62"/>
      <c r="AX1881" s="58"/>
      <c r="AY1881" s="59"/>
      <c r="BA1881" s="58"/>
      <c r="BC1881" s="62"/>
      <c r="BD1881" s="58"/>
      <c r="BE1881" s="59"/>
      <c r="BF1881" s="58"/>
      <c r="BG1881" s="58"/>
      <c r="BH1881" s="58"/>
      <c r="BI1881" s="58"/>
      <c r="BJ1881" s="58"/>
      <c r="BK1881" s="58"/>
      <c r="BL1881" s="58"/>
      <c r="BM1881" s="58"/>
      <c r="BN1881" s="58"/>
      <c r="BO1881" s="58"/>
      <c r="BP1881" s="58"/>
      <c r="BQ1881" s="58"/>
      <c r="BR1881" s="58"/>
      <c r="BS1881" s="58"/>
      <c r="BT1881" s="58"/>
      <c r="BU1881" s="58"/>
      <c r="BV1881" s="58"/>
      <c r="BW1881" s="58"/>
      <c r="BX1881" s="58"/>
      <c r="BY1881" s="58"/>
      <c r="BZ1881" s="58"/>
      <c r="CA1881" s="58"/>
      <c r="CB1881" s="58"/>
      <c r="CC1881" s="58"/>
      <c r="CD1881" s="58"/>
      <c r="CE1881" s="58"/>
      <c r="CF1881" s="58"/>
      <c r="CG1881" s="58"/>
      <c r="CH1881" s="58"/>
      <c r="CI1881" s="58"/>
      <c r="CJ1881" s="58"/>
      <c r="CK1881" s="58"/>
      <c r="CL1881" s="58"/>
      <c r="CM1881" s="58"/>
      <c r="CN1881" s="58"/>
      <c r="CO1881" s="58"/>
      <c r="CP1881" s="58"/>
      <c r="CQ1881" s="58"/>
      <c r="CR1881" s="58"/>
      <c r="CS1881" s="58"/>
      <c r="CT1881" s="58"/>
      <c r="CU1881" s="58"/>
      <c r="CV1881" s="58"/>
      <c r="CW1881" s="58"/>
      <c r="CX1881" s="58"/>
      <c r="CY1881" s="58"/>
      <c r="CZ1881" s="58"/>
      <c r="DA1881" s="58"/>
      <c r="DB1881" s="58"/>
      <c r="DC1881" s="58"/>
      <c r="DD1881" s="58"/>
      <c r="DE1881" s="58"/>
      <c r="DF1881" s="58"/>
      <c r="DG1881" s="58"/>
      <c r="DH1881" s="58"/>
      <c r="DI1881" s="60"/>
    </row>
    <row r="1882" spans="1:113" x14ac:dyDescent="0.2">
      <c r="A1882" s="36"/>
      <c r="AM1882" s="62"/>
      <c r="AN1882" s="62"/>
      <c r="AO1882" s="58"/>
      <c r="AP1882" s="58"/>
      <c r="AQ1882" s="58"/>
      <c r="AS1882" s="62"/>
      <c r="AT1882" s="58"/>
      <c r="AU1882" s="58"/>
      <c r="AW1882" s="62"/>
      <c r="AX1882" s="58"/>
      <c r="AY1882" s="59"/>
      <c r="BA1882" s="58"/>
      <c r="BC1882" s="62"/>
      <c r="BD1882" s="58"/>
      <c r="BE1882" s="59"/>
      <c r="BF1882" s="58"/>
      <c r="BG1882" s="58"/>
      <c r="BH1882" s="58"/>
      <c r="BI1882" s="58"/>
      <c r="BJ1882" s="58"/>
      <c r="BK1882" s="58"/>
      <c r="BL1882" s="58"/>
      <c r="BM1882" s="58"/>
      <c r="BN1882" s="58"/>
      <c r="BO1882" s="58"/>
      <c r="BP1882" s="58"/>
      <c r="BQ1882" s="58"/>
      <c r="BR1882" s="58"/>
      <c r="BS1882" s="58"/>
      <c r="BT1882" s="58"/>
      <c r="BU1882" s="58"/>
      <c r="BV1882" s="58"/>
      <c r="BW1882" s="58"/>
      <c r="BX1882" s="58"/>
      <c r="BY1882" s="58"/>
      <c r="BZ1882" s="58"/>
      <c r="CA1882" s="58"/>
      <c r="CB1882" s="58"/>
      <c r="CC1882" s="58"/>
      <c r="CD1882" s="58"/>
      <c r="CE1882" s="58"/>
      <c r="CF1882" s="58"/>
      <c r="CG1882" s="58"/>
      <c r="CH1882" s="58"/>
      <c r="CI1882" s="58"/>
      <c r="CJ1882" s="58"/>
      <c r="CK1882" s="58"/>
      <c r="CL1882" s="58"/>
      <c r="CM1882" s="58"/>
      <c r="CN1882" s="58"/>
      <c r="CO1882" s="58"/>
      <c r="CP1882" s="58"/>
      <c r="CQ1882" s="58"/>
      <c r="CR1882" s="58"/>
      <c r="CS1882" s="58"/>
      <c r="CT1882" s="58"/>
      <c r="CU1882" s="58"/>
      <c r="CV1882" s="58"/>
      <c r="CW1882" s="58"/>
      <c r="CX1882" s="58"/>
      <c r="CY1882" s="58"/>
      <c r="CZ1882" s="58"/>
      <c r="DA1882" s="58"/>
      <c r="DB1882" s="58"/>
      <c r="DC1882" s="58"/>
      <c r="DD1882" s="58"/>
      <c r="DE1882" s="58"/>
      <c r="DF1882" s="58"/>
      <c r="DG1882" s="58"/>
      <c r="DH1882" s="58"/>
      <c r="DI1882" s="60"/>
    </row>
    <row r="1883" spans="1:113" x14ac:dyDescent="0.2">
      <c r="A1883" s="36"/>
      <c r="AM1883" s="62"/>
      <c r="AN1883" s="62"/>
      <c r="AO1883" s="58"/>
      <c r="AP1883" s="58"/>
      <c r="AQ1883" s="58"/>
      <c r="AS1883" s="62"/>
      <c r="AT1883" s="58"/>
      <c r="AU1883" s="58"/>
      <c r="AW1883" s="62"/>
      <c r="AX1883" s="58"/>
      <c r="AY1883" s="59"/>
      <c r="BA1883" s="58"/>
      <c r="BC1883" s="62"/>
      <c r="BD1883" s="58"/>
      <c r="BE1883" s="59"/>
      <c r="BF1883" s="58"/>
      <c r="BG1883" s="58"/>
      <c r="BH1883" s="58"/>
      <c r="BI1883" s="58"/>
      <c r="BJ1883" s="58"/>
      <c r="BK1883" s="58"/>
      <c r="BL1883" s="58"/>
      <c r="BM1883" s="58"/>
      <c r="BN1883" s="58"/>
      <c r="BO1883" s="58"/>
      <c r="BP1883" s="58"/>
      <c r="BQ1883" s="58"/>
      <c r="BR1883" s="58"/>
      <c r="BS1883" s="58"/>
      <c r="BT1883" s="58"/>
      <c r="BU1883" s="58"/>
      <c r="BV1883" s="58"/>
      <c r="BW1883" s="58"/>
      <c r="BX1883" s="58"/>
      <c r="BY1883" s="58"/>
      <c r="BZ1883" s="58"/>
      <c r="CA1883" s="58"/>
      <c r="CB1883" s="58"/>
      <c r="CC1883" s="58"/>
      <c r="CD1883" s="58"/>
      <c r="CE1883" s="58"/>
      <c r="CF1883" s="58"/>
      <c r="CG1883" s="58"/>
      <c r="CH1883" s="58"/>
      <c r="CI1883" s="58"/>
      <c r="CJ1883" s="58"/>
      <c r="CK1883" s="58"/>
      <c r="CL1883" s="58"/>
      <c r="CM1883" s="58"/>
      <c r="CN1883" s="58"/>
      <c r="CO1883" s="58"/>
      <c r="CP1883" s="58"/>
      <c r="CQ1883" s="58"/>
      <c r="CR1883" s="58"/>
      <c r="CS1883" s="58"/>
      <c r="CT1883" s="58"/>
      <c r="CU1883" s="58"/>
      <c r="CV1883" s="58"/>
      <c r="CW1883" s="58"/>
      <c r="CX1883" s="58"/>
      <c r="CY1883" s="58"/>
      <c r="CZ1883" s="58"/>
      <c r="DA1883" s="58"/>
      <c r="DB1883" s="58"/>
      <c r="DC1883" s="58"/>
      <c r="DD1883" s="58"/>
      <c r="DE1883" s="58"/>
      <c r="DF1883" s="58"/>
      <c r="DG1883" s="58"/>
      <c r="DH1883" s="58"/>
      <c r="DI1883" s="60"/>
    </row>
    <row r="1884" spans="1:113" x14ac:dyDescent="0.2">
      <c r="A1884" s="36"/>
      <c r="AM1884" s="62"/>
      <c r="AN1884" s="62"/>
      <c r="AO1884" s="58"/>
      <c r="AP1884" s="58"/>
      <c r="AQ1884" s="58"/>
      <c r="AS1884" s="62"/>
      <c r="AT1884" s="58"/>
      <c r="AU1884" s="58"/>
      <c r="AW1884" s="62"/>
      <c r="AX1884" s="58"/>
      <c r="AY1884" s="59"/>
      <c r="BA1884" s="58"/>
      <c r="BC1884" s="62"/>
      <c r="BD1884" s="58"/>
      <c r="BE1884" s="59"/>
      <c r="BF1884" s="58"/>
      <c r="BG1884" s="58"/>
      <c r="BH1884" s="58"/>
      <c r="BI1884" s="58"/>
      <c r="BJ1884" s="58"/>
      <c r="BK1884" s="58"/>
      <c r="BL1884" s="58"/>
      <c r="BM1884" s="58"/>
      <c r="BN1884" s="58"/>
      <c r="BO1884" s="58"/>
      <c r="BP1884" s="58"/>
      <c r="BQ1884" s="58"/>
      <c r="BR1884" s="58"/>
      <c r="BS1884" s="58"/>
      <c r="BT1884" s="58"/>
      <c r="BU1884" s="58"/>
      <c r="BV1884" s="58"/>
      <c r="BW1884" s="58"/>
      <c r="BX1884" s="58"/>
      <c r="BY1884" s="58"/>
      <c r="BZ1884" s="58"/>
      <c r="CA1884" s="58"/>
      <c r="CB1884" s="58"/>
      <c r="CC1884" s="58"/>
      <c r="CD1884" s="58"/>
      <c r="CE1884" s="58"/>
      <c r="CF1884" s="58"/>
      <c r="CG1884" s="58"/>
      <c r="CH1884" s="58"/>
      <c r="CI1884" s="58"/>
      <c r="CJ1884" s="58"/>
      <c r="CK1884" s="58"/>
      <c r="CL1884" s="58"/>
      <c r="CM1884" s="58"/>
      <c r="CN1884" s="58"/>
      <c r="CO1884" s="58"/>
      <c r="CP1884" s="58"/>
      <c r="CQ1884" s="58"/>
      <c r="CR1884" s="58"/>
      <c r="CS1884" s="58"/>
      <c r="CT1884" s="58"/>
      <c r="CU1884" s="58"/>
      <c r="CV1884" s="58"/>
      <c r="CW1884" s="58"/>
      <c r="CX1884" s="58"/>
      <c r="CY1884" s="58"/>
      <c r="CZ1884" s="58"/>
      <c r="DA1884" s="58"/>
      <c r="DB1884" s="58"/>
      <c r="DC1884" s="58"/>
      <c r="DD1884" s="58"/>
      <c r="DE1884" s="58"/>
      <c r="DF1884" s="58"/>
      <c r="DG1884" s="58"/>
      <c r="DH1884" s="58"/>
      <c r="DI1884" s="60"/>
    </row>
    <row r="1885" spans="1:113" x14ac:dyDescent="0.2">
      <c r="A1885" s="36"/>
      <c r="AM1885" s="62"/>
      <c r="AN1885" s="62"/>
      <c r="AO1885" s="58"/>
      <c r="AP1885" s="58"/>
      <c r="AQ1885" s="58"/>
      <c r="AS1885" s="62"/>
      <c r="AT1885" s="58"/>
      <c r="AU1885" s="58"/>
      <c r="AW1885" s="62"/>
      <c r="AX1885" s="58"/>
      <c r="AY1885" s="59"/>
      <c r="BA1885" s="58"/>
      <c r="BC1885" s="62"/>
      <c r="BD1885" s="58"/>
      <c r="BE1885" s="59"/>
      <c r="BF1885" s="58"/>
      <c r="BG1885" s="58"/>
      <c r="BH1885" s="58"/>
      <c r="BI1885" s="58"/>
      <c r="BJ1885" s="58"/>
      <c r="BK1885" s="58"/>
      <c r="BL1885" s="58"/>
      <c r="BM1885" s="58"/>
      <c r="BN1885" s="58"/>
      <c r="BO1885" s="58"/>
      <c r="BP1885" s="58"/>
      <c r="BQ1885" s="58"/>
      <c r="BR1885" s="58"/>
      <c r="BS1885" s="58"/>
      <c r="BT1885" s="58"/>
      <c r="BU1885" s="58"/>
      <c r="BV1885" s="58"/>
      <c r="BW1885" s="58"/>
      <c r="BX1885" s="58"/>
      <c r="BY1885" s="58"/>
      <c r="BZ1885" s="58"/>
      <c r="CA1885" s="58"/>
      <c r="CB1885" s="58"/>
      <c r="CC1885" s="58"/>
      <c r="CD1885" s="58"/>
      <c r="CE1885" s="58"/>
      <c r="CF1885" s="58"/>
      <c r="CG1885" s="58"/>
      <c r="CH1885" s="58"/>
      <c r="CI1885" s="58"/>
      <c r="CJ1885" s="58"/>
      <c r="CK1885" s="58"/>
      <c r="CL1885" s="58"/>
      <c r="CM1885" s="58"/>
      <c r="CN1885" s="58"/>
      <c r="CO1885" s="58"/>
      <c r="CP1885" s="58"/>
      <c r="CQ1885" s="58"/>
      <c r="CR1885" s="58"/>
      <c r="CS1885" s="58"/>
      <c r="CT1885" s="58"/>
      <c r="CU1885" s="58"/>
      <c r="CV1885" s="58"/>
      <c r="CW1885" s="58"/>
      <c r="CX1885" s="58"/>
      <c r="CY1885" s="58"/>
      <c r="CZ1885" s="58"/>
      <c r="DA1885" s="58"/>
      <c r="DB1885" s="58"/>
      <c r="DC1885" s="58"/>
      <c r="DD1885" s="58"/>
      <c r="DE1885" s="58"/>
      <c r="DF1885" s="58"/>
      <c r="DG1885" s="58"/>
      <c r="DH1885" s="58"/>
      <c r="DI1885" s="60"/>
    </row>
    <row r="1886" spans="1:113" x14ac:dyDescent="0.2">
      <c r="A1886" s="36"/>
      <c r="AM1886" s="62"/>
      <c r="AN1886" s="62"/>
      <c r="AO1886" s="58"/>
      <c r="AP1886" s="58"/>
      <c r="AQ1886" s="58"/>
      <c r="AS1886" s="62"/>
      <c r="AT1886" s="58"/>
      <c r="AU1886" s="58"/>
      <c r="AW1886" s="62"/>
      <c r="AX1886" s="58"/>
      <c r="AY1886" s="59"/>
      <c r="BA1886" s="58"/>
      <c r="BC1886" s="62"/>
      <c r="BD1886" s="58"/>
      <c r="BE1886" s="59"/>
      <c r="BF1886" s="58"/>
      <c r="BG1886" s="58"/>
      <c r="BH1886" s="58"/>
      <c r="BI1886" s="58"/>
      <c r="BJ1886" s="58"/>
      <c r="BK1886" s="58"/>
      <c r="BL1886" s="58"/>
      <c r="BM1886" s="58"/>
      <c r="BN1886" s="58"/>
      <c r="BO1886" s="58"/>
      <c r="BP1886" s="58"/>
      <c r="BQ1886" s="58"/>
      <c r="BR1886" s="58"/>
      <c r="BS1886" s="58"/>
      <c r="BT1886" s="58"/>
      <c r="BU1886" s="58"/>
      <c r="BV1886" s="58"/>
      <c r="BW1886" s="58"/>
      <c r="BX1886" s="58"/>
      <c r="BY1886" s="58"/>
      <c r="BZ1886" s="58"/>
      <c r="CA1886" s="58"/>
      <c r="CB1886" s="58"/>
      <c r="CC1886" s="58"/>
      <c r="CD1886" s="58"/>
      <c r="CE1886" s="58"/>
      <c r="CF1886" s="58"/>
      <c r="CG1886" s="58"/>
      <c r="CH1886" s="58"/>
      <c r="CI1886" s="58"/>
      <c r="CJ1886" s="58"/>
      <c r="CK1886" s="58"/>
      <c r="CL1886" s="58"/>
      <c r="CM1886" s="58"/>
      <c r="CN1886" s="58"/>
      <c r="CO1886" s="58"/>
      <c r="CP1886" s="58"/>
      <c r="CQ1886" s="58"/>
      <c r="CR1886" s="58"/>
      <c r="CS1886" s="58"/>
      <c r="CT1886" s="58"/>
      <c r="CU1886" s="58"/>
      <c r="CV1886" s="58"/>
      <c r="CW1886" s="58"/>
      <c r="CX1886" s="58"/>
      <c r="CY1886" s="58"/>
      <c r="CZ1886" s="58"/>
      <c r="DA1886" s="58"/>
      <c r="DB1886" s="58"/>
      <c r="DC1886" s="58"/>
      <c r="DD1886" s="58"/>
      <c r="DE1886" s="58"/>
      <c r="DF1886" s="58"/>
      <c r="DG1886" s="58"/>
      <c r="DH1886" s="58"/>
      <c r="DI1886" s="60"/>
    </row>
    <row r="1887" spans="1:113" x14ac:dyDescent="0.2">
      <c r="A1887" s="36"/>
      <c r="AM1887" s="62"/>
      <c r="AN1887" s="62"/>
      <c r="AO1887" s="58"/>
      <c r="AP1887" s="58"/>
      <c r="AQ1887" s="58"/>
      <c r="AS1887" s="62"/>
      <c r="AT1887" s="58"/>
      <c r="AU1887" s="58"/>
      <c r="AW1887" s="62"/>
      <c r="AX1887" s="58"/>
      <c r="AY1887" s="59"/>
      <c r="BA1887" s="58"/>
      <c r="BC1887" s="62"/>
      <c r="BD1887" s="58"/>
      <c r="BE1887" s="59"/>
      <c r="BF1887" s="58"/>
      <c r="BG1887" s="58"/>
      <c r="BH1887" s="58"/>
      <c r="BI1887" s="58"/>
      <c r="BJ1887" s="58"/>
      <c r="BK1887" s="58"/>
      <c r="BL1887" s="58"/>
      <c r="BM1887" s="58"/>
      <c r="BN1887" s="58"/>
      <c r="BO1887" s="58"/>
      <c r="BP1887" s="58"/>
      <c r="BQ1887" s="58"/>
      <c r="BR1887" s="58"/>
      <c r="BS1887" s="58"/>
      <c r="BT1887" s="58"/>
      <c r="BU1887" s="58"/>
      <c r="BV1887" s="58"/>
      <c r="BW1887" s="58"/>
      <c r="BX1887" s="58"/>
      <c r="BY1887" s="58"/>
      <c r="BZ1887" s="58"/>
      <c r="CA1887" s="58"/>
      <c r="CB1887" s="58"/>
      <c r="CC1887" s="58"/>
      <c r="CD1887" s="58"/>
      <c r="CE1887" s="58"/>
      <c r="CF1887" s="58"/>
      <c r="CG1887" s="58"/>
      <c r="CH1887" s="58"/>
      <c r="CI1887" s="58"/>
      <c r="CJ1887" s="58"/>
      <c r="CK1887" s="58"/>
      <c r="CL1887" s="58"/>
      <c r="CM1887" s="58"/>
      <c r="CN1887" s="58"/>
      <c r="CO1887" s="58"/>
      <c r="CP1887" s="58"/>
      <c r="CQ1887" s="58"/>
      <c r="CR1887" s="58"/>
      <c r="CS1887" s="58"/>
      <c r="CT1887" s="58"/>
      <c r="CU1887" s="58"/>
      <c r="CV1887" s="58"/>
      <c r="CW1887" s="58"/>
      <c r="CX1887" s="58"/>
      <c r="CY1887" s="58"/>
      <c r="CZ1887" s="58"/>
      <c r="DA1887" s="58"/>
      <c r="DB1887" s="58"/>
      <c r="DC1887" s="58"/>
      <c r="DD1887" s="58"/>
      <c r="DE1887" s="58"/>
      <c r="DF1887" s="58"/>
      <c r="DG1887" s="58"/>
      <c r="DH1887" s="58"/>
      <c r="DI1887" s="60"/>
    </row>
    <row r="1888" spans="1:113" x14ac:dyDescent="0.2">
      <c r="A1888" s="36"/>
      <c r="AM1888" s="62"/>
      <c r="AN1888" s="62"/>
      <c r="AO1888" s="58"/>
      <c r="AP1888" s="58"/>
      <c r="AQ1888" s="58"/>
      <c r="AS1888" s="62"/>
      <c r="AT1888" s="58"/>
      <c r="AU1888" s="58"/>
      <c r="AW1888" s="62"/>
      <c r="AX1888" s="58"/>
      <c r="AY1888" s="59"/>
      <c r="BA1888" s="58"/>
      <c r="BC1888" s="62"/>
      <c r="BD1888" s="58"/>
      <c r="BE1888" s="59"/>
      <c r="BF1888" s="58"/>
      <c r="BG1888" s="58"/>
      <c r="BH1888" s="58"/>
      <c r="BI1888" s="58"/>
      <c r="BJ1888" s="58"/>
      <c r="BK1888" s="58"/>
      <c r="BL1888" s="58"/>
      <c r="BM1888" s="58"/>
      <c r="BN1888" s="58"/>
      <c r="BO1888" s="58"/>
      <c r="BP1888" s="58"/>
      <c r="BQ1888" s="58"/>
      <c r="BR1888" s="58"/>
      <c r="BS1888" s="58"/>
      <c r="BT1888" s="58"/>
      <c r="BU1888" s="58"/>
      <c r="BV1888" s="58"/>
      <c r="BW1888" s="58"/>
      <c r="BX1888" s="58"/>
      <c r="BY1888" s="58"/>
      <c r="BZ1888" s="58"/>
      <c r="CA1888" s="58"/>
      <c r="CB1888" s="58"/>
      <c r="CC1888" s="58"/>
      <c r="CD1888" s="58"/>
      <c r="CE1888" s="58"/>
      <c r="CF1888" s="58"/>
      <c r="CG1888" s="58"/>
      <c r="CH1888" s="58"/>
      <c r="CI1888" s="58"/>
      <c r="CJ1888" s="58"/>
      <c r="CK1888" s="58"/>
      <c r="CL1888" s="58"/>
      <c r="CM1888" s="58"/>
      <c r="CN1888" s="58"/>
      <c r="CO1888" s="58"/>
      <c r="CP1888" s="58"/>
      <c r="CQ1888" s="58"/>
      <c r="CR1888" s="58"/>
      <c r="CS1888" s="58"/>
      <c r="CT1888" s="58"/>
      <c r="CU1888" s="58"/>
      <c r="CV1888" s="58"/>
      <c r="CW1888" s="58"/>
      <c r="CX1888" s="58"/>
      <c r="CY1888" s="58"/>
      <c r="CZ1888" s="58"/>
      <c r="DA1888" s="58"/>
      <c r="DB1888" s="58"/>
      <c r="DC1888" s="58"/>
      <c r="DD1888" s="58"/>
      <c r="DE1888" s="58"/>
      <c r="DF1888" s="58"/>
      <c r="DG1888" s="58"/>
      <c r="DH1888" s="58"/>
      <c r="DI1888" s="60"/>
    </row>
    <row r="1889" spans="1:113" x14ac:dyDescent="0.2">
      <c r="A1889" s="36"/>
      <c r="AM1889" s="62"/>
      <c r="AN1889" s="62"/>
      <c r="AO1889" s="58"/>
      <c r="AP1889" s="58"/>
      <c r="AQ1889" s="58"/>
      <c r="AS1889" s="62"/>
      <c r="AT1889" s="58"/>
      <c r="AU1889" s="58"/>
      <c r="AW1889" s="62"/>
      <c r="AX1889" s="58"/>
      <c r="AY1889" s="59"/>
      <c r="BA1889" s="58"/>
      <c r="BC1889" s="62"/>
      <c r="BD1889" s="58"/>
      <c r="BE1889" s="59"/>
      <c r="BF1889" s="58"/>
      <c r="BG1889" s="58"/>
      <c r="BH1889" s="58"/>
      <c r="BI1889" s="58"/>
      <c r="BJ1889" s="58"/>
      <c r="BK1889" s="58"/>
      <c r="BL1889" s="58"/>
      <c r="BM1889" s="58"/>
      <c r="BN1889" s="58"/>
      <c r="BO1889" s="58"/>
      <c r="BP1889" s="58"/>
      <c r="BQ1889" s="58"/>
      <c r="BR1889" s="58"/>
      <c r="BS1889" s="58"/>
      <c r="BT1889" s="58"/>
      <c r="BU1889" s="58"/>
      <c r="BV1889" s="58"/>
      <c r="BW1889" s="58"/>
      <c r="BX1889" s="58"/>
      <c r="BY1889" s="58"/>
      <c r="BZ1889" s="58"/>
      <c r="CA1889" s="58"/>
      <c r="CB1889" s="58"/>
      <c r="CC1889" s="58"/>
      <c r="CD1889" s="58"/>
      <c r="CE1889" s="58"/>
      <c r="CF1889" s="58"/>
      <c r="CG1889" s="58"/>
      <c r="CH1889" s="58"/>
      <c r="CI1889" s="58"/>
      <c r="CJ1889" s="58"/>
      <c r="CK1889" s="58"/>
      <c r="CL1889" s="58"/>
      <c r="CM1889" s="58"/>
      <c r="CN1889" s="58"/>
      <c r="CO1889" s="58"/>
      <c r="CP1889" s="58"/>
      <c r="CQ1889" s="58"/>
      <c r="CR1889" s="58"/>
      <c r="CS1889" s="58"/>
      <c r="CT1889" s="58"/>
      <c r="CU1889" s="58"/>
      <c r="CV1889" s="58"/>
      <c r="CW1889" s="58"/>
      <c r="CX1889" s="58"/>
      <c r="CY1889" s="58"/>
      <c r="CZ1889" s="58"/>
      <c r="DA1889" s="58"/>
      <c r="DB1889" s="58"/>
      <c r="DC1889" s="58"/>
      <c r="DD1889" s="58"/>
      <c r="DE1889" s="58"/>
      <c r="DF1889" s="58"/>
      <c r="DG1889" s="58"/>
      <c r="DH1889" s="58"/>
      <c r="DI1889" s="60"/>
    </row>
    <row r="1890" spans="1:113" x14ac:dyDescent="0.2">
      <c r="A1890" s="36"/>
      <c r="AM1890" s="62"/>
      <c r="AN1890" s="62"/>
      <c r="AO1890" s="58"/>
      <c r="AP1890" s="58"/>
      <c r="AQ1890" s="58"/>
      <c r="AS1890" s="62"/>
      <c r="AT1890" s="58"/>
      <c r="AU1890" s="58"/>
      <c r="AW1890" s="62"/>
      <c r="AX1890" s="58"/>
      <c r="AY1890" s="59"/>
      <c r="BA1890" s="58"/>
      <c r="BC1890" s="62"/>
      <c r="BD1890" s="58"/>
      <c r="BE1890" s="59"/>
      <c r="BF1890" s="58"/>
      <c r="BG1890" s="58"/>
      <c r="BH1890" s="58"/>
      <c r="BI1890" s="58"/>
      <c r="BJ1890" s="58"/>
      <c r="BK1890" s="58"/>
      <c r="BL1890" s="58"/>
      <c r="BM1890" s="58"/>
      <c r="BN1890" s="58"/>
      <c r="BO1890" s="58"/>
      <c r="BP1890" s="58"/>
      <c r="BQ1890" s="58"/>
      <c r="BR1890" s="58"/>
      <c r="BS1890" s="58"/>
      <c r="BT1890" s="58"/>
      <c r="BU1890" s="58"/>
      <c r="BV1890" s="58"/>
      <c r="BW1890" s="58"/>
      <c r="BX1890" s="58"/>
      <c r="BY1890" s="58"/>
      <c r="BZ1890" s="58"/>
      <c r="CA1890" s="58"/>
      <c r="CB1890" s="58"/>
      <c r="CC1890" s="58"/>
      <c r="CD1890" s="58"/>
      <c r="CE1890" s="58"/>
      <c r="CF1890" s="58"/>
      <c r="CG1890" s="58"/>
      <c r="CH1890" s="58"/>
      <c r="CI1890" s="58"/>
      <c r="CJ1890" s="58"/>
      <c r="CK1890" s="58"/>
      <c r="CL1890" s="58"/>
      <c r="CM1890" s="58"/>
      <c r="CN1890" s="58"/>
      <c r="CO1890" s="58"/>
      <c r="CP1890" s="58"/>
      <c r="CQ1890" s="58"/>
      <c r="CR1890" s="58"/>
      <c r="CS1890" s="58"/>
      <c r="CT1890" s="58"/>
      <c r="CU1890" s="58"/>
      <c r="CV1890" s="58"/>
      <c r="CW1890" s="58"/>
      <c r="CX1890" s="58"/>
      <c r="CY1890" s="58"/>
      <c r="CZ1890" s="58"/>
      <c r="DA1890" s="58"/>
      <c r="DB1890" s="58"/>
      <c r="DC1890" s="58"/>
      <c r="DD1890" s="58"/>
      <c r="DE1890" s="58"/>
      <c r="DF1890" s="58"/>
      <c r="DG1890" s="58"/>
      <c r="DH1890" s="58"/>
      <c r="DI1890" s="60"/>
    </row>
    <row r="1891" spans="1:113" x14ac:dyDescent="0.2">
      <c r="A1891" s="36"/>
      <c r="AM1891" s="62"/>
      <c r="AN1891" s="62"/>
      <c r="AO1891" s="58"/>
      <c r="AP1891" s="58"/>
      <c r="AQ1891" s="58"/>
      <c r="AS1891" s="62"/>
      <c r="AT1891" s="58"/>
      <c r="AU1891" s="58"/>
      <c r="AW1891" s="62"/>
      <c r="AX1891" s="58"/>
      <c r="AY1891" s="59"/>
      <c r="BA1891" s="58"/>
      <c r="BC1891" s="62"/>
      <c r="BD1891" s="58"/>
      <c r="BE1891" s="59"/>
      <c r="BF1891" s="58"/>
      <c r="BG1891" s="58"/>
      <c r="BH1891" s="58"/>
      <c r="BI1891" s="58"/>
      <c r="BJ1891" s="58"/>
      <c r="BK1891" s="58"/>
      <c r="BL1891" s="58"/>
      <c r="BM1891" s="58"/>
      <c r="BN1891" s="58"/>
      <c r="BO1891" s="58"/>
      <c r="BP1891" s="58"/>
      <c r="BQ1891" s="58"/>
      <c r="BR1891" s="58"/>
      <c r="BS1891" s="58"/>
      <c r="BT1891" s="58"/>
      <c r="BU1891" s="58"/>
      <c r="BV1891" s="58"/>
      <c r="BW1891" s="58"/>
      <c r="BX1891" s="58"/>
      <c r="BY1891" s="58"/>
      <c r="BZ1891" s="58"/>
      <c r="CA1891" s="58"/>
      <c r="CB1891" s="58"/>
      <c r="CC1891" s="58"/>
      <c r="CD1891" s="58"/>
      <c r="CE1891" s="58"/>
      <c r="CF1891" s="58"/>
      <c r="CG1891" s="58"/>
      <c r="CH1891" s="58"/>
      <c r="CI1891" s="58"/>
      <c r="CJ1891" s="58"/>
      <c r="CK1891" s="58"/>
      <c r="CL1891" s="58"/>
      <c r="CM1891" s="58"/>
      <c r="CN1891" s="58"/>
      <c r="CO1891" s="58"/>
      <c r="CP1891" s="58"/>
      <c r="CQ1891" s="58"/>
      <c r="CR1891" s="58"/>
      <c r="CS1891" s="58"/>
      <c r="CT1891" s="58"/>
      <c r="CU1891" s="58"/>
      <c r="CV1891" s="58"/>
      <c r="CW1891" s="58"/>
      <c r="CX1891" s="58"/>
      <c r="CY1891" s="58"/>
      <c r="CZ1891" s="58"/>
      <c r="DA1891" s="58"/>
      <c r="DB1891" s="58"/>
      <c r="DC1891" s="58"/>
      <c r="DD1891" s="58"/>
      <c r="DE1891" s="58"/>
      <c r="DF1891" s="58"/>
      <c r="DG1891" s="58"/>
      <c r="DH1891" s="58"/>
      <c r="DI1891" s="60"/>
    </row>
    <row r="1892" spans="1:113" x14ac:dyDescent="0.2">
      <c r="A1892" s="36"/>
      <c r="AM1892" s="62"/>
      <c r="AN1892" s="62"/>
      <c r="AO1892" s="58"/>
      <c r="AP1892" s="58"/>
      <c r="AQ1892" s="58"/>
      <c r="AS1892" s="62"/>
      <c r="AT1892" s="58"/>
      <c r="AU1892" s="58"/>
      <c r="AW1892" s="62"/>
      <c r="AX1892" s="58"/>
      <c r="AY1892" s="59"/>
      <c r="BA1892" s="58"/>
      <c r="BC1892" s="62"/>
      <c r="BD1892" s="58"/>
      <c r="BE1892" s="59"/>
      <c r="BF1892" s="58"/>
      <c r="BG1892" s="58"/>
      <c r="BH1892" s="58"/>
      <c r="BI1892" s="58"/>
      <c r="BJ1892" s="58"/>
      <c r="BK1892" s="58"/>
      <c r="BL1892" s="58"/>
      <c r="BM1892" s="58"/>
      <c r="BN1892" s="58"/>
      <c r="BO1892" s="58"/>
      <c r="BP1892" s="58"/>
      <c r="BQ1892" s="58"/>
      <c r="BR1892" s="58"/>
      <c r="BS1892" s="58"/>
      <c r="BT1892" s="58"/>
      <c r="BU1892" s="58"/>
      <c r="BV1892" s="58"/>
      <c r="BW1892" s="58"/>
      <c r="BX1892" s="58"/>
      <c r="BY1892" s="58"/>
      <c r="BZ1892" s="58"/>
      <c r="CA1892" s="58"/>
      <c r="CB1892" s="58"/>
      <c r="CC1892" s="58"/>
      <c r="CD1892" s="58"/>
      <c r="CE1892" s="58"/>
      <c r="CF1892" s="58"/>
      <c r="CG1892" s="58"/>
      <c r="CH1892" s="58"/>
      <c r="CI1892" s="58"/>
      <c r="CJ1892" s="58"/>
      <c r="CK1892" s="58"/>
      <c r="CL1892" s="58"/>
      <c r="CM1892" s="58"/>
      <c r="CN1892" s="58"/>
      <c r="CO1892" s="58"/>
      <c r="CP1892" s="58"/>
      <c r="CQ1892" s="58"/>
      <c r="CR1892" s="58"/>
      <c r="CS1892" s="58"/>
      <c r="CT1892" s="58"/>
      <c r="CU1892" s="58"/>
      <c r="CV1892" s="58"/>
      <c r="CW1892" s="58"/>
      <c r="CX1892" s="58"/>
      <c r="CY1892" s="58"/>
      <c r="CZ1892" s="58"/>
      <c r="DA1892" s="58"/>
      <c r="DB1892" s="58"/>
      <c r="DC1892" s="58"/>
      <c r="DD1892" s="58"/>
      <c r="DE1892" s="58"/>
      <c r="DF1892" s="58"/>
      <c r="DG1892" s="58"/>
      <c r="DH1892" s="58"/>
      <c r="DI1892" s="60"/>
    </row>
    <row r="1893" spans="1:113" x14ac:dyDescent="0.2">
      <c r="A1893" s="36"/>
      <c r="AM1893" s="62"/>
      <c r="AN1893" s="62"/>
      <c r="AO1893" s="58"/>
      <c r="AP1893" s="58"/>
      <c r="AQ1893" s="58"/>
      <c r="AS1893" s="62"/>
      <c r="AT1893" s="58"/>
      <c r="AU1893" s="58"/>
      <c r="AW1893" s="62"/>
      <c r="AX1893" s="58"/>
      <c r="AY1893" s="59"/>
      <c r="BA1893" s="58"/>
      <c r="BC1893" s="62"/>
      <c r="BD1893" s="58"/>
      <c r="BE1893" s="59"/>
      <c r="BF1893" s="58"/>
      <c r="BG1893" s="58"/>
      <c r="BH1893" s="58"/>
      <c r="BI1893" s="58"/>
      <c r="BJ1893" s="58"/>
      <c r="BK1893" s="58"/>
      <c r="BL1893" s="58"/>
      <c r="BM1893" s="58"/>
      <c r="BN1893" s="58"/>
      <c r="BO1893" s="58"/>
      <c r="BP1893" s="58"/>
      <c r="BQ1893" s="58"/>
      <c r="BR1893" s="58"/>
      <c r="BS1893" s="58"/>
      <c r="BT1893" s="58"/>
      <c r="BU1893" s="58"/>
      <c r="BV1893" s="58"/>
      <c r="BW1893" s="58"/>
      <c r="BX1893" s="58"/>
      <c r="BY1893" s="58"/>
      <c r="BZ1893" s="58"/>
      <c r="CA1893" s="58"/>
      <c r="CB1893" s="58"/>
      <c r="CC1893" s="58"/>
      <c r="CD1893" s="58"/>
      <c r="CE1893" s="58"/>
      <c r="CF1893" s="58"/>
      <c r="CG1893" s="58"/>
      <c r="CH1893" s="58"/>
      <c r="CI1893" s="58"/>
      <c r="CJ1893" s="58"/>
      <c r="CK1893" s="58"/>
      <c r="CL1893" s="58"/>
      <c r="CM1893" s="58"/>
      <c r="CN1893" s="58"/>
      <c r="CO1893" s="58"/>
      <c r="CP1893" s="58"/>
      <c r="CQ1893" s="58"/>
      <c r="CR1893" s="58"/>
      <c r="CS1893" s="58"/>
      <c r="CT1893" s="58"/>
      <c r="CU1893" s="58"/>
      <c r="CV1893" s="58"/>
      <c r="CW1893" s="58"/>
      <c r="CX1893" s="58"/>
      <c r="CY1893" s="58"/>
      <c r="CZ1893" s="58"/>
      <c r="DA1893" s="58"/>
      <c r="DB1893" s="58"/>
      <c r="DC1893" s="58"/>
      <c r="DD1893" s="58"/>
      <c r="DE1893" s="58"/>
      <c r="DF1893" s="58"/>
      <c r="DG1893" s="58"/>
      <c r="DH1893" s="58"/>
      <c r="DI1893" s="60"/>
    </row>
    <row r="1894" spans="1:113" x14ac:dyDescent="0.2">
      <c r="A1894" s="36"/>
      <c r="AM1894" s="62"/>
      <c r="AN1894" s="62"/>
      <c r="AO1894" s="58"/>
      <c r="AP1894" s="58"/>
      <c r="AQ1894" s="58"/>
      <c r="AS1894" s="62"/>
      <c r="AT1894" s="58"/>
      <c r="AU1894" s="58"/>
      <c r="AW1894" s="62"/>
      <c r="AX1894" s="58"/>
      <c r="AY1894" s="59"/>
      <c r="BA1894" s="58"/>
      <c r="BC1894" s="62"/>
      <c r="BD1894" s="58"/>
      <c r="BE1894" s="59"/>
      <c r="BF1894" s="58"/>
      <c r="BG1894" s="58"/>
      <c r="BH1894" s="58"/>
      <c r="BI1894" s="58"/>
      <c r="BJ1894" s="58"/>
      <c r="BK1894" s="58"/>
      <c r="BL1894" s="58"/>
      <c r="BM1894" s="58"/>
      <c r="BN1894" s="58"/>
      <c r="BO1894" s="58"/>
      <c r="BP1894" s="58"/>
      <c r="BQ1894" s="58"/>
      <c r="BR1894" s="58"/>
      <c r="BS1894" s="58"/>
      <c r="BT1894" s="58"/>
      <c r="BU1894" s="58"/>
      <c r="BV1894" s="58"/>
      <c r="BW1894" s="58"/>
      <c r="BX1894" s="58"/>
      <c r="BY1894" s="58"/>
      <c r="BZ1894" s="58"/>
      <c r="CA1894" s="58"/>
      <c r="CB1894" s="58"/>
      <c r="CC1894" s="58"/>
      <c r="CD1894" s="58"/>
      <c r="CE1894" s="58"/>
      <c r="CF1894" s="58"/>
      <c r="CG1894" s="58"/>
      <c r="CH1894" s="58"/>
      <c r="CI1894" s="58"/>
      <c r="CJ1894" s="58"/>
      <c r="CK1894" s="58"/>
      <c r="CL1894" s="58"/>
      <c r="CM1894" s="58"/>
      <c r="CN1894" s="58"/>
      <c r="CO1894" s="58"/>
      <c r="CP1894" s="58"/>
      <c r="CQ1894" s="58"/>
      <c r="CR1894" s="58"/>
      <c r="CS1894" s="58"/>
      <c r="CT1894" s="58"/>
      <c r="CU1894" s="58"/>
      <c r="CV1894" s="58"/>
      <c r="CW1894" s="58"/>
      <c r="CX1894" s="58"/>
      <c r="CY1894" s="58"/>
      <c r="CZ1894" s="58"/>
      <c r="DA1894" s="58"/>
      <c r="DB1894" s="58"/>
      <c r="DC1894" s="58"/>
      <c r="DD1894" s="58"/>
      <c r="DE1894" s="58"/>
      <c r="DF1894" s="58"/>
      <c r="DG1894" s="58"/>
      <c r="DH1894" s="58"/>
      <c r="DI1894" s="60"/>
    </row>
    <row r="1895" spans="1:113" x14ac:dyDescent="0.2">
      <c r="A1895" s="36"/>
      <c r="AM1895" s="62"/>
      <c r="AN1895" s="62"/>
      <c r="AO1895" s="58"/>
      <c r="AP1895" s="58"/>
      <c r="AQ1895" s="58"/>
      <c r="AS1895" s="62"/>
      <c r="AT1895" s="58"/>
      <c r="AU1895" s="58"/>
      <c r="AW1895" s="62"/>
      <c r="AX1895" s="58"/>
      <c r="AY1895" s="59"/>
      <c r="BA1895" s="58"/>
      <c r="BC1895" s="62"/>
      <c r="BD1895" s="58"/>
      <c r="BE1895" s="59"/>
      <c r="BF1895" s="58"/>
      <c r="BG1895" s="58"/>
      <c r="BH1895" s="58"/>
      <c r="BI1895" s="58"/>
      <c r="BJ1895" s="58"/>
      <c r="BK1895" s="58"/>
      <c r="BL1895" s="58"/>
      <c r="BM1895" s="58"/>
      <c r="BN1895" s="58"/>
      <c r="BO1895" s="58"/>
      <c r="BP1895" s="58"/>
      <c r="BQ1895" s="58"/>
      <c r="BR1895" s="58"/>
      <c r="BS1895" s="58"/>
      <c r="BT1895" s="58"/>
      <c r="BU1895" s="58"/>
      <c r="BV1895" s="58"/>
      <c r="BW1895" s="58"/>
      <c r="BX1895" s="58"/>
      <c r="BY1895" s="58"/>
      <c r="BZ1895" s="58"/>
      <c r="CA1895" s="58"/>
      <c r="CB1895" s="58"/>
      <c r="CC1895" s="58"/>
      <c r="CD1895" s="58"/>
      <c r="CE1895" s="58"/>
      <c r="CF1895" s="58"/>
      <c r="CG1895" s="58"/>
      <c r="CH1895" s="58"/>
      <c r="CI1895" s="58"/>
      <c r="CJ1895" s="58"/>
      <c r="CK1895" s="58"/>
      <c r="CL1895" s="58"/>
      <c r="CM1895" s="58"/>
      <c r="CN1895" s="58"/>
      <c r="CO1895" s="58"/>
      <c r="CP1895" s="58"/>
      <c r="CQ1895" s="58"/>
      <c r="CR1895" s="58"/>
      <c r="CS1895" s="58"/>
      <c r="CT1895" s="58"/>
      <c r="CU1895" s="58"/>
      <c r="CV1895" s="58"/>
      <c r="CW1895" s="58"/>
      <c r="CX1895" s="58"/>
      <c r="CY1895" s="58"/>
      <c r="CZ1895" s="58"/>
      <c r="DA1895" s="58"/>
      <c r="DB1895" s="58"/>
      <c r="DC1895" s="58"/>
      <c r="DD1895" s="58"/>
      <c r="DE1895" s="58"/>
      <c r="DF1895" s="58"/>
      <c r="DG1895" s="58"/>
      <c r="DH1895" s="58"/>
      <c r="DI1895" s="60"/>
    </row>
    <row r="1896" spans="1:113" x14ac:dyDescent="0.2">
      <c r="A1896" s="36"/>
      <c r="AM1896" s="62"/>
      <c r="AN1896" s="62"/>
      <c r="AO1896" s="58"/>
      <c r="AP1896" s="58"/>
      <c r="AQ1896" s="58"/>
      <c r="AS1896" s="62"/>
      <c r="AT1896" s="58"/>
      <c r="AU1896" s="58"/>
      <c r="AW1896" s="62"/>
      <c r="AX1896" s="58"/>
      <c r="AY1896" s="59"/>
      <c r="BA1896" s="58"/>
      <c r="BC1896" s="62"/>
      <c r="BD1896" s="58"/>
      <c r="BE1896" s="59"/>
      <c r="BF1896" s="58"/>
      <c r="BG1896" s="58"/>
      <c r="BH1896" s="58"/>
      <c r="BI1896" s="58"/>
      <c r="BJ1896" s="58"/>
      <c r="BK1896" s="58"/>
      <c r="BL1896" s="58"/>
      <c r="BM1896" s="58"/>
      <c r="BN1896" s="58"/>
      <c r="BO1896" s="58"/>
      <c r="BP1896" s="58"/>
      <c r="BQ1896" s="58"/>
      <c r="BR1896" s="58"/>
      <c r="BS1896" s="58"/>
      <c r="BT1896" s="58"/>
      <c r="BU1896" s="58"/>
      <c r="BV1896" s="58"/>
      <c r="BW1896" s="58"/>
      <c r="BX1896" s="58"/>
      <c r="BY1896" s="58"/>
      <c r="BZ1896" s="58"/>
      <c r="CA1896" s="58"/>
      <c r="CB1896" s="58"/>
      <c r="CC1896" s="58"/>
      <c r="CD1896" s="58"/>
      <c r="CE1896" s="58"/>
      <c r="CF1896" s="58"/>
      <c r="CG1896" s="58"/>
      <c r="CH1896" s="58"/>
      <c r="CI1896" s="58"/>
      <c r="CJ1896" s="58"/>
      <c r="CK1896" s="58"/>
      <c r="CL1896" s="58"/>
      <c r="CM1896" s="58"/>
      <c r="CN1896" s="58"/>
      <c r="CO1896" s="58"/>
      <c r="CP1896" s="58"/>
      <c r="CQ1896" s="58"/>
      <c r="CR1896" s="58"/>
      <c r="CS1896" s="58"/>
      <c r="CT1896" s="58"/>
      <c r="CU1896" s="58"/>
      <c r="CV1896" s="58"/>
      <c r="CW1896" s="58"/>
      <c r="CX1896" s="58"/>
      <c r="CY1896" s="58"/>
      <c r="CZ1896" s="58"/>
      <c r="DA1896" s="58"/>
      <c r="DB1896" s="58"/>
      <c r="DC1896" s="58"/>
      <c r="DD1896" s="58"/>
      <c r="DE1896" s="58"/>
      <c r="DF1896" s="58"/>
      <c r="DG1896" s="58"/>
      <c r="DH1896" s="58"/>
      <c r="DI1896" s="60"/>
    </row>
    <row r="1897" spans="1:113" x14ac:dyDescent="0.2">
      <c r="A1897" s="36"/>
      <c r="AM1897" s="62"/>
      <c r="AN1897" s="62"/>
      <c r="AO1897" s="58"/>
      <c r="AP1897" s="58"/>
      <c r="AQ1897" s="58"/>
      <c r="AS1897" s="62"/>
      <c r="AT1897" s="58"/>
      <c r="AU1897" s="58"/>
      <c r="AW1897" s="62"/>
      <c r="AX1897" s="58"/>
      <c r="AY1897" s="59"/>
      <c r="BA1897" s="58"/>
      <c r="BC1897" s="62"/>
      <c r="BD1897" s="58"/>
      <c r="BE1897" s="59"/>
      <c r="BF1897" s="58"/>
      <c r="BG1897" s="58"/>
      <c r="BH1897" s="58"/>
      <c r="BI1897" s="58"/>
      <c r="BJ1897" s="58"/>
      <c r="BK1897" s="58"/>
      <c r="BL1897" s="58"/>
      <c r="BM1897" s="58"/>
      <c r="BN1897" s="58"/>
      <c r="BO1897" s="58"/>
      <c r="BP1897" s="58"/>
      <c r="BQ1897" s="58"/>
      <c r="BR1897" s="58"/>
      <c r="BS1897" s="58"/>
      <c r="BT1897" s="58"/>
      <c r="BU1897" s="58"/>
      <c r="BV1897" s="58"/>
      <c r="BW1897" s="58"/>
      <c r="BX1897" s="58"/>
      <c r="BY1897" s="58"/>
      <c r="BZ1897" s="58"/>
      <c r="CA1897" s="58"/>
      <c r="CB1897" s="58"/>
      <c r="CC1897" s="58"/>
      <c r="CD1897" s="58"/>
      <c r="CE1897" s="58"/>
      <c r="CF1897" s="58"/>
      <c r="CG1897" s="58"/>
      <c r="CH1897" s="58"/>
      <c r="CI1897" s="58"/>
      <c r="CJ1897" s="58"/>
      <c r="CK1897" s="58"/>
      <c r="CL1897" s="58"/>
      <c r="CM1897" s="58"/>
      <c r="CN1897" s="58"/>
      <c r="CO1897" s="58"/>
      <c r="CP1897" s="58"/>
      <c r="CQ1897" s="58"/>
      <c r="CR1897" s="58"/>
      <c r="CS1897" s="58"/>
      <c r="CT1897" s="58"/>
      <c r="CU1897" s="58"/>
      <c r="CV1897" s="58"/>
      <c r="CW1897" s="58"/>
      <c r="CX1897" s="58"/>
      <c r="CY1897" s="58"/>
      <c r="CZ1897" s="58"/>
      <c r="DA1897" s="58"/>
      <c r="DB1897" s="58"/>
      <c r="DC1897" s="58"/>
      <c r="DD1897" s="58"/>
      <c r="DE1897" s="58"/>
      <c r="DF1897" s="58"/>
      <c r="DG1897" s="58"/>
      <c r="DH1897" s="58"/>
      <c r="DI1897" s="60"/>
    </row>
    <row r="1898" spans="1:113" x14ac:dyDescent="0.2">
      <c r="A1898" s="36"/>
      <c r="AM1898" s="62"/>
      <c r="AN1898" s="62"/>
      <c r="AO1898" s="58"/>
      <c r="AP1898" s="58"/>
      <c r="AQ1898" s="58"/>
      <c r="AS1898" s="62"/>
      <c r="AT1898" s="58"/>
      <c r="AU1898" s="58"/>
      <c r="AW1898" s="62"/>
      <c r="AX1898" s="58"/>
      <c r="AY1898" s="59"/>
      <c r="BA1898" s="58"/>
      <c r="BC1898" s="62"/>
      <c r="BD1898" s="58"/>
      <c r="BE1898" s="59"/>
      <c r="BF1898" s="58"/>
      <c r="BG1898" s="58"/>
      <c r="BH1898" s="58"/>
      <c r="BI1898" s="58"/>
      <c r="BJ1898" s="58"/>
      <c r="BK1898" s="58"/>
      <c r="BL1898" s="58"/>
      <c r="BM1898" s="58"/>
      <c r="BN1898" s="58"/>
      <c r="BO1898" s="58"/>
      <c r="BP1898" s="58"/>
      <c r="BQ1898" s="58"/>
      <c r="BR1898" s="58"/>
      <c r="BS1898" s="58"/>
      <c r="BT1898" s="58"/>
      <c r="BU1898" s="58"/>
      <c r="BV1898" s="58"/>
      <c r="BW1898" s="58"/>
      <c r="BX1898" s="58"/>
      <c r="BY1898" s="58"/>
      <c r="BZ1898" s="58"/>
      <c r="CA1898" s="58"/>
      <c r="CB1898" s="58"/>
      <c r="CC1898" s="58"/>
      <c r="CD1898" s="58"/>
      <c r="CE1898" s="58"/>
      <c r="CF1898" s="58"/>
      <c r="CG1898" s="58"/>
      <c r="CH1898" s="58"/>
      <c r="CI1898" s="58"/>
      <c r="CJ1898" s="58"/>
      <c r="CK1898" s="58"/>
      <c r="CL1898" s="58"/>
      <c r="CM1898" s="58"/>
      <c r="CN1898" s="58"/>
      <c r="CO1898" s="58"/>
      <c r="CP1898" s="58"/>
      <c r="CQ1898" s="58"/>
      <c r="CR1898" s="58"/>
      <c r="CS1898" s="58"/>
      <c r="CT1898" s="58"/>
      <c r="CU1898" s="58"/>
      <c r="CV1898" s="58"/>
      <c r="CW1898" s="58"/>
      <c r="CX1898" s="58"/>
      <c r="CY1898" s="58"/>
      <c r="CZ1898" s="58"/>
      <c r="DA1898" s="58"/>
      <c r="DB1898" s="58"/>
      <c r="DC1898" s="58"/>
      <c r="DD1898" s="58"/>
      <c r="DE1898" s="58"/>
      <c r="DF1898" s="58"/>
      <c r="DG1898" s="58"/>
      <c r="DH1898" s="58"/>
      <c r="DI1898" s="60"/>
    </row>
    <row r="1899" spans="1:113" x14ac:dyDescent="0.2">
      <c r="A1899" s="36"/>
      <c r="AM1899" s="62"/>
      <c r="AN1899" s="62"/>
      <c r="AO1899" s="58"/>
      <c r="AP1899" s="58"/>
      <c r="AQ1899" s="58"/>
      <c r="AS1899" s="62"/>
      <c r="AT1899" s="58"/>
      <c r="AU1899" s="58"/>
      <c r="AW1899" s="62"/>
      <c r="AX1899" s="58"/>
      <c r="AY1899" s="59"/>
      <c r="BA1899" s="58"/>
      <c r="BC1899" s="62"/>
      <c r="BD1899" s="58"/>
      <c r="BE1899" s="59"/>
      <c r="BF1899" s="58"/>
      <c r="BG1899" s="58"/>
      <c r="BH1899" s="58"/>
      <c r="BI1899" s="58"/>
      <c r="BJ1899" s="58"/>
      <c r="BK1899" s="58"/>
      <c r="BL1899" s="58"/>
      <c r="BM1899" s="58"/>
      <c r="BN1899" s="58"/>
      <c r="BO1899" s="58"/>
      <c r="BP1899" s="58"/>
      <c r="BQ1899" s="58"/>
      <c r="BR1899" s="58"/>
      <c r="BS1899" s="58"/>
      <c r="BT1899" s="58"/>
      <c r="BU1899" s="58"/>
      <c r="BV1899" s="58"/>
      <c r="BW1899" s="58"/>
      <c r="BX1899" s="58"/>
      <c r="BY1899" s="58"/>
      <c r="BZ1899" s="58"/>
      <c r="CA1899" s="58"/>
      <c r="CB1899" s="58"/>
      <c r="CC1899" s="58"/>
      <c r="CD1899" s="58"/>
      <c r="CE1899" s="58"/>
      <c r="CF1899" s="58"/>
      <c r="CG1899" s="58"/>
      <c r="CH1899" s="58"/>
      <c r="CI1899" s="58"/>
      <c r="CJ1899" s="58"/>
      <c r="CK1899" s="58"/>
      <c r="CL1899" s="58"/>
      <c r="CM1899" s="58"/>
      <c r="CN1899" s="58"/>
      <c r="CO1899" s="58"/>
      <c r="CP1899" s="58"/>
      <c r="CQ1899" s="58"/>
      <c r="CR1899" s="58"/>
      <c r="CS1899" s="58"/>
      <c r="CT1899" s="58"/>
      <c r="CU1899" s="58"/>
      <c r="CV1899" s="58"/>
      <c r="CW1899" s="58"/>
      <c r="CX1899" s="58"/>
      <c r="CY1899" s="58"/>
      <c r="CZ1899" s="58"/>
      <c r="DA1899" s="58"/>
      <c r="DB1899" s="58"/>
      <c r="DC1899" s="58"/>
      <c r="DD1899" s="58"/>
      <c r="DE1899" s="58"/>
      <c r="DF1899" s="58"/>
      <c r="DG1899" s="58"/>
      <c r="DH1899" s="58"/>
      <c r="DI1899" s="60"/>
    </row>
    <row r="1900" spans="1:113" x14ac:dyDescent="0.2">
      <c r="A1900" s="36"/>
      <c r="AM1900" s="62"/>
      <c r="AN1900" s="62"/>
      <c r="AO1900" s="58"/>
      <c r="AP1900" s="58"/>
      <c r="AQ1900" s="58"/>
      <c r="AS1900" s="62"/>
      <c r="AT1900" s="58"/>
      <c r="AU1900" s="58"/>
      <c r="AW1900" s="62"/>
      <c r="AX1900" s="58"/>
      <c r="AY1900" s="59"/>
      <c r="BA1900" s="58"/>
      <c r="BC1900" s="62"/>
      <c r="BD1900" s="58"/>
      <c r="BE1900" s="59"/>
      <c r="BF1900" s="58"/>
      <c r="BG1900" s="58"/>
      <c r="BH1900" s="58"/>
      <c r="BI1900" s="58"/>
      <c r="BJ1900" s="58"/>
      <c r="BK1900" s="58"/>
      <c r="BL1900" s="58"/>
      <c r="BM1900" s="58"/>
      <c r="BN1900" s="58"/>
      <c r="BO1900" s="58"/>
      <c r="BP1900" s="58"/>
      <c r="BQ1900" s="58"/>
      <c r="BR1900" s="58"/>
      <c r="BS1900" s="58"/>
      <c r="BT1900" s="58"/>
      <c r="BU1900" s="58"/>
      <c r="BV1900" s="58"/>
      <c r="BW1900" s="58"/>
      <c r="BX1900" s="58"/>
      <c r="BY1900" s="58"/>
      <c r="BZ1900" s="58"/>
      <c r="CA1900" s="58"/>
      <c r="CB1900" s="58"/>
      <c r="CC1900" s="58"/>
      <c r="CD1900" s="58"/>
      <c r="CE1900" s="58"/>
      <c r="CF1900" s="58"/>
      <c r="CG1900" s="58"/>
      <c r="CH1900" s="58"/>
      <c r="CI1900" s="58"/>
      <c r="CJ1900" s="58"/>
      <c r="CK1900" s="58"/>
      <c r="CL1900" s="58"/>
      <c r="CM1900" s="58"/>
      <c r="CN1900" s="58"/>
      <c r="CO1900" s="58"/>
      <c r="CP1900" s="58"/>
      <c r="CQ1900" s="58"/>
      <c r="CR1900" s="58"/>
      <c r="CS1900" s="58"/>
      <c r="CT1900" s="58"/>
      <c r="CU1900" s="58"/>
      <c r="CV1900" s="58"/>
      <c r="CW1900" s="58"/>
      <c r="CX1900" s="58"/>
      <c r="CY1900" s="58"/>
      <c r="CZ1900" s="58"/>
      <c r="DA1900" s="58"/>
      <c r="DB1900" s="58"/>
      <c r="DC1900" s="58"/>
      <c r="DD1900" s="58"/>
      <c r="DE1900" s="58"/>
      <c r="DF1900" s="58"/>
      <c r="DG1900" s="58"/>
      <c r="DH1900" s="58"/>
      <c r="DI1900" s="60"/>
    </row>
    <row r="1901" spans="1:113" x14ac:dyDescent="0.2">
      <c r="A1901" s="36"/>
      <c r="AM1901" s="62"/>
      <c r="AN1901" s="62"/>
      <c r="AO1901" s="58"/>
      <c r="AP1901" s="58"/>
      <c r="AQ1901" s="58"/>
      <c r="AS1901" s="62"/>
      <c r="AT1901" s="58"/>
      <c r="AU1901" s="58"/>
      <c r="AW1901" s="62"/>
      <c r="AX1901" s="58"/>
      <c r="AY1901" s="59"/>
      <c r="BA1901" s="58"/>
      <c r="BC1901" s="62"/>
      <c r="BD1901" s="58"/>
      <c r="BE1901" s="59"/>
      <c r="BF1901" s="58"/>
      <c r="BG1901" s="58"/>
      <c r="BH1901" s="58"/>
      <c r="BI1901" s="58"/>
      <c r="BJ1901" s="58"/>
      <c r="BK1901" s="58"/>
      <c r="BL1901" s="58"/>
      <c r="BM1901" s="58"/>
      <c r="BN1901" s="58"/>
      <c r="BO1901" s="58"/>
      <c r="BP1901" s="58"/>
      <c r="BQ1901" s="58"/>
      <c r="BR1901" s="58"/>
      <c r="BS1901" s="58"/>
      <c r="BT1901" s="58"/>
      <c r="BU1901" s="58"/>
      <c r="BV1901" s="58"/>
      <c r="BW1901" s="58"/>
      <c r="BX1901" s="58"/>
      <c r="BY1901" s="58"/>
      <c r="BZ1901" s="58"/>
      <c r="CA1901" s="58"/>
      <c r="CB1901" s="58"/>
      <c r="CC1901" s="58"/>
      <c r="CD1901" s="58"/>
      <c r="CE1901" s="58"/>
      <c r="CF1901" s="58"/>
      <c r="CG1901" s="58"/>
      <c r="CH1901" s="58"/>
      <c r="CI1901" s="58"/>
      <c r="CJ1901" s="58"/>
      <c r="CK1901" s="58"/>
      <c r="CL1901" s="58"/>
      <c r="CM1901" s="58"/>
      <c r="CN1901" s="58"/>
      <c r="CO1901" s="58"/>
      <c r="CP1901" s="58"/>
      <c r="CQ1901" s="58"/>
      <c r="CR1901" s="58"/>
      <c r="CS1901" s="58"/>
      <c r="CT1901" s="58"/>
      <c r="CU1901" s="58"/>
      <c r="CV1901" s="58"/>
      <c r="CW1901" s="58"/>
      <c r="CX1901" s="58"/>
      <c r="CY1901" s="58"/>
      <c r="CZ1901" s="58"/>
      <c r="DA1901" s="58"/>
      <c r="DB1901" s="58"/>
      <c r="DC1901" s="58"/>
      <c r="DD1901" s="58"/>
      <c r="DE1901" s="58"/>
      <c r="DF1901" s="58"/>
      <c r="DG1901" s="58"/>
      <c r="DH1901" s="58"/>
      <c r="DI1901" s="60"/>
    </row>
    <row r="1902" spans="1:113" x14ac:dyDescent="0.2">
      <c r="A1902" s="36"/>
      <c r="AM1902" s="62"/>
      <c r="AN1902" s="62"/>
      <c r="AO1902" s="58"/>
      <c r="AP1902" s="58"/>
      <c r="AQ1902" s="58"/>
      <c r="AS1902" s="62"/>
      <c r="AT1902" s="58"/>
      <c r="AU1902" s="58"/>
      <c r="AW1902" s="62"/>
      <c r="AX1902" s="58"/>
      <c r="AY1902" s="59"/>
      <c r="BA1902" s="58"/>
      <c r="BC1902" s="62"/>
      <c r="BD1902" s="58"/>
      <c r="BE1902" s="59"/>
      <c r="BF1902" s="58"/>
      <c r="BG1902" s="58"/>
      <c r="BH1902" s="58"/>
      <c r="BI1902" s="58"/>
      <c r="BJ1902" s="58"/>
      <c r="BK1902" s="58"/>
      <c r="BL1902" s="58"/>
      <c r="BM1902" s="58"/>
      <c r="BN1902" s="58"/>
      <c r="BO1902" s="58"/>
      <c r="BP1902" s="58"/>
      <c r="BQ1902" s="58"/>
      <c r="BR1902" s="58"/>
      <c r="BS1902" s="58"/>
      <c r="BT1902" s="58"/>
      <c r="BU1902" s="58"/>
      <c r="BV1902" s="58"/>
      <c r="BW1902" s="58"/>
      <c r="BX1902" s="58"/>
      <c r="BY1902" s="58"/>
      <c r="BZ1902" s="58"/>
      <c r="CA1902" s="58"/>
      <c r="CB1902" s="58"/>
      <c r="CC1902" s="58"/>
      <c r="CD1902" s="58"/>
      <c r="CE1902" s="58"/>
      <c r="CF1902" s="58"/>
      <c r="CG1902" s="58"/>
      <c r="CH1902" s="58"/>
      <c r="CI1902" s="58"/>
      <c r="CJ1902" s="58"/>
      <c r="CK1902" s="58"/>
      <c r="CL1902" s="58"/>
      <c r="CM1902" s="58"/>
      <c r="CN1902" s="58"/>
      <c r="CO1902" s="58"/>
      <c r="CP1902" s="58"/>
      <c r="CQ1902" s="58"/>
      <c r="CR1902" s="58"/>
      <c r="CS1902" s="58"/>
      <c r="CT1902" s="58"/>
      <c r="CU1902" s="58"/>
      <c r="CV1902" s="58"/>
      <c r="CW1902" s="58"/>
      <c r="CX1902" s="58"/>
      <c r="CY1902" s="58"/>
      <c r="CZ1902" s="58"/>
      <c r="DA1902" s="58"/>
      <c r="DB1902" s="58"/>
      <c r="DC1902" s="58"/>
      <c r="DD1902" s="58"/>
      <c r="DE1902" s="58"/>
      <c r="DF1902" s="58"/>
      <c r="DG1902" s="58"/>
      <c r="DH1902" s="58"/>
      <c r="DI1902" s="60"/>
    </row>
    <row r="1903" spans="1:113" x14ac:dyDescent="0.2">
      <c r="A1903" s="36"/>
      <c r="AM1903" s="62"/>
      <c r="AN1903" s="62"/>
      <c r="AO1903" s="58"/>
      <c r="AP1903" s="58"/>
      <c r="AQ1903" s="58"/>
      <c r="AS1903" s="62"/>
      <c r="AT1903" s="58"/>
      <c r="AU1903" s="58"/>
      <c r="AW1903" s="62"/>
      <c r="AX1903" s="58"/>
      <c r="AY1903" s="59"/>
      <c r="BA1903" s="58"/>
      <c r="BC1903" s="62"/>
      <c r="BD1903" s="58"/>
      <c r="BE1903" s="59"/>
      <c r="BF1903" s="58"/>
      <c r="BG1903" s="58"/>
      <c r="BH1903" s="58"/>
      <c r="BI1903" s="58"/>
      <c r="BJ1903" s="58"/>
      <c r="BK1903" s="58"/>
      <c r="BL1903" s="58"/>
      <c r="BM1903" s="58"/>
      <c r="BN1903" s="58"/>
      <c r="BO1903" s="58"/>
      <c r="BP1903" s="58"/>
      <c r="BQ1903" s="58"/>
      <c r="BR1903" s="58"/>
      <c r="BS1903" s="58"/>
      <c r="BT1903" s="58"/>
      <c r="BU1903" s="58"/>
      <c r="BV1903" s="58"/>
      <c r="BW1903" s="58"/>
      <c r="BX1903" s="58"/>
      <c r="BY1903" s="58"/>
      <c r="BZ1903" s="58"/>
      <c r="CA1903" s="58"/>
      <c r="CB1903" s="58"/>
      <c r="CC1903" s="58"/>
      <c r="CD1903" s="58"/>
      <c r="CE1903" s="58"/>
      <c r="CF1903" s="58"/>
      <c r="CG1903" s="58"/>
      <c r="CH1903" s="58"/>
      <c r="CI1903" s="58"/>
      <c r="CJ1903" s="58"/>
      <c r="CK1903" s="58"/>
      <c r="CL1903" s="58"/>
      <c r="CM1903" s="58"/>
      <c r="CN1903" s="58"/>
      <c r="CO1903" s="58"/>
      <c r="CP1903" s="58"/>
      <c r="CQ1903" s="58"/>
      <c r="CR1903" s="58"/>
      <c r="CS1903" s="58"/>
      <c r="CT1903" s="58"/>
      <c r="CU1903" s="58"/>
      <c r="CV1903" s="58"/>
      <c r="CW1903" s="58"/>
      <c r="CX1903" s="58"/>
      <c r="CY1903" s="58"/>
      <c r="CZ1903" s="58"/>
      <c r="DA1903" s="58"/>
      <c r="DB1903" s="58"/>
      <c r="DC1903" s="58"/>
      <c r="DD1903" s="58"/>
      <c r="DE1903" s="58"/>
      <c r="DF1903" s="58"/>
      <c r="DG1903" s="58"/>
      <c r="DH1903" s="58"/>
      <c r="DI1903" s="60"/>
    </row>
    <row r="1904" spans="1:113" x14ac:dyDescent="0.2">
      <c r="A1904" s="36"/>
      <c r="AM1904" s="62"/>
      <c r="AN1904" s="62"/>
      <c r="AO1904" s="58"/>
      <c r="AP1904" s="58"/>
      <c r="AQ1904" s="58"/>
      <c r="AS1904" s="62"/>
      <c r="AT1904" s="58"/>
      <c r="AU1904" s="58"/>
      <c r="AW1904" s="62"/>
      <c r="AX1904" s="58"/>
      <c r="AY1904" s="59"/>
      <c r="BA1904" s="58"/>
      <c r="BC1904" s="62"/>
      <c r="BD1904" s="58"/>
      <c r="BE1904" s="59"/>
      <c r="BF1904" s="58"/>
      <c r="BG1904" s="58"/>
      <c r="BH1904" s="58"/>
      <c r="BI1904" s="58"/>
      <c r="BJ1904" s="58"/>
      <c r="BK1904" s="58"/>
      <c r="BL1904" s="58"/>
      <c r="BM1904" s="58"/>
      <c r="BN1904" s="58"/>
      <c r="BO1904" s="58"/>
      <c r="BP1904" s="58"/>
      <c r="BQ1904" s="58"/>
      <c r="BR1904" s="58"/>
      <c r="BS1904" s="58"/>
      <c r="BT1904" s="58"/>
      <c r="BU1904" s="58"/>
      <c r="BV1904" s="58"/>
      <c r="BW1904" s="58"/>
      <c r="BX1904" s="58"/>
      <c r="BY1904" s="58"/>
      <c r="BZ1904" s="58"/>
      <c r="CA1904" s="58"/>
      <c r="CB1904" s="58"/>
      <c r="CC1904" s="58"/>
      <c r="CD1904" s="58"/>
      <c r="CE1904" s="58"/>
      <c r="CF1904" s="58"/>
      <c r="CG1904" s="58"/>
      <c r="CH1904" s="58"/>
      <c r="CI1904" s="58"/>
      <c r="CJ1904" s="58"/>
      <c r="CK1904" s="58"/>
      <c r="CL1904" s="58"/>
      <c r="CM1904" s="58"/>
      <c r="CN1904" s="58"/>
      <c r="CO1904" s="58"/>
      <c r="CP1904" s="58"/>
      <c r="CQ1904" s="58"/>
      <c r="CR1904" s="58"/>
      <c r="CS1904" s="58"/>
      <c r="CT1904" s="58"/>
      <c r="CU1904" s="58"/>
      <c r="CV1904" s="58"/>
      <c r="CW1904" s="58"/>
      <c r="CX1904" s="58"/>
      <c r="CY1904" s="58"/>
      <c r="CZ1904" s="58"/>
      <c r="DA1904" s="58"/>
      <c r="DB1904" s="58"/>
      <c r="DC1904" s="58"/>
      <c r="DD1904" s="58"/>
      <c r="DE1904" s="58"/>
      <c r="DF1904" s="58"/>
      <c r="DG1904" s="58"/>
      <c r="DH1904" s="58"/>
      <c r="DI1904" s="60"/>
    </row>
    <row r="1905" spans="1:113" x14ac:dyDescent="0.2">
      <c r="A1905" s="36"/>
      <c r="AM1905" s="62"/>
      <c r="AN1905" s="62"/>
      <c r="AO1905" s="58"/>
      <c r="AP1905" s="58"/>
      <c r="AQ1905" s="58"/>
      <c r="AS1905" s="62"/>
      <c r="AT1905" s="58"/>
      <c r="AU1905" s="58"/>
      <c r="AW1905" s="62"/>
      <c r="AX1905" s="58"/>
      <c r="AY1905" s="59"/>
      <c r="BA1905" s="58"/>
      <c r="BC1905" s="62"/>
      <c r="BD1905" s="58"/>
      <c r="BE1905" s="59"/>
      <c r="BF1905" s="58"/>
      <c r="BG1905" s="58"/>
      <c r="BH1905" s="58"/>
      <c r="BI1905" s="58"/>
      <c r="BJ1905" s="58"/>
      <c r="BK1905" s="58"/>
      <c r="BL1905" s="58"/>
      <c r="BM1905" s="58"/>
      <c r="BN1905" s="58"/>
      <c r="BO1905" s="58"/>
      <c r="BP1905" s="58"/>
      <c r="BQ1905" s="58"/>
      <c r="BR1905" s="58"/>
      <c r="BS1905" s="58"/>
      <c r="BT1905" s="58"/>
      <c r="BU1905" s="58"/>
      <c r="BV1905" s="58"/>
      <c r="BW1905" s="58"/>
      <c r="BX1905" s="58"/>
      <c r="BY1905" s="58"/>
      <c r="BZ1905" s="58"/>
      <c r="CA1905" s="58"/>
      <c r="CB1905" s="58"/>
      <c r="CC1905" s="58"/>
      <c r="CD1905" s="58"/>
      <c r="CE1905" s="58"/>
      <c r="CF1905" s="58"/>
      <c r="CG1905" s="58"/>
      <c r="CH1905" s="58"/>
      <c r="CI1905" s="58"/>
      <c r="CJ1905" s="58"/>
      <c r="CK1905" s="58"/>
      <c r="CL1905" s="58"/>
      <c r="CM1905" s="58"/>
      <c r="CN1905" s="58"/>
      <c r="CO1905" s="58"/>
      <c r="CP1905" s="58"/>
      <c r="CQ1905" s="58"/>
      <c r="CR1905" s="58"/>
      <c r="CS1905" s="58"/>
      <c r="CT1905" s="58"/>
      <c r="CU1905" s="58"/>
      <c r="CV1905" s="58"/>
      <c r="CW1905" s="58"/>
      <c r="CX1905" s="58"/>
      <c r="CY1905" s="58"/>
      <c r="CZ1905" s="58"/>
      <c r="DA1905" s="58"/>
      <c r="DB1905" s="58"/>
      <c r="DC1905" s="58"/>
      <c r="DD1905" s="58"/>
      <c r="DE1905" s="58"/>
      <c r="DF1905" s="58"/>
      <c r="DG1905" s="58"/>
      <c r="DH1905" s="58"/>
      <c r="DI1905" s="60"/>
    </row>
    <row r="1906" spans="1:113" x14ac:dyDescent="0.2">
      <c r="A1906" s="36"/>
      <c r="AM1906" s="62"/>
      <c r="AN1906" s="62"/>
      <c r="AO1906" s="58"/>
      <c r="AP1906" s="58"/>
      <c r="AQ1906" s="58"/>
      <c r="AS1906" s="62"/>
      <c r="AT1906" s="58"/>
      <c r="AU1906" s="58"/>
      <c r="AW1906" s="62"/>
      <c r="AX1906" s="58"/>
      <c r="AY1906" s="59"/>
      <c r="BA1906" s="58"/>
      <c r="BC1906" s="62"/>
      <c r="BD1906" s="58"/>
      <c r="BE1906" s="59"/>
      <c r="BF1906" s="58"/>
      <c r="BG1906" s="58"/>
      <c r="BH1906" s="58"/>
      <c r="BI1906" s="58"/>
      <c r="BJ1906" s="58"/>
      <c r="BK1906" s="58"/>
      <c r="BL1906" s="58"/>
      <c r="BM1906" s="58"/>
      <c r="BN1906" s="58"/>
      <c r="BO1906" s="58"/>
      <c r="BP1906" s="58"/>
      <c r="BQ1906" s="58"/>
      <c r="BR1906" s="58"/>
      <c r="BS1906" s="58"/>
      <c r="BT1906" s="58"/>
      <c r="BU1906" s="58"/>
      <c r="BV1906" s="58"/>
      <c r="BW1906" s="58"/>
      <c r="BX1906" s="58"/>
      <c r="BY1906" s="58"/>
      <c r="BZ1906" s="58"/>
      <c r="CA1906" s="58"/>
      <c r="CB1906" s="58"/>
      <c r="CC1906" s="58"/>
      <c r="CD1906" s="58"/>
      <c r="CE1906" s="58"/>
      <c r="CF1906" s="58"/>
      <c r="CG1906" s="58"/>
      <c r="CH1906" s="58"/>
      <c r="CI1906" s="58"/>
      <c r="CJ1906" s="58"/>
      <c r="CK1906" s="58"/>
      <c r="CL1906" s="58"/>
      <c r="CM1906" s="58"/>
      <c r="CN1906" s="58"/>
      <c r="CO1906" s="58"/>
      <c r="CP1906" s="58"/>
      <c r="CQ1906" s="58"/>
      <c r="CR1906" s="58"/>
      <c r="CS1906" s="58"/>
      <c r="CT1906" s="58"/>
      <c r="CU1906" s="58"/>
      <c r="CV1906" s="58"/>
      <c r="CW1906" s="58"/>
      <c r="CX1906" s="58"/>
      <c r="CY1906" s="58"/>
      <c r="CZ1906" s="58"/>
      <c r="DA1906" s="58"/>
      <c r="DB1906" s="58"/>
      <c r="DC1906" s="58"/>
      <c r="DD1906" s="58"/>
      <c r="DE1906" s="58"/>
      <c r="DF1906" s="58"/>
      <c r="DG1906" s="58"/>
      <c r="DH1906" s="58"/>
      <c r="DI1906" s="60"/>
    </row>
    <row r="1907" spans="1:113" x14ac:dyDescent="0.2">
      <c r="A1907" s="36"/>
      <c r="AM1907" s="62"/>
      <c r="AN1907" s="62"/>
      <c r="AO1907" s="58"/>
      <c r="AP1907" s="58"/>
      <c r="AQ1907" s="58"/>
      <c r="AS1907" s="62"/>
      <c r="AT1907" s="58"/>
      <c r="AU1907" s="58"/>
      <c r="AW1907" s="62"/>
      <c r="AX1907" s="58"/>
      <c r="AY1907" s="59"/>
      <c r="BA1907" s="58"/>
      <c r="BC1907" s="62"/>
      <c r="BD1907" s="58"/>
      <c r="BE1907" s="59"/>
      <c r="BF1907" s="58"/>
      <c r="BG1907" s="58"/>
      <c r="BH1907" s="58"/>
      <c r="BI1907" s="58"/>
      <c r="BJ1907" s="58"/>
      <c r="BK1907" s="58"/>
      <c r="BL1907" s="58"/>
      <c r="BM1907" s="58"/>
      <c r="BN1907" s="58"/>
      <c r="BO1907" s="58"/>
      <c r="BP1907" s="58"/>
      <c r="BQ1907" s="58"/>
      <c r="BR1907" s="58"/>
      <c r="BS1907" s="58"/>
      <c r="BT1907" s="58"/>
      <c r="BU1907" s="58"/>
      <c r="BV1907" s="58"/>
      <c r="BW1907" s="58"/>
      <c r="BX1907" s="58"/>
      <c r="BY1907" s="58"/>
      <c r="BZ1907" s="58"/>
      <c r="CA1907" s="58"/>
      <c r="CB1907" s="58"/>
      <c r="CC1907" s="58"/>
      <c r="CD1907" s="58"/>
      <c r="CE1907" s="58"/>
      <c r="CF1907" s="58"/>
      <c r="CG1907" s="58"/>
      <c r="CH1907" s="58"/>
      <c r="CI1907" s="58"/>
      <c r="CJ1907" s="58"/>
      <c r="CK1907" s="58"/>
      <c r="CL1907" s="58"/>
      <c r="CM1907" s="58"/>
      <c r="CN1907" s="58"/>
      <c r="CO1907" s="58"/>
      <c r="CP1907" s="58"/>
      <c r="CQ1907" s="58"/>
      <c r="CR1907" s="58"/>
      <c r="CS1907" s="58"/>
      <c r="CT1907" s="58"/>
      <c r="CU1907" s="58"/>
      <c r="CV1907" s="58"/>
      <c r="CW1907" s="58"/>
      <c r="CX1907" s="58"/>
      <c r="CY1907" s="58"/>
      <c r="CZ1907" s="58"/>
      <c r="DA1907" s="58"/>
      <c r="DB1907" s="58"/>
      <c r="DC1907" s="58"/>
      <c r="DD1907" s="58"/>
      <c r="DE1907" s="58"/>
      <c r="DF1907" s="58"/>
      <c r="DG1907" s="58"/>
      <c r="DH1907" s="58"/>
      <c r="DI1907" s="60"/>
    </row>
    <row r="1908" spans="1:113" x14ac:dyDescent="0.2">
      <c r="A1908" s="36"/>
      <c r="AM1908" s="62"/>
      <c r="AN1908" s="62"/>
      <c r="AO1908" s="58"/>
      <c r="AP1908" s="58"/>
      <c r="AQ1908" s="58"/>
      <c r="AS1908" s="62"/>
      <c r="AT1908" s="58"/>
      <c r="AU1908" s="58"/>
      <c r="AW1908" s="62"/>
      <c r="AX1908" s="58"/>
      <c r="AY1908" s="59"/>
      <c r="BA1908" s="58"/>
      <c r="BC1908" s="62"/>
      <c r="BD1908" s="58"/>
      <c r="BE1908" s="59"/>
      <c r="BF1908" s="58"/>
      <c r="BG1908" s="58"/>
      <c r="BH1908" s="58"/>
      <c r="BI1908" s="58"/>
      <c r="BJ1908" s="58"/>
      <c r="BK1908" s="58"/>
      <c r="BL1908" s="58"/>
      <c r="BM1908" s="58"/>
      <c r="BN1908" s="58"/>
      <c r="BO1908" s="58"/>
      <c r="BP1908" s="58"/>
      <c r="BQ1908" s="58"/>
      <c r="BR1908" s="58"/>
      <c r="BS1908" s="58"/>
      <c r="BT1908" s="58"/>
      <c r="BU1908" s="58"/>
      <c r="BV1908" s="58"/>
      <c r="BW1908" s="58"/>
      <c r="BX1908" s="58"/>
      <c r="BY1908" s="58"/>
      <c r="BZ1908" s="58"/>
      <c r="CA1908" s="58"/>
      <c r="CB1908" s="58"/>
      <c r="CC1908" s="58"/>
      <c r="CD1908" s="58"/>
      <c r="CE1908" s="58"/>
      <c r="CF1908" s="58"/>
      <c r="CG1908" s="58"/>
      <c r="CH1908" s="58"/>
      <c r="CI1908" s="58"/>
      <c r="CJ1908" s="58"/>
      <c r="CK1908" s="58"/>
      <c r="CL1908" s="58"/>
      <c r="CM1908" s="58"/>
      <c r="CN1908" s="58"/>
      <c r="CO1908" s="58"/>
      <c r="CP1908" s="58"/>
      <c r="CQ1908" s="58"/>
      <c r="CR1908" s="58"/>
      <c r="CS1908" s="58"/>
      <c r="CT1908" s="58"/>
      <c r="CU1908" s="58"/>
      <c r="CV1908" s="58"/>
      <c r="CW1908" s="58"/>
      <c r="CX1908" s="58"/>
      <c r="CY1908" s="58"/>
      <c r="CZ1908" s="58"/>
      <c r="DA1908" s="58"/>
      <c r="DB1908" s="58"/>
      <c r="DC1908" s="58"/>
      <c r="DD1908" s="58"/>
      <c r="DE1908" s="58"/>
      <c r="DF1908" s="58"/>
      <c r="DG1908" s="58"/>
      <c r="DH1908" s="58"/>
      <c r="DI1908" s="60"/>
    </row>
    <row r="1909" spans="1:113" x14ac:dyDescent="0.2">
      <c r="A1909" s="36"/>
      <c r="AM1909" s="62"/>
      <c r="AN1909" s="62"/>
      <c r="AO1909" s="58"/>
      <c r="AP1909" s="58"/>
      <c r="AQ1909" s="58"/>
      <c r="AS1909" s="62"/>
      <c r="AT1909" s="58"/>
      <c r="AU1909" s="58"/>
      <c r="AW1909" s="62"/>
      <c r="AX1909" s="58"/>
      <c r="AY1909" s="59"/>
      <c r="BA1909" s="58"/>
      <c r="BC1909" s="62"/>
      <c r="BD1909" s="58"/>
      <c r="BE1909" s="59"/>
      <c r="BF1909" s="58"/>
      <c r="BG1909" s="58"/>
      <c r="BH1909" s="58"/>
      <c r="BI1909" s="58"/>
      <c r="BJ1909" s="58"/>
      <c r="BK1909" s="58"/>
      <c r="BL1909" s="58"/>
      <c r="BM1909" s="58"/>
      <c r="BN1909" s="58"/>
      <c r="BO1909" s="58"/>
      <c r="BP1909" s="58"/>
      <c r="BQ1909" s="58"/>
      <c r="BR1909" s="58"/>
      <c r="BS1909" s="58"/>
      <c r="BT1909" s="58"/>
      <c r="BU1909" s="58"/>
      <c r="BV1909" s="58"/>
      <c r="BW1909" s="58"/>
      <c r="BX1909" s="58"/>
      <c r="BY1909" s="58"/>
      <c r="BZ1909" s="58"/>
      <c r="CA1909" s="58"/>
      <c r="CB1909" s="58"/>
      <c r="CC1909" s="58"/>
      <c r="CD1909" s="58"/>
      <c r="CE1909" s="58"/>
      <c r="CF1909" s="58"/>
      <c r="CG1909" s="58"/>
      <c r="CH1909" s="58"/>
      <c r="CI1909" s="58"/>
      <c r="CJ1909" s="58"/>
      <c r="CK1909" s="58"/>
      <c r="CL1909" s="58"/>
      <c r="CM1909" s="58"/>
      <c r="CN1909" s="58"/>
      <c r="CO1909" s="58"/>
      <c r="CP1909" s="58"/>
      <c r="CQ1909" s="58"/>
      <c r="CR1909" s="58"/>
      <c r="CS1909" s="58"/>
      <c r="CT1909" s="58"/>
      <c r="CU1909" s="58"/>
      <c r="CV1909" s="58"/>
      <c r="CW1909" s="58"/>
      <c r="CX1909" s="58"/>
      <c r="CY1909" s="58"/>
      <c r="CZ1909" s="58"/>
      <c r="DA1909" s="58"/>
      <c r="DB1909" s="58"/>
      <c r="DC1909" s="58"/>
      <c r="DD1909" s="58"/>
      <c r="DE1909" s="58"/>
      <c r="DF1909" s="58"/>
      <c r="DG1909" s="58"/>
      <c r="DH1909" s="58"/>
      <c r="DI1909" s="60"/>
    </row>
    <row r="1910" spans="1:113" x14ac:dyDescent="0.2">
      <c r="A1910" s="36"/>
      <c r="AM1910" s="62"/>
      <c r="AN1910" s="62"/>
      <c r="AO1910" s="58"/>
      <c r="AP1910" s="58"/>
      <c r="AQ1910" s="58"/>
      <c r="AS1910" s="62"/>
      <c r="AT1910" s="58"/>
      <c r="AU1910" s="58"/>
      <c r="AW1910" s="62"/>
      <c r="AX1910" s="58"/>
      <c r="AY1910" s="59"/>
      <c r="BA1910" s="58"/>
      <c r="BC1910" s="62"/>
      <c r="BD1910" s="58"/>
      <c r="BE1910" s="59"/>
      <c r="BF1910" s="58"/>
      <c r="BG1910" s="58"/>
      <c r="BH1910" s="58"/>
      <c r="BI1910" s="58"/>
      <c r="BJ1910" s="58"/>
      <c r="BK1910" s="58"/>
      <c r="BL1910" s="58"/>
      <c r="BM1910" s="58"/>
      <c r="BN1910" s="58"/>
      <c r="BO1910" s="58"/>
      <c r="BP1910" s="58"/>
      <c r="BQ1910" s="58"/>
      <c r="BR1910" s="58"/>
      <c r="BS1910" s="58"/>
      <c r="BT1910" s="58"/>
      <c r="BU1910" s="58"/>
      <c r="BV1910" s="58"/>
      <c r="BW1910" s="58"/>
      <c r="BX1910" s="58"/>
      <c r="BY1910" s="58"/>
      <c r="BZ1910" s="58"/>
      <c r="CA1910" s="58"/>
      <c r="CB1910" s="58"/>
      <c r="CC1910" s="58"/>
      <c r="CD1910" s="58"/>
      <c r="CE1910" s="58"/>
      <c r="CF1910" s="58"/>
      <c r="CG1910" s="58"/>
      <c r="CH1910" s="58"/>
      <c r="CI1910" s="58"/>
      <c r="CJ1910" s="58"/>
      <c r="CK1910" s="58"/>
      <c r="CL1910" s="58"/>
      <c r="CM1910" s="58"/>
      <c r="CN1910" s="58"/>
      <c r="CO1910" s="58"/>
      <c r="CP1910" s="58"/>
      <c r="CQ1910" s="58"/>
      <c r="CR1910" s="58"/>
      <c r="CS1910" s="58"/>
      <c r="CT1910" s="58"/>
      <c r="CU1910" s="58"/>
      <c r="CV1910" s="58"/>
      <c r="CW1910" s="58"/>
      <c r="CX1910" s="58"/>
      <c r="CY1910" s="58"/>
      <c r="CZ1910" s="58"/>
      <c r="DA1910" s="58"/>
      <c r="DB1910" s="58"/>
      <c r="DC1910" s="58"/>
      <c r="DD1910" s="58"/>
      <c r="DE1910" s="58"/>
      <c r="DF1910" s="58"/>
      <c r="DG1910" s="58"/>
      <c r="DH1910" s="58"/>
      <c r="DI1910" s="60"/>
    </row>
    <row r="1911" spans="1:113" x14ac:dyDescent="0.2">
      <c r="A1911" s="36"/>
      <c r="AM1911" s="62"/>
      <c r="AN1911" s="62"/>
      <c r="AO1911" s="58"/>
      <c r="AP1911" s="58"/>
      <c r="AQ1911" s="58"/>
      <c r="AS1911" s="62"/>
      <c r="AT1911" s="58"/>
      <c r="AU1911" s="58"/>
      <c r="AW1911" s="62"/>
      <c r="AX1911" s="58"/>
      <c r="AY1911" s="59"/>
      <c r="BA1911" s="58"/>
      <c r="BC1911" s="62"/>
      <c r="BD1911" s="58"/>
      <c r="BE1911" s="59"/>
      <c r="BF1911" s="58"/>
      <c r="BG1911" s="58"/>
      <c r="BH1911" s="58"/>
      <c r="BI1911" s="58"/>
      <c r="BJ1911" s="58"/>
      <c r="BK1911" s="58"/>
      <c r="BL1911" s="58"/>
      <c r="BM1911" s="58"/>
      <c r="BN1911" s="58"/>
      <c r="BO1911" s="58"/>
      <c r="BP1911" s="58"/>
      <c r="BQ1911" s="58"/>
      <c r="BR1911" s="58"/>
      <c r="BS1911" s="58"/>
      <c r="BT1911" s="58"/>
      <c r="BU1911" s="58"/>
      <c r="BV1911" s="58"/>
      <c r="BW1911" s="58"/>
      <c r="BX1911" s="58"/>
      <c r="BY1911" s="58"/>
      <c r="BZ1911" s="58"/>
      <c r="CA1911" s="58"/>
      <c r="CB1911" s="58"/>
      <c r="CC1911" s="58"/>
      <c r="CD1911" s="58"/>
      <c r="CE1911" s="58"/>
      <c r="CF1911" s="58"/>
      <c r="CG1911" s="58"/>
      <c r="CH1911" s="58"/>
      <c r="CI1911" s="58"/>
      <c r="CJ1911" s="58"/>
      <c r="CK1911" s="58"/>
      <c r="CL1911" s="58"/>
      <c r="CM1911" s="58"/>
      <c r="CN1911" s="58"/>
      <c r="CO1911" s="58"/>
      <c r="CP1911" s="58"/>
      <c r="CQ1911" s="58"/>
      <c r="CR1911" s="58"/>
      <c r="CS1911" s="58"/>
      <c r="CT1911" s="58"/>
      <c r="CU1911" s="58"/>
      <c r="CV1911" s="58"/>
      <c r="CW1911" s="58"/>
      <c r="CX1911" s="58"/>
      <c r="CY1911" s="58"/>
      <c r="CZ1911" s="58"/>
      <c r="DA1911" s="58"/>
      <c r="DB1911" s="58"/>
      <c r="DC1911" s="58"/>
      <c r="DD1911" s="58"/>
      <c r="DE1911" s="58"/>
      <c r="DF1911" s="58"/>
      <c r="DG1911" s="58"/>
      <c r="DH1911" s="58"/>
      <c r="DI1911" s="60"/>
    </row>
    <row r="1912" spans="1:113" x14ac:dyDescent="0.2">
      <c r="A1912" s="36"/>
      <c r="AM1912" s="62"/>
      <c r="AN1912" s="62"/>
      <c r="AO1912" s="58"/>
      <c r="AP1912" s="58"/>
      <c r="AQ1912" s="58"/>
      <c r="AS1912" s="62"/>
      <c r="AT1912" s="58"/>
      <c r="AU1912" s="58"/>
      <c r="AW1912" s="62"/>
      <c r="AX1912" s="58"/>
      <c r="AY1912" s="59"/>
      <c r="BA1912" s="58"/>
      <c r="BC1912" s="62"/>
      <c r="BD1912" s="58"/>
      <c r="BE1912" s="59"/>
      <c r="BF1912" s="58"/>
      <c r="BG1912" s="58"/>
      <c r="BH1912" s="58"/>
      <c r="BI1912" s="58"/>
      <c r="BJ1912" s="58"/>
      <c r="BK1912" s="58"/>
      <c r="BL1912" s="58"/>
      <c r="BM1912" s="58"/>
      <c r="BN1912" s="58"/>
      <c r="BO1912" s="58"/>
      <c r="BP1912" s="58"/>
      <c r="BQ1912" s="58"/>
      <c r="BR1912" s="58"/>
      <c r="BS1912" s="58"/>
      <c r="BT1912" s="58"/>
      <c r="BU1912" s="58"/>
      <c r="BV1912" s="58"/>
      <c r="BW1912" s="58"/>
      <c r="BX1912" s="58"/>
      <c r="BY1912" s="58"/>
      <c r="BZ1912" s="58"/>
      <c r="CA1912" s="58"/>
      <c r="CB1912" s="58"/>
      <c r="CC1912" s="58"/>
      <c r="CD1912" s="58"/>
      <c r="CE1912" s="58"/>
      <c r="CF1912" s="58"/>
      <c r="CG1912" s="58"/>
      <c r="CH1912" s="58"/>
      <c r="CI1912" s="58"/>
      <c r="CJ1912" s="58"/>
      <c r="CK1912" s="58"/>
      <c r="CL1912" s="58"/>
      <c r="CM1912" s="58"/>
      <c r="CN1912" s="58"/>
      <c r="CO1912" s="58"/>
      <c r="CP1912" s="58"/>
      <c r="CQ1912" s="58"/>
      <c r="CR1912" s="58"/>
      <c r="CS1912" s="58"/>
      <c r="CT1912" s="58"/>
      <c r="CU1912" s="58"/>
      <c r="CV1912" s="58"/>
      <c r="CW1912" s="58"/>
      <c r="CX1912" s="58"/>
      <c r="CY1912" s="58"/>
      <c r="CZ1912" s="58"/>
      <c r="DA1912" s="58"/>
      <c r="DB1912" s="58"/>
      <c r="DC1912" s="58"/>
      <c r="DD1912" s="58"/>
      <c r="DE1912" s="58"/>
      <c r="DF1912" s="58"/>
      <c r="DG1912" s="58"/>
      <c r="DH1912" s="58"/>
      <c r="DI1912" s="60"/>
    </row>
    <row r="1913" spans="1:113" x14ac:dyDescent="0.2">
      <c r="A1913" s="36"/>
      <c r="AM1913" s="62"/>
      <c r="AN1913" s="62"/>
      <c r="AO1913" s="58"/>
      <c r="AP1913" s="58"/>
      <c r="AQ1913" s="58"/>
      <c r="AS1913" s="62"/>
      <c r="AT1913" s="58"/>
      <c r="AU1913" s="58"/>
      <c r="AW1913" s="62"/>
      <c r="AX1913" s="58"/>
      <c r="AY1913" s="59"/>
      <c r="BA1913" s="58"/>
      <c r="BC1913" s="62"/>
      <c r="BD1913" s="58"/>
      <c r="BE1913" s="59"/>
      <c r="BF1913" s="58"/>
      <c r="BG1913" s="58"/>
      <c r="BH1913" s="58"/>
      <c r="BI1913" s="58"/>
      <c r="BJ1913" s="58"/>
      <c r="BK1913" s="58"/>
      <c r="BL1913" s="58"/>
      <c r="BM1913" s="58"/>
      <c r="BN1913" s="58"/>
      <c r="BO1913" s="58"/>
      <c r="BP1913" s="58"/>
      <c r="BQ1913" s="58"/>
      <c r="BR1913" s="58"/>
      <c r="BS1913" s="58"/>
      <c r="BT1913" s="58"/>
      <c r="BU1913" s="58"/>
      <c r="BV1913" s="58"/>
      <c r="BW1913" s="58"/>
      <c r="BX1913" s="58"/>
      <c r="BY1913" s="58"/>
      <c r="BZ1913" s="58"/>
      <c r="CA1913" s="58"/>
      <c r="CB1913" s="58"/>
      <c r="CC1913" s="58"/>
      <c r="CD1913" s="58"/>
      <c r="CE1913" s="58"/>
      <c r="CF1913" s="58"/>
      <c r="CG1913" s="58"/>
      <c r="CH1913" s="58"/>
      <c r="CI1913" s="58"/>
      <c r="CJ1913" s="58"/>
      <c r="CK1913" s="58"/>
      <c r="CL1913" s="58"/>
      <c r="CM1913" s="58"/>
      <c r="CN1913" s="58"/>
      <c r="CO1913" s="58"/>
      <c r="CP1913" s="58"/>
      <c r="CQ1913" s="58"/>
      <c r="CR1913" s="58"/>
      <c r="CS1913" s="58"/>
      <c r="CT1913" s="58"/>
      <c r="CU1913" s="58"/>
      <c r="CV1913" s="58"/>
      <c r="CW1913" s="58"/>
      <c r="CX1913" s="58"/>
      <c r="CY1913" s="58"/>
      <c r="CZ1913" s="58"/>
      <c r="DA1913" s="58"/>
      <c r="DB1913" s="58"/>
      <c r="DC1913" s="58"/>
      <c r="DD1913" s="58"/>
      <c r="DE1913" s="58"/>
      <c r="DF1913" s="58"/>
      <c r="DG1913" s="58"/>
      <c r="DH1913" s="58"/>
      <c r="DI1913" s="60"/>
    </row>
    <row r="1914" spans="1:113" x14ac:dyDescent="0.2">
      <c r="A1914" s="36"/>
      <c r="AM1914" s="62"/>
      <c r="AN1914" s="62"/>
      <c r="AO1914" s="58"/>
      <c r="AP1914" s="58"/>
      <c r="AQ1914" s="58"/>
      <c r="AS1914" s="62"/>
      <c r="AT1914" s="58"/>
      <c r="AU1914" s="58"/>
      <c r="AW1914" s="62"/>
      <c r="AX1914" s="58"/>
      <c r="AY1914" s="59"/>
      <c r="BA1914" s="58"/>
      <c r="BC1914" s="62"/>
      <c r="BD1914" s="58"/>
      <c r="BE1914" s="59"/>
      <c r="BF1914" s="58"/>
      <c r="BG1914" s="58"/>
      <c r="BH1914" s="58"/>
      <c r="BI1914" s="58"/>
      <c r="BJ1914" s="58"/>
      <c r="BK1914" s="58"/>
      <c r="BL1914" s="58"/>
      <c r="BM1914" s="58"/>
      <c r="BN1914" s="58"/>
      <c r="BO1914" s="58"/>
      <c r="BP1914" s="58"/>
      <c r="BQ1914" s="58"/>
      <c r="BR1914" s="58"/>
      <c r="BS1914" s="58"/>
      <c r="BT1914" s="58"/>
      <c r="BU1914" s="58"/>
      <c r="BV1914" s="58"/>
      <c r="BW1914" s="58"/>
      <c r="BX1914" s="58"/>
      <c r="BY1914" s="58"/>
      <c r="BZ1914" s="58"/>
      <c r="CA1914" s="58"/>
      <c r="CB1914" s="58"/>
      <c r="CC1914" s="58"/>
      <c r="CD1914" s="58"/>
      <c r="CE1914" s="58"/>
      <c r="CF1914" s="58"/>
      <c r="CG1914" s="58"/>
      <c r="CH1914" s="58"/>
      <c r="CI1914" s="58"/>
      <c r="CJ1914" s="58"/>
      <c r="CK1914" s="58"/>
      <c r="CL1914" s="58"/>
      <c r="CM1914" s="58"/>
      <c r="CN1914" s="58"/>
      <c r="CO1914" s="58"/>
      <c r="CP1914" s="58"/>
      <c r="CQ1914" s="58"/>
      <c r="CR1914" s="58"/>
      <c r="CS1914" s="58"/>
      <c r="CT1914" s="58"/>
      <c r="CU1914" s="58"/>
      <c r="CV1914" s="58"/>
      <c r="CW1914" s="58"/>
      <c r="CX1914" s="58"/>
      <c r="CY1914" s="58"/>
      <c r="CZ1914" s="58"/>
      <c r="DA1914" s="58"/>
      <c r="DB1914" s="58"/>
      <c r="DC1914" s="58"/>
      <c r="DD1914" s="58"/>
      <c r="DE1914" s="58"/>
      <c r="DF1914" s="58"/>
      <c r="DG1914" s="58"/>
      <c r="DH1914" s="58"/>
      <c r="DI1914" s="60"/>
    </row>
    <row r="1915" spans="1:113" x14ac:dyDescent="0.2">
      <c r="A1915" s="36"/>
      <c r="AM1915" s="62"/>
      <c r="AN1915" s="62"/>
      <c r="AO1915" s="58"/>
      <c r="AP1915" s="58"/>
      <c r="AQ1915" s="58"/>
      <c r="AS1915" s="62"/>
      <c r="AT1915" s="58"/>
      <c r="AU1915" s="58"/>
      <c r="AW1915" s="62"/>
      <c r="AX1915" s="58"/>
      <c r="AY1915" s="59"/>
      <c r="BA1915" s="58"/>
      <c r="BC1915" s="62"/>
      <c r="BD1915" s="58"/>
      <c r="BE1915" s="59"/>
      <c r="BF1915" s="58"/>
      <c r="BG1915" s="58"/>
      <c r="BH1915" s="58"/>
      <c r="BI1915" s="58"/>
      <c r="BJ1915" s="58"/>
      <c r="BK1915" s="58"/>
      <c r="BL1915" s="58"/>
      <c r="BM1915" s="58"/>
      <c r="BN1915" s="58"/>
      <c r="BO1915" s="58"/>
      <c r="BP1915" s="58"/>
      <c r="BQ1915" s="58"/>
      <c r="BR1915" s="58"/>
      <c r="BS1915" s="58"/>
      <c r="BT1915" s="58"/>
      <c r="BU1915" s="58"/>
      <c r="BV1915" s="58"/>
      <c r="BW1915" s="58"/>
      <c r="BX1915" s="58"/>
      <c r="BY1915" s="58"/>
      <c r="BZ1915" s="58"/>
      <c r="CA1915" s="58"/>
      <c r="CB1915" s="58"/>
      <c r="CC1915" s="58"/>
      <c r="CD1915" s="58"/>
      <c r="CE1915" s="58"/>
      <c r="CF1915" s="58"/>
      <c r="CG1915" s="58"/>
      <c r="CH1915" s="58"/>
      <c r="CI1915" s="58"/>
      <c r="CJ1915" s="58"/>
      <c r="CK1915" s="58"/>
      <c r="CL1915" s="58"/>
      <c r="CM1915" s="58"/>
      <c r="CN1915" s="58"/>
      <c r="CO1915" s="58"/>
      <c r="CP1915" s="58"/>
      <c r="CQ1915" s="58"/>
      <c r="CR1915" s="58"/>
      <c r="CS1915" s="58"/>
      <c r="CT1915" s="58"/>
      <c r="CU1915" s="58"/>
      <c r="CV1915" s="58"/>
      <c r="CW1915" s="58"/>
      <c r="CX1915" s="58"/>
      <c r="CY1915" s="58"/>
      <c r="CZ1915" s="58"/>
      <c r="DA1915" s="58"/>
      <c r="DB1915" s="58"/>
      <c r="DC1915" s="58"/>
      <c r="DD1915" s="58"/>
      <c r="DE1915" s="58"/>
      <c r="DF1915" s="58"/>
      <c r="DG1915" s="58"/>
      <c r="DH1915" s="58"/>
      <c r="DI1915" s="60"/>
    </row>
    <row r="1916" spans="1:113" x14ac:dyDescent="0.2">
      <c r="A1916" s="36"/>
      <c r="AM1916" s="62"/>
      <c r="AN1916" s="62"/>
      <c r="AO1916" s="58"/>
      <c r="AP1916" s="58"/>
      <c r="AQ1916" s="58"/>
      <c r="AS1916" s="62"/>
      <c r="AT1916" s="58"/>
      <c r="AU1916" s="58"/>
      <c r="AW1916" s="62"/>
      <c r="AX1916" s="58"/>
      <c r="AY1916" s="59"/>
      <c r="BA1916" s="58"/>
      <c r="BC1916" s="62"/>
      <c r="BD1916" s="58"/>
      <c r="BE1916" s="59"/>
      <c r="BF1916" s="58"/>
      <c r="BG1916" s="58"/>
      <c r="BH1916" s="58"/>
      <c r="BI1916" s="58"/>
      <c r="BJ1916" s="58"/>
      <c r="BK1916" s="58"/>
      <c r="BL1916" s="58"/>
      <c r="BM1916" s="58"/>
      <c r="BN1916" s="58"/>
      <c r="BO1916" s="58"/>
      <c r="BP1916" s="58"/>
      <c r="BQ1916" s="58"/>
      <c r="BR1916" s="58"/>
      <c r="BS1916" s="58"/>
      <c r="BT1916" s="58"/>
      <c r="BU1916" s="58"/>
      <c r="BV1916" s="58"/>
      <c r="BW1916" s="58"/>
      <c r="BX1916" s="58"/>
      <c r="BY1916" s="58"/>
      <c r="BZ1916" s="58"/>
      <c r="CA1916" s="58"/>
      <c r="CB1916" s="58"/>
      <c r="CC1916" s="58"/>
      <c r="CD1916" s="58"/>
      <c r="CE1916" s="58"/>
      <c r="CF1916" s="58"/>
      <c r="CG1916" s="58"/>
      <c r="CH1916" s="58"/>
      <c r="CI1916" s="58"/>
      <c r="CJ1916" s="58"/>
      <c r="CK1916" s="58"/>
      <c r="CL1916" s="58"/>
      <c r="CM1916" s="58"/>
      <c r="CN1916" s="58"/>
      <c r="CO1916" s="58"/>
      <c r="CP1916" s="58"/>
      <c r="CQ1916" s="58"/>
      <c r="CR1916" s="58"/>
      <c r="CS1916" s="58"/>
      <c r="CT1916" s="58"/>
      <c r="CU1916" s="58"/>
      <c r="CV1916" s="58"/>
      <c r="CW1916" s="58"/>
      <c r="CX1916" s="58"/>
      <c r="CY1916" s="58"/>
      <c r="CZ1916" s="58"/>
      <c r="DA1916" s="58"/>
      <c r="DB1916" s="58"/>
      <c r="DC1916" s="58"/>
      <c r="DD1916" s="58"/>
      <c r="DE1916" s="58"/>
      <c r="DF1916" s="58"/>
      <c r="DG1916" s="58"/>
      <c r="DH1916" s="58"/>
      <c r="DI1916" s="60"/>
    </row>
    <row r="1917" spans="1:113" x14ac:dyDescent="0.2">
      <c r="A1917" s="36"/>
      <c r="AM1917" s="62"/>
      <c r="AN1917" s="62"/>
      <c r="AO1917" s="58"/>
      <c r="AP1917" s="58"/>
      <c r="AQ1917" s="58"/>
      <c r="AS1917" s="62"/>
      <c r="AT1917" s="58"/>
      <c r="AU1917" s="58"/>
      <c r="AW1917" s="62"/>
      <c r="AX1917" s="58"/>
      <c r="AY1917" s="59"/>
      <c r="BA1917" s="58"/>
      <c r="BC1917" s="62"/>
      <c r="BD1917" s="58"/>
      <c r="BE1917" s="59"/>
      <c r="BF1917" s="58"/>
      <c r="BG1917" s="58"/>
      <c r="BH1917" s="58"/>
      <c r="BI1917" s="58"/>
      <c r="BJ1917" s="58"/>
      <c r="BK1917" s="58"/>
      <c r="BL1917" s="58"/>
      <c r="BM1917" s="58"/>
      <c r="BN1917" s="58"/>
      <c r="BO1917" s="58"/>
      <c r="BP1917" s="58"/>
      <c r="BQ1917" s="58"/>
      <c r="BR1917" s="58"/>
      <c r="BS1917" s="58"/>
      <c r="BT1917" s="58"/>
      <c r="BU1917" s="58"/>
      <c r="BV1917" s="58"/>
      <c r="BW1917" s="58"/>
      <c r="BX1917" s="58"/>
      <c r="BY1917" s="58"/>
      <c r="BZ1917" s="58"/>
      <c r="CA1917" s="58"/>
      <c r="CB1917" s="58"/>
      <c r="CC1917" s="58"/>
      <c r="CD1917" s="58"/>
      <c r="CE1917" s="58"/>
      <c r="CF1917" s="58"/>
      <c r="CG1917" s="58"/>
      <c r="CH1917" s="58"/>
      <c r="CI1917" s="58"/>
      <c r="CJ1917" s="58"/>
      <c r="CK1917" s="58"/>
      <c r="CL1917" s="58"/>
      <c r="CM1917" s="58"/>
      <c r="CN1917" s="58"/>
      <c r="CO1917" s="58"/>
      <c r="CP1917" s="58"/>
      <c r="CQ1917" s="58"/>
      <c r="CR1917" s="58"/>
      <c r="CS1917" s="58"/>
      <c r="CT1917" s="58"/>
      <c r="CU1917" s="58"/>
      <c r="CV1917" s="58"/>
      <c r="CW1917" s="58"/>
      <c r="CX1917" s="58"/>
      <c r="CY1917" s="58"/>
      <c r="CZ1917" s="58"/>
      <c r="DA1917" s="58"/>
      <c r="DB1917" s="58"/>
      <c r="DC1917" s="58"/>
      <c r="DD1917" s="58"/>
      <c r="DE1917" s="58"/>
      <c r="DF1917" s="58"/>
      <c r="DG1917" s="58"/>
      <c r="DH1917" s="58"/>
      <c r="DI1917" s="60"/>
    </row>
    <row r="1918" spans="1:113" x14ac:dyDescent="0.2">
      <c r="A1918" s="36"/>
      <c r="AM1918" s="62"/>
      <c r="AN1918" s="62"/>
      <c r="AO1918" s="58"/>
      <c r="AP1918" s="58"/>
      <c r="AQ1918" s="58"/>
      <c r="AS1918" s="62"/>
      <c r="AT1918" s="58"/>
      <c r="AU1918" s="58"/>
      <c r="AW1918" s="62"/>
      <c r="AX1918" s="58"/>
      <c r="AY1918" s="59"/>
      <c r="BA1918" s="58"/>
      <c r="BC1918" s="62"/>
      <c r="BD1918" s="58"/>
      <c r="BE1918" s="59"/>
      <c r="BF1918" s="58"/>
      <c r="BG1918" s="58"/>
      <c r="BH1918" s="58"/>
      <c r="BI1918" s="58"/>
      <c r="BJ1918" s="58"/>
      <c r="BK1918" s="58"/>
      <c r="BL1918" s="58"/>
      <c r="BM1918" s="58"/>
      <c r="BN1918" s="58"/>
      <c r="BO1918" s="58"/>
      <c r="BP1918" s="58"/>
      <c r="BQ1918" s="58"/>
      <c r="BR1918" s="58"/>
      <c r="BS1918" s="58"/>
      <c r="BT1918" s="58"/>
      <c r="BU1918" s="58"/>
      <c r="BV1918" s="58"/>
      <c r="BW1918" s="58"/>
      <c r="BX1918" s="58"/>
      <c r="BY1918" s="58"/>
      <c r="BZ1918" s="58"/>
      <c r="CA1918" s="58"/>
      <c r="CB1918" s="58"/>
      <c r="CC1918" s="58"/>
      <c r="CD1918" s="58"/>
      <c r="CE1918" s="58"/>
      <c r="CF1918" s="58"/>
      <c r="CG1918" s="58"/>
      <c r="CH1918" s="58"/>
      <c r="CI1918" s="58"/>
      <c r="CJ1918" s="58"/>
      <c r="CK1918" s="58"/>
      <c r="CL1918" s="58"/>
      <c r="CM1918" s="58"/>
      <c r="CN1918" s="58"/>
      <c r="CO1918" s="58"/>
      <c r="CP1918" s="58"/>
      <c r="CQ1918" s="58"/>
      <c r="CR1918" s="58"/>
      <c r="CS1918" s="58"/>
      <c r="CT1918" s="58"/>
      <c r="CU1918" s="58"/>
      <c r="CV1918" s="58"/>
      <c r="CW1918" s="58"/>
      <c r="CX1918" s="58"/>
      <c r="CY1918" s="58"/>
      <c r="CZ1918" s="58"/>
      <c r="DA1918" s="58"/>
      <c r="DB1918" s="58"/>
      <c r="DC1918" s="58"/>
      <c r="DD1918" s="58"/>
      <c r="DE1918" s="58"/>
      <c r="DF1918" s="58"/>
      <c r="DG1918" s="58"/>
      <c r="DH1918" s="58"/>
      <c r="DI1918" s="60"/>
    </row>
    <row r="1919" spans="1:113" x14ac:dyDescent="0.2">
      <c r="A1919" s="36"/>
      <c r="AM1919" s="62"/>
      <c r="AN1919" s="62"/>
      <c r="AO1919" s="58"/>
      <c r="AP1919" s="58"/>
      <c r="AQ1919" s="58"/>
      <c r="AS1919" s="62"/>
      <c r="AT1919" s="58"/>
      <c r="AU1919" s="58"/>
      <c r="AW1919" s="62"/>
      <c r="AX1919" s="58"/>
      <c r="AY1919" s="59"/>
      <c r="BA1919" s="58"/>
      <c r="BC1919" s="62"/>
      <c r="BD1919" s="58"/>
      <c r="BE1919" s="59"/>
      <c r="BF1919" s="58"/>
      <c r="BG1919" s="58"/>
      <c r="BH1919" s="58"/>
      <c r="BI1919" s="58"/>
      <c r="BJ1919" s="58"/>
      <c r="BK1919" s="58"/>
      <c r="BL1919" s="58"/>
      <c r="BM1919" s="58"/>
      <c r="BN1919" s="58"/>
      <c r="BO1919" s="58"/>
      <c r="BP1919" s="58"/>
      <c r="BQ1919" s="58"/>
      <c r="BR1919" s="58"/>
      <c r="BS1919" s="58"/>
      <c r="BT1919" s="58"/>
      <c r="BU1919" s="58"/>
      <c r="BV1919" s="58"/>
      <c r="BW1919" s="58"/>
      <c r="BX1919" s="58"/>
      <c r="BY1919" s="58"/>
      <c r="BZ1919" s="58"/>
      <c r="CA1919" s="58"/>
      <c r="CB1919" s="58"/>
      <c r="CC1919" s="58"/>
      <c r="CD1919" s="58"/>
      <c r="CE1919" s="58"/>
      <c r="CF1919" s="58"/>
      <c r="CG1919" s="58"/>
      <c r="CH1919" s="58"/>
      <c r="CI1919" s="58"/>
      <c r="CJ1919" s="58"/>
      <c r="CK1919" s="58"/>
      <c r="CL1919" s="58"/>
      <c r="CM1919" s="58"/>
      <c r="CN1919" s="58"/>
      <c r="CO1919" s="58"/>
      <c r="CP1919" s="58"/>
      <c r="CQ1919" s="58"/>
      <c r="CR1919" s="58"/>
      <c r="CS1919" s="58"/>
      <c r="CT1919" s="58"/>
      <c r="CU1919" s="58"/>
      <c r="CV1919" s="58"/>
      <c r="CW1919" s="58"/>
      <c r="CX1919" s="58"/>
      <c r="CY1919" s="58"/>
      <c r="CZ1919" s="58"/>
      <c r="DA1919" s="58"/>
      <c r="DB1919" s="58"/>
      <c r="DC1919" s="58"/>
      <c r="DD1919" s="58"/>
      <c r="DE1919" s="58"/>
      <c r="DF1919" s="58"/>
      <c r="DG1919" s="58"/>
      <c r="DH1919" s="58"/>
      <c r="DI1919" s="60"/>
    </row>
    <row r="1920" spans="1:113" x14ac:dyDescent="0.2">
      <c r="A1920" s="36"/>
      <c r="AM1920" s="62"/>
      <c r="AN1920" s="62"/>
      <c r="AO1920" s="58"/>
      <c r="AP1920" s="58"/>
      <c r="AQ1920" s="58"/>
      <c r="AS1920" s="62"/>
      <c r="AT1920" s="58"/>
      <c r="AU1920" s="58"/>
      <c r="AW1920" s="62"/>
      <c r="AX1920" s="58"/>
      <c r="AY1920" s="59"/>
      <c r="BA1920" s="58"/>
      <c r="BC1920" s="62"/>
      <c r="BD1920" s="58"/>
      <c r="BE1920" s="59"/>
      <c r="BF1920" s="58"/>
      <c r="BG1920" s="58"/>
      <c r="BH1920" s="58"/>
      <c r="BI1920" s="58"/>
      <c r="BJ1920" s="58"/>
      <c r="BK1920" s="58"/>
      <c r="BL1920" s="58"/>
      <c r="BM1920" s="58"/>
      <c r="BN1920" s="58"/>
      <c r="BO1920" s="58"/>
      <c r="BP1920" s="58"/>
      <c r="BQ1920" s="58"/>
      <c r="BR1920" s="58"/>
      <c r="BS1920" s="58"/>
      <c r="BT1920" s="58"/>
      <c r="BU1920" s="58"/>
      <c r="BV1920" s="58"/>
      <c r="BW1920" s="58"/>
      <c r="BX1920" s="58"/>
      <c r="BY1920" s="58"/>
      <c r="BZ1920" s="58"/>
      <c r="CA1920" s="58"/>
      <c r="CB1920" s="58"/>
      <c r="CC1920" s="58"/>
      <c r="CD1920" s="58"/>
      <c r="CE1920" s="58"/>
      <c r="CF1920" s="58"/>
      <c r="CG1920" s="58"/>
      <c r="CH1920" s="58"/>
      <c r="CI1920" s="58"/>
      <c r="CJ1920" s="58"/>
      <c r="CK1920" s="58"/>
      <c r="CL1920" s="58"/>
      <c r="CM1920" s="58"/>
      <c r="CN1920" s="58"/>
      <c r="CO1920" s="58"/>
      <c r="CP1920" s="58"/>
      <c r="CQ1920" s="58"/>
      <c r="CR1920" s="58"/>
      <c r="CS1920" s="58"/>
      <c r="CT1920" s="58"/>
      <c r="CU1920" s="58"/>
      <c r="CV1920" s="58"/>
      <c r="CW1920" s="58"/>
      <c r="CX1920" s="58"/>
      <c r="CY1920" s="58"/>
      <c r="CZ1920" s="58"/>
      <c r="DA1920" s="58"/>
      <c r="DB1920" s="58"/>
      <c r="DC1920" s="58"/>
      <c r="DD1920" s="58"/>
      <c r="DE1920" s="58"/>
      <c r="DF1920" s="58"/>
      <c r="DG1920" s="58"/>
      <c r="DH1920" s="58"/>
      <c r="DI1920" s="60"/>
    </row>
    <row r="1921" spans="1:113" x14ac:dyDescent="0.2">
      <c r="A1921" s="36"/>
      <c r="AM1921" s="62"/>
      <c r="AN1921" s="62"/>
      <c r="AO1921" s="58"/>
      <c r="AP1921" s="58"/>
      <c r="AQ1921" s="58"/>
      <c r="AS1921" s="62"/>
      <c r="AT1921" s="58"/>
      <c r="AU1921" s="58"/>
      <c r="AW1921" s="62"/>
      <c r="AX1921" s="58"/>
      <c r="AY1921" s="59"/>
      <c r="BA1921" s="58"/>
      <c r="BC1921" s="62"/>
      <c r="BD1921" s="58"/>
      <c r="BE1921" s="59"/>
      <c r="BF1921" s="58"/>
      <c r="BG1921" s="58"/>
      <c r="BH1921" s="58"/>
      <c r="BI1921" s="58"/>
      <c r="BJ1921" s="58"/>
      <c r="BK1921" s="58"/>
      <c r="BL1921" s="58"/>
      <c r="BM1921" s="58"/>
      <c r="BN1921" s="58"/>
      <c r="BO1921" s="58"/>
      <c r="BP1921" s="58"/>
      <c r="BQ1921" s="58"/>
      <c r="BR1921" s="58"/>
      <c r="BS1921" s="58"/>
      <c r="BT1921" s="58"/>
      <c r="BU1921" s="58"/>
      <c r="BV1921" s="58"/>
      <c r="BW1921" s="58"/>
      <c r="BX1921" s="58"/>
      <c r="BY1921" s="58"/>
      <c r="BZ1921" s="58"/>
      <c r="CA1921" s="58"/>
      <c r="CB1921" s="58"/>
      <c r="CC1921" s="58"/>
      <c r="CD1921" s="58"/>
      <c r="CE1921" s="58"/>
      <c r="CF1921" s="58"/>
      <c r="CG1921" s="58"/>
      <c r="CH1921" s="58"/>
      <c r="CI1921" s="58"/>
      <c r="CJ1921" s="58"/>
      <c r="CK1921" s="58"/>
      <c r="CL1921" s="58"/>
      <c r="CM1921" s="58"/>
      <c r="CN1921" s="58"/>
      <c r="CO1921" s="58"/>
      <c r="CP1921" s="58"/>
      <c r="CQ1921" s="58"/>
      <c r="CR1921" s="58"/>
      <c r="CS1921" s="58"/>
      <c r="CT1921" s="58"/>
      <c r="CU1921" s="58"/>
      <c r="CV1921" s="58"/>
      <c r="CW1921" s="58"/>
      <c r="CX1921" s="58"/>
      <c r="CY1921" s="58"/>
      <c r="CZ1921" s="58"/>
      <c r="DA1921" s="58"/>
      <c r="DB1921" s="58"/>
      <c r="DC1921" s="58"/>
      <c r="DD1921" s="58"/>
      <c r="DE1921" s="58"/>
      <c r="DF1921" s="58"/>
      <c r="DG1921" s="58"/>
      <c r="DH1921" s="58"/>
      <c r="DI1921" s="60"/>
    </row>
    <row r="1922" spans="1:113" x14ac:dyDescent="0.2">
      <c r="A1922" s="36"/>
      <c r="AM1922" s="62"/>
      <c r="AN1922" s="62"/>
      <c r="AO1922" s="58"/>
      <c r="AP1922" s="58"/>
      <c r="AQ1922" s="58"/>
      <c r="AS1922" s="62"/>
      <c r="AT1922" s="58"/>
      <c r="AU1922" s="58"/>
      <c r="AW1922" s="62"/>
      <c r="AX1922" s="58"/>
      <c r="AY1922" s="59"/>
      <c r="BA1922" s="58"/>
      <c r="BC1922" s="62"/>
      <c r="BD1922" s="58"/>
      <c r="BE1922" s="59"/>
      <c r="BF1922" s="58"/>
      <c r="BG1922" s="58"/>
      <c r="BH1922" s="58"/>
      <c r="BI1922" s="58"/>
      <c r="BJ1922" s="58"/>
      <c r="BK1922" s="58"/>
      <c r="BL1922" s="58"/>
      <c r="BM1922" s="58"/>
      <c r="BN1922" s="58"/>
      <c r="BO1922" s="58"/>
      <c r="BP1922" s="58"/>
      <c r="BQ1922" s="58"/>
      <c r="BR1922" s="58"/>
      <c r="BS1922" s="58"/>
      <c r="BT1922" s="58"/>
      <c r="BU1922" s="58"/>
      <c r="BV1922" s="58"/>
      <c r="BW1922" s="58"/>
      <c r="BX1922" s="58"/>
      <c r="BY1922" s="58"/>
      <c r="BZ1922" s="58"/>
      <c r="CA1922" s="58"/>
      <c r="CB1922" s="58"/>
      <c r="CC1922" s="58"/>
      <c r="CD1922" s="58"/>
      <c r="CE1922" s="58"/>
      <c r="CF1922" s="58"/>
      <c r="CG1922" s="58"/>
      <c r="CH1922" s="58"/>
      <c r="CI1922" s="58"/>
      <c r="CJ1922" s="58"/>
      <c r="CK1922" s="58"/>
      <c r="CL1922" s="58"/>
      <c r="CM1922" s="58"/>
      <c r="CN1922" s="58"/>
      <c r="CO1922" s="58"/>
      <c r="CP1922" s="58"/>
      <c r="CQ1922" s="58"/>
      <c r="CR1922" s="58"/>
      <c r="CS1922" s="58"/>
      <c r="CT1922" s="58"/>
      <c r="CU1922" s="58"/>
      <c r="CV1922" s="58"/>
      <c r="CW1922" s="58"/>
      <c r="CX1922" s="58"/>
      <c r="CY1922" s="58"/>
      <c r="CZ1922" s="58"/>
      <c r="DA1922" s="58"/>
      <c r="DB1922" s="58"/>
      <c r="DC1922" s="58"/>
      <c r="DD1922" s="58"/>
      <c r="DE1922" s="58"/>
      <c r="DF1922" s="58"/>
      <c r="DG1922" s="58"/>
      <c r="DH1922" s="58"/>
      <c r="DI1922" s="60"/>
    </row>
    <row r="1923" spans="1:113" x14ac:dyDescent="0.2">
      <c r="A1923" s="36"/>
      <c r="AM1923" s="62"/>
      <c r="AN1923" s="62"/>
      <c r="AO1923" s="58"/>
      <c r="AP1923" s="58"/>
      <c r="AQ1923" s="58"/>
      <c r="AS1923" s="62"/>
      <c r="AT1923" s="58"/>
      <c r="AU1923" s="58"/>
      <c r="AW1923" s="62"/>
      <c r="AX1923" s="58"/>
      <c r="AY1923" s="59"/>
      <c r="BA1923" s="58"/>
      <c r="BC1923" s="62"/>
      <c r="BD1923" s="58"/>
      <c r="BE1923" s="59"/>
      <c r="BF1923" s="58"/>
      <c r="BG1923" s="58"/>
      <c r="BH1923" s="58"/>
      <c r="BI1923" s="58"/>
      <c r="BJ1923" s="58"/>
      <c r="BK1923" s="58"/>
      <c r="BL1923" s="58"/>
      <c r="BM1923" s="58"/>
      <c r="BN1923" s="58"/>
      <c r="BO1923" s="58"/>
      <c r="BP1923" s="58"/>
      <c r="BQ1923" s="58"/>
      <c r="BR1923" s="58"/>
      <c r="BS1923" s="58"/>
      <c r="BT1923" s="58"/>
      <c r="BU1923" s="58"/>
      <c r="BV1923" s="58"/>
      <c r="BW1923" s="58"/>
      <c r="BX1923" s="58"/>
      <c r="BY1923" s="58"/>
      <c r="BZ1923" s="58"/>
      <c r="CA1923" s="58"/>
      <c r="CB1923" s="58"/>
      <c r="CC1923" s="58"/>
      <c r="CD1923" s="58"/>
      <c r="CE1923" s="58"/>
      <c r="CF1923" s="58"/>
      <c r="CG1923" s="58"/>
      <c r="CH1923" s="58"/>
      <c r="CI1923" s="58"/>
      <c r="CJ1923" s="58"/>
      <c r="CK1923" s="58"/>
      <c r="CL1923" s="58"/>
      <c r="CM1923" s="58"/>
      <c r="CN1923" s="58"/>
      <c r="CO1923" s="58"/>
      <c r="CP1923" s="58"/>
      <c r="CQ1923" s="58"/>
      <c r="CR1923" s="58"/>
      <c r="CS1923" s="58"/>
      <c r="CT1923" s="58"/>
      <c r="CU1923" s="58"/>
      <c r="CV1923" s="58"/>
      <c r="CW1923" s="58"/>
      <c r="CX1923" s="58"/>
      <c r="CY1923" s="58"/>
      <c r="CZ1923" s="58"/>
      <c r="DA1923" s="58"/>
      <c r="DB1923" s="58"/>
      <c r="DC1923" s="58"/>
      <c r="DD1923" s="58"/>
      <c r="DE1923" s="58"/>
      <c r="DF1923" s="58"/>
      <c r="DG1923" s="58"/>
      <c r="DH1923" s="58"/>
      <c r="DI1923" s="60"/>
    </row>
    <row r="1924" spans="1:113" x14ac:dyDescent="0.2">
      <c r="A1924" s="36"/>
      <c r="AM1924" s="62"/>
      <c r="AN1924" s="62"/>
      <c r="AO1924" s="58"/>
      <c r="AP1924" s="58"/>
      <c r="AQ1924" s="58"/>
      <c r="AS1924" s="62"/>
      <c r="AT1924" s="58"/>
      <c r="AU1924" s="58"/>
      <c r="AW1924" s="62"/>
      <c r="AX1924" s="58"/>
      <c r="AY1924" s="59"/>
      <c r="BA1924" s="58"/>
      <c r="BC1924" s="62"/>
      <c r="BD1924" s="58"/>
      <c r="BE1924" s="59"/>
      <c r="BF1924" s="58"/>
      <c r="BG1924" s="58"/>
      <c r="BH1924" s="58"/>
      <c r="BI1924" s="58"/>
      <c r="BJ1924" s="58"/>
      <c r="BK1924" s="58"/>
      <c r="BL1924" s="58"/>
      <c r="BM1924" s="58"/>
      <c r="BN1924" s="58"/>
      <c r="BO1924" s="58"/>
      <c r="BP1924" s="58"/>
      <c r="BQ1924" s="58"/>
      <c r="BR1924" s="58"/>
      <c r="BS1924" s="58"/>
      <c r="BT1924" s="58"/>
      <c r="BU1924" s="58"/>
      <c r="BV1924" s="58"/>
      <c r="BW1924" s="58"/>
      <c r="BX1924" s="58"/>
      <c r="BY1924" s="58"/>
      <c r="BZ1924" s="58"/>
      <c r="CA1924" s="58"/>
      <c r="CB1924" s="58"/>
      <c r="CC1924" s="58"/>
      <c r="CD1924" s="58"/>
      <c r="CE1924" s="58"/>
      <c r="CF1924" s="58"/>
      <c r="CG1924" s="58"/>
      <c r="CH1924" s="58"/>
      <c r="CI1924" s="58"/>
      <c r="CJ1924" s="58"/>
      <c r="CK1924" s="58"/>
      <c r="CL1924" s="58"/>
      <c r="CM1924" s="58"/>
      <c r="CN1924" s="58"/>
      <c r="CO1924" s="58"/>
      <c r="CP1924" s="58"/>
      <c r="CQ1924" s="58"/>
      <c r="CR1924" s="58"/>
      <c r="CS1924" s="58"/>
      <c r="CT1924" s="58"/>
      <c r="CU1924" s="58"/>
      <c r="CV1924" s="58"/>
      <c r="CW1924" s="58"/>
      <c r="CX1924" s="58"/>
      <c r="CY1924" s="58"/>
      <c r="CZ1924" s="58"/>
      <c r="DA1924" s="58"/>
      <c r="DB1924" s="58"/>
      <c r="DC1924" s="58"/>
      <c r="DD1924" s="58"/>
      <c r="DE1924" s="58"/>
      <c r="DF1924" s="58"/>
      <c r="DG1924" s="58"/>
      <c r="DH1924" s="58"/>
      <c r="DI1924" s="60"/>
    </row>
    <row r="1925" spans="1:113" x14ac:dyDescent="0.2">
      <c r="A1925" s="36"/>
      <c r="AM1925" s="62"/>
      <c r="AN1925" s="62"/>
      <c r="AO1925" s="58"/>
      <c r="AP1925" s="58"/>
      <c r="AQ1925" s="58"/>
      <c r="AS1925" s="62"/>
      <c r="AT1925" s="58"/>
      <c r="AU1925" s="58"/>
      <c r="AW1925" s="62"/>
      <c r="AX1925" s="58"/>
      <c r="AY1925" s="59"/>
      <c r="BA1925" s="58"/>
      <c r="BC1925" s="62"/>
      <c r="BD1925" s="58"/>
      <c r="BE1925" s="59"/>
      <c r="BF1925" s="58"/>
      <c r="BG1925" s="58"/>
      <c r="BH1925" s="58"/>
      <c r="BI1925" s="58"/>
      <c r="BJ1925" s="58"/>
      <c r="BK1925" s="58"/>
      <c r="BL1925" s="58"/>
      <c r="BM1925" s="58"/>
      <c r="BN1925" s="58"/>
      <c r="BO1925" s="58"/>
      <c r="BP1925" s="58"/>
      <c r="BQ1925" s="58"/>
      <c r="BR1925" s="58"/>
      <c r="BS1925" s="58"/>
      <c r="BT1925" s="58"/>
      <c r="BU1925" s="58"/>
      <c r="BV1925" s="58"/>
      <c r="BW1925" s="58"/>
      <c r="BX1925" s="58"/>
      <c r="BY1925" s="58"/>
      <c r="BZ1925" s="58"/>
      <c r="CA1925" s="58"/>
      <c r="CB1925" s="58"/>
      <c r="CC1925" s="58"/>
      <c r="CD1925" s="58"/>
      <c r="CE1925" s="58"/>
      <c r="CF1925" s="58"/>
      <c r="CG1925" s="58"/>
      <c r="CH1925" s="58"/>
      <c r="CI1925" s="58"/>
      <c r="CJ1925" s="58"/>
      <c r="CK1925" s="58"/>
      <c r="CL1925" s="58"/>
      <c r="CM1925" s="58"/>
      <c r="CN1925" s="58"/>
      <c r="CO1925" s="58"/>
      <c r="CP1925" s="58"/>
      <c r="CQ1925" s="58"/>
      <c r="CR1925" s="58"/>
      <c r="CS1925" s="58"/>
      <c r="CT1925" s="58"/>
      <c r="CU1925" s="58"/>
      <c r="CV1925" s="58"/>
      <c r="CW1925" s="58"/>
      <c r="CX1925" s="58"/>
      <c r="CY1925" s="58"/>
      <c r="CZ1925" s="58"/>
      <c r="DA1925" s="58"/>
      <c r="DB1925" s="58"/>
      <c r="DC1925" s="58"/>
      <c r="DD1925" s="58"/>
      <c r="DE1925" s="58"/>
      <c r="DF1925" s="58"/>
      <c r="DG1925" s="58"/>
      <c r="DH1925" s="58"/>
      <c r="DI1925" s="60"/>
    </row>
    <row r="1926" spans="1:113" x14ac:dyDescent="0.2">
      <c r="A1926" s="36"/>
      <c r="AM1926" s="62"/>
      <c r="AN1926" s="62"/>
      <c r="AO1926" s="58"/>
      <c r="AP1926" s="58"/>
      <c r="AQ1926" s="58"/>
      <c r="AS1926" s="62"/>
      <c r="AT1926" s="58"/>
      <c r="AU1926" s="58"/>
      <c r="AW1926" s="62"/>
      <c r="AX1926" s="58"/>
      <c r="AY1926" s="59"/>
      <c r="BA1926" s="58"/>
      <c r="BC1926" s="62"/>
      <c r="BD1926" s="58"/>
      <c r="BE1926" s="59"/>
      <c r="BF1926" s="58"/>
      <c r="BG1926" s="58"/>
      <c r="BH1926" s="58"/>
      <c r="BI1926" s="58"/>
      <c r="BJ1926" s="58"/>
      <c r="BK1926" s="58"/>
      <c r="BL1926" s="58"/>
      <c r="BM1926" s="58"/>
      <c r="BN1926" s="58"/>
      <c r="BO1926" s="58"/>
      <c r="BP1926" s="58"/>
      <c r="BQ1926" s="58"/>
      <c r="BR1926" s="58"/>
      <c r="BS1926" s="58"/>
      <c r="BT1926" s="58"/>
      <c r="BU1926" s="58"/>
      <c r="BV1926" s="58"/>
      <c r="BW1926" s="58"/>
      <c r="BX1926" s="58"/>
      <c r="BY1926" s="58"/>
      <c r="BZ1926" s="58"/>
      <c r="CA1926" s="58"/>
      <c r="CB1926" s="58"/>
      <c r="CC1926" s="58"/>
      <c r="CD1926" s="58"/>
      <c r="CE1926" s="58"/>
      <c r="CF1926" s="58"/>
      <c r="CG1926" s="58"/>
      <c r="CH1926" s="58"/>
      <c r="CI1926" s="58"/>
      <c r="CJ1926" s="58"/>
      <c r="CK1926" s="58"/>
      <c r="CL1926" s="58"/>
      <c r="CM1926" s="58"/>
      <c r="CN1926" s="58"/>
      <c r="CO1926" s="58"/>
      <c r="CP1926" s="58"/>
      <c r="CQ1926" s="58"/>
      <c r="CR1926" s="58"/>
      <c r="CS1926" s="58"/>
      <c r="CT1926" s="58"/>
      <c r="CU1926" s="58"/>
      <c r="CV1926" s="58"/>
      <c r="CW1926" s="58"/>
      <c r="CX1926" s="58"/>
      <c r="CY1926" s="58"/>
      <c r="CZ1926" s="58"/>
      <c r="DA1926" s="58"/>
      <c r="DB1926" s="58"/>
      <c r="DC1926" s="58"/>
      <c r="DD1926" s="58"/>
      <c r="DE1926" s="58"/>
      <c r="DF1926" s="58"/>
      <c r="DG1926" s="58"/>
      <c r="DH1926" s="58"/>
      <c r="DI1926" s="60"/>
    </row>
    <row r="1927" spans="1:113" x14ac:dyDescent="0.2">
      <c r="A1927" s="36"/>
      <c r="AM1927" s="62"/>
      <c r="AN1927" s="62"/>
      <c r="AO1927" s="58"/>
      <c r="AP1927" s="58"/>
      <c r="AQ1927" s="58"/>
      <c r="AS1927" s="62"/>
      <c r="AT1927" s="58"/>
      <c r="AU1927" s="58"/>
      <c r="AW1927" s="62"/>
      <c r="AX1927" s="58"/>
      <c r="AY1927" s="59"/>
      <c r="BA1927" s="58"/>
      <c r="BC1927" s="62"/>
      <c r="BD1927" s="58"/>
      <c r="BE1927" s="59"/>
      <c r="BF1927" s="58"/>
      <c r="BG1927" s="58"/>
      <c r="BH1927" s="58"/>
      <c r="BI1927" s="58"/>
      <c r="BJ1927" s="58"/>
      <c r="BK1927" s="58"/>
      <c r="BL1927" s="58"/>
      <c r="BM1927" s="58"/>
      <c r="BN1927" s="58"/>
      <c r="BO1927" s="58"/>
      <c r="BP1927" s="58"/>
      <c r="BQ1927" s="58"/>
      <c r="BR1927" s="58"/>
      <c r="BS1927" s="58"/>
      <c r="BT1927" s="58"/>
      <c r="BU1927" s="58"/>
      <c r="BV1927" s="58"/>
      <c r="BW1927" s="58"/>
      <c r="BX1927" s="58"/>
      <c r="BY1927" s="58"/>
      <c r="BZ1927" s="58"/>
      <c r="CA1927" s="58"/>
      <c r="CB1927" s="58"/>
      <c r="CC1927" s="58"/>
      <c r="CD1927" s="58"/>
      <c r="CE1927" s="58"/>
      <c r="CF1927" s="58"/>
      <c r="CG1927" s="58"/>
      <c r="CH1927" s="58"/>
      <c r="CI1927" s="58"/>
      <c r="CJ1927" s="58"/>
      <c r="CK1927" s="58"/>
      <c r="CL1927" s="58"/>
      <c r="CM1927" s="58"/>
      <c r="CN1927" s="58"/>
      <c r="CO1927" s="58"/>
      <c r="CP1927" s="58"/>
      <c r="CQ1927" s="58"/>
      <c r="CR1927" s="58"/>
      <c r="CS1927" s="58"/>
      <c r="CT1927" s="58"/>
      <c r="CU1927" s="58"/>
      <c r="CV1927" s="58"/>
      <c r="CW1927" s="58"/>
      <c r="CX1927" s="58"/>
      <c r="CY1927" s="58"/>
      <c r="CZ1927" s="58"/>
      <c r="DA1927" s="58"/>
      <c r="DB1927" s="58"/>
      <c r="DC1927" s="58"/>
      <c r="DD1927" s="58"/>
      <c r="DE1927" s="58"/>
      <c r="DF1927" s="58"/>
      <c r="DG1927" s="58"/>
      <c r="DH1927" s="58"/>
      <c r="DI1927" s="60"/>
    </row>
    <row r="1928" spans="1:113" x14ac:dyDescent="0.2">
      <c r="A1928" s="36"/>
      <c r="AM1928" s="62"/>
      <c r="AN1928" s="62"/>
      <c r="AO1928" s="58"/>
      <c r="AP1928" s="58"/>
      <c r="AQ1928" s="58"/>
      <c r="AS1928" s="62"/>
      <c r="AT1928" s="58"/>
      <c r="AU1928" s="58"/>
      <c r="AW1928" s="62"/>
      <c r="AX1928" s="58"/>
      <c r="AY1928" s="59"/>
      <c r="BA1928" s="58"/>
      <c r="BC1928" s="62"/>
      <c r="BD1928" s="58"/>
      <c r="BE1928" s="59"/>
      <c r="BF1928" s="58"/>
      <c r="BG1928" s="58"/>
      <c r="BH1928" s="58"/>
      <c r="BI1928" s="58"/>
      <c r="BJ1928" s="58"/>
      <c r="BK1928" s="58"/>
      <c r="BL1928" s="58"/>
      <c r="BM1928" s="58"/>
      <c r="BN1928" s="58"/>
      <c r="BO1928" s="58"/>
      <c r="BP1928" s="58"/>
      <c r="BQ1928" s="58"/>
      <c r="BR1928" s="58"/>
      <c r="BS1928" s="58"/>
      <c r="BT1928" s="58"/>
      <c r="BU1928" s="58"/>
      <c r="BV1928" s="58"/>
      <c r="BW1928" s="58"/>
      <c r="BX1928" s="58"/>
      <c r="BY1928" s="58"/>
      <c r="BZ1928" s="58"/>
      <c r="CA1928" s="58"/>
      <c r="CB1928" s="58"/>
      <c r="CC1928" s="58"/>
      <c r="CD1928" s="58"/>
      <c r="CE1928" s="58"/>
      <c r="CF1928" s="58"/>
      <c r="CG1928" s="58"/>
      <c r="CH1928" s="58"/>
      <c r="CI1928" s="58"/>
      <c r="CJ1928" s="58"/>
      <c r="CK1928" s="58"/>
      <c r="CL1928" s="58"/>
      <c r="CM1928" s="58"/>
      <c r="CN1928" s="58"/>
      <c r="CO1928" s="58"/>
      <c r="CP1928" s="58"/>
      <c r="CQ1928" s="58"/>
      <c r="CR1928" s="58"/>
      <c r="CS1928" s="58"/>
      <c r="CT1928" s="58"/>
      <c r="CU1928" s="58"/>
      <c r="CV1928" s="58"/>
      <c r="CW1928" s="58"/>
      <c r="CX1928" s="58"/>
      <c r="CY1928" s="58"/>
      <c r="CZ1928" s="58"/>
      <c r="DA1928" s="58"/>
      <c r="DB1928" s="58"/>
      <c r="DC1928" s="58"/>
      <c r="DD1928" s="58"/>
      <c r="DE1928" s="58"/>
      <c r="DF1928" s="58"/>
      <c r="DG1928" s="58"/>
      <c r="DH1928" s="58"/>
      <c r="DI1928" s="60"/>
    </row>
    <row r="1929" spans="1:113" x14ac:dyDescent="0.2">
      <c r="A1929" s="36"/>
      <c r="AM1929" s="62"/>
      <c r="AN1929" s="62"/>
      <c r="AO1929" s="58"/>
      <c r="AP1929" s="58"/>
      <c r="AQ1929" s="58"/>
      <c r="AS1929" s="62"/>
      <c r="AT1929" s="58"/>
      <c r="AU1929" s="58"/>
      <c r="AW1929" s="62"/>
      <c r="AX1929" s="58"/>
      <c r="AY1929" s="59"/>
      <c r="BA1929" s="58"/>
      <c r="BC1929" s="62"/>
      <c r="BD1929" s="58"/>
      <c r="BE1929" s="59"/>
      <c r="BF1929" s="58"/>
      <c r="BG1929" s="58"/>
      <c r="BH1929" s="58"/>
      <c r="BI1929" s="58"/>
      <c r="BJ1929" s="58"/>
      <c r="BK1929" s="58"/>
      <c r="BL1929" s="58"/>
      <c r="BM1929" s="58"/>
      <c r="BN1929" s="58"/>
      <c r="BO1929" s="58"/>
      <c r="BP1929" s="58"/>
      <c r="BQ1929" s="58"/>
      <c r="BR1929" s="58"/>
      <c r="BS1929" s="58"/>
      <c r="BT1929" s="58"/>
      <c r="BU1929" s="58"/>
      <c r="BV1929" s="58"/>
      <c r="BW1929" s="58"/>
      <c r="BX1929" s="58"/>
      <c r="BY1929" s="58"/>
      <c r="BZ1929" s="58"/>
      <c r="CA1929" s="58"/>
      <c r="CB1929" s="58"/>
      <c r="CC1929" s="58"/>
      <c r="CD1929" s="58"/>
      <c r="CE1929" s="58"/>
      <c r="CF1929" s="58"/>
      <c r="CG1929" s="58"/>
      <c r="CH1929" s="58"/>
      <c r="CI1929" s="58"/>
      <c r="CJ1929" s="58"/>
      <c r="CK1929" s="58"/>
      <c r="CL1929" s="58"/>
      <c r="CM1929" s="58"/>
      <c r="CN1929" s="58"/>
      <c r="CO1929" s="58"/>
      <c r="CP1929" s="58"/>
      <c r="CQ1929" s="58"/>
      <c r="CR1929" s="58"/>
      <c r="CS1929" s="58"/>
      <c r="CT1929" s="58"/>
      <c r="CU1929" s="58"/>
      <c r="CV1929" s="58"/>
      <c r="CW1929" s="58"/>
      <c r="CX1929" s="58"/>
      <c r="CY1929" s="58"/>
      <c r="CZ1929" s="58"/>
      <c r="DA1929" s="58"/>
      <c r="DB1929" s="58"/>
      <c r="DC1929" s="58"/>
      <c r="DD1929" s="58"/>
      <c r="DE1929" s="58"/>
      <c r="DF1929" s="58"/>
      <c r="DG1929" s="58"/>
      <c r="DH1929" s="58"/>
      <c r="DI1929" s="60"/>
    </row>
    <row r="1930" spans="1:113" x14ac:dyDescent="0.2">
      <c r="A1930" s="36"/>
      <c r="AM1930" s="62"/>
      <c r="AN1930" s="62"/>
      <c r="AO1930" s="58"/>
      <c r="AP1930" s="58"/>
      <c r="AQ1930" s="58"/>
      <c r="AS1930" s="62"/>
      <c r="AT1930" s="58"/>
      <c r="AU1930" s="58"/>
      <c r="AW1930" s="62"/>
      <c r="AX1930" s="58"/>
      <c r="AY1930" s="59"/>
      <c r="BA1930" s="58"/>
      <c r="BC1930" s="62"/>
      <c r="BD1930" s="58"/>
      <c r="BE1930" s="59"/>
      <c r="BF1930" s="58"/>
      <c r="BG1930" s="58"/>
      <c r="BH1930" s="58"/>
      <c r="BI1930" s="58"/>
      <c r="BJ1930" s="58"/>
      <c r="BK1930" s="58"/>
      <c r="BL1930" s="58"/>
      <c r="BM1930" s="58"/>
      <c r="BN1930" s="58"/>
      <c r="BO1930" s="58"/>
      <c r="BP1930" s="58"/>
      <c r="BQ1930" s="58"/>
      <c r="BR1930" s="58"/>
      <c r="BS1930" s="58"/>
      <c r="BT1930" s="58"/>
      <c r="BU1930" s="58"/>
      <c r="BV1930" s="58"/>
      <c r="BW1930" s="58"/>
      <c r="BX1930" s="58"/>
      <c r="BY1930" s="58"/>
      <c r="BZ1930" s="58"/>
      <c r="CA1930" s="58"/>
      <c r="CB1930" s="58"/>
      <c r="CC1930" s="58"/>
      <c r="CD1930" s="58"/>
      <c r="CE1930" s="58"/>
      <c r="CF1930" s="58"/>
      <c r="CG1930" s="58"/>
      <c r="CH1930" s="58"/>
      <c r="CI1930" s="58"/>
      <c r="CJ1930" s="58"/>
      <c r="CK1930" s="58"/>
      <c r="CL1930" s="58"/>
      <c r="CM1930" s="58"/>
      <c r="CN1930" s="58"/>
      <c r="CO1930" s="58"/>
      <c r="CP1930" s="58"/>
      <c r="CQ1930" s="58"/>
      <c r="CR1930" s="58"/>
      <c r="CS1930" s="58"/>
      <c r="CT1930" s="58"/>
      <c r="CU1930" s="58"/>
      <c r="CV1930" s="58"/>
      <c r="CW1930" s="58"/>
      <c r="CX1930" s="58"/>
      <c r="CY1930" s="58"/>
      <c r="CZ1930" s="58"/>
      <c r="DA1930" s="58"/>
      <c r="DB1930" s="58"/>
      <c r="DC1930" s="58"/>
      <c r="DD1930" s="58"/>
      <c r="DE1930" s="58"/>
      <c r="DF1930" s="58"/>
      <c r="DG1930" s="58"/>
      <c r="DH1930" s="58"/>
      <c r="DI1930" s="60"/>
    </row>
    <row r="1931" spans="1:113" x14ac:dyDescent="0.2">
      <c r="A1931" s="36"/>
      <c r="AM1931" s="62"/>
      <c r="AN1931" s="62"/>
      <c r="AO1931" s="58"/>
      <c r="AP1931" s="58"/>
      <c r="AQ1931" s="58"/>
      <c r="AS1931" s="62"/>
      <c r="AT1931" s="58"/>
      <c r="AU1931" s="58"/>
      <c r="AW1931" s="62"/>
      <c r="AX1931" s="58"/>
      <c r="AY1931" s="59"/>
      <c r="BA1931" s="58"/>
      <c r="BC1931" s="62"/>
      <c r="BD1931" s="58"/>
      <c r="BE1931" s="59"/>
      <c r="BF1931" s="58"/>
      <c r="BG1931" s="58"/>
      <c r="BH1931" s="58"/>
      <c r="BI1931" s="58"/>
      <c r="BJ1931" s="58"/>
      <c r="BK1931" s="58"/>
      <c r="BL1931" s="58"/>
      <c r="BM1931" s="58"/>
      <c r="BN1931" s="58"/>
      <c r="BO1931" s="58"/>
      <c r="BP1931" s="58"/>
      <c r="BQ1931" s="58"/>
      <c r="BR1931" s="58"/>
      <c r="BS1931" s="58"/>
      <c r="BT1931" s="58"/>
      <c r="BU1931" s="58"/>
      <c r="BV1931" s="58"/>
      <c r="BW1931" s="58"/>
      <c r="BX1931" s="58"/>
      <c r="BY1931" s="58"/>
      <c r="BZ1931" s="58"/>
      <c r="CA1931" s="58"/>
      <c r="CB1931" s="58"/>
      <c r="CC1931" s="58"/>
      <c r="CD1931" s="58"/>
      <c r="CE1931" s="58"/>
      <c r="CF1931" s="58"/>
      <c r="CG1931" s="58"/>
      <c r="CH1931" s="58"/>
      <c r="CI1931" s="58"/>
      <c r="CJ1931" s="58"/>
      <c r="CK1931" s="58"/>
      <c r="CL1931" s="58"/>
      <c r="CM1931" s="58"/>
      <c r="CN1931" s="58"/>
      <c r="CO1931" s="58"/>
      <c r="CP1931" s="58"/>
      <c r="CQ1931" s="58"/>
      <c r="CR1931" s="58"/>
      <c r="CS1931" s="58"/>
      <c r="CT1931" s="58"/>
      <c r="CU1931" s="58"/>
      <c r="CV1931" s="58"/>
      <c r="CW1931" s="58"/>
      <c r="CX1931" s="58"/>
      <c r="CY1931" s="58"/>
      <c r="CZ1931" s="58"/>
      <c r="DA1931" s="58"/>
      <c r="DB1931" s="58"/>
      <c r="DC1931" s="58"/>
      <c r="DD1931" s="58"/>
      <c r="DE1931" s="58"/>
      <c r="DF1931" s="58"/>
      <c r="DG1931" s="58"/>
      <c r="DH1931" s="58"/>
      <c r="DI1931" s="60"/>
    </row>
    <row r="1932" spans="1:113" x14ac:dyDescent="0.2">
      <c r="A1932" s="36"/>
      <c r="AM1932" s="62"/>
      <c r="AN1932" s="62"/>
      <c r="AO1932" s="58"/>
      <c r="AP1932" s="58"/>
      <c r="AQ1932" s="58"/>
      <c r="AS1932" s="62"/>
      <c r="AT1932" s="58"/>
      <c r="AU1932" s="58"/>
      <c r="AW1932" s="62"/>
      <c r="AX1932" s="58"/>
      <c r="AY1932" s="59"/>
      <c r="BA1932" s="58"/>
      <c r="BC1932" s="62"/>
      <c r="BD1932" s="58"/>
      <c r="BE1932" s="59"/>
      <c r="BF1932" s="58"/>
      <c r="BG1932" s="58"/>
      <c r="BH1932" s="58"/>
      <c r="BI1932" s="58"/>
      <c r="BJ1932" s="58"/>
      <c r="BK1932" s="58"/>
      <c r="BL1932" s="58"/>
      <c r="BM1932" s="58"/>
      <c r="BN1932" s="58"/>
      <c r="BO1932" s="58"/>
      <c r="BP1932" s="58"/>
      <c r="BQ1932" s="58"/>
      <c r="BR1932" s="58"/>
      <c r="BS1932" s="58"/>
      <c r="BT1932" s="58"/>
      <c r="BU1932" s="58"/>
      <c r="BV1932" s="58"/>
      <c r="BW1932" s="58"/>
      <c r="BX1932" s="58"/>
      <c r="BY1932" s="58"/>
      <c r="BZ1932" s="58"/>
      <c r="CA1932" s="58"/>
      <c r="CB1932" s="58"/>
      <c r="CC1932" s="58"/>
      <c r="CD1932" s="58"/>
      <c r="CE1932" s="58"/>
      <c r="CF1932" s="58"/>
      <c r="CG1932" s="58"/>
      <c r="CH1932" s="58"/>
      <c r="CI1932" s="58"/>
      <c r="CJ1932" s="58"/>
      <c r="CK1932" s="58"/>
      <c r="CL1932" s="58"/>
      <c r="CM1932" s="58"/>
      <c r="CN1932" s="58"/>
      <c r="CO1932" s="58"/>
      <c r="CP1932" s="58"/>
      <c r="CQ1932" s="58"/>
      <c r="CR1932" s="58"/>
      <c r="CS1932" s="58"/>
      <c r="CT1932" s="58"/>
      <c r="CU1932" s="58"/>
      <c r="CV1932" s="58"/>
      <c r="CW1932" s="58"/>
      <c r="CX1932" s="58"/>
      <c r="CY1932" s="58"/>
      <c r="CZ1932" s="58"/>
      <c r="DA1932" s="58"/>
      <c r="DB1932" s="58"/>
      <c r="DC1932" s="58"/>
      <c r="DD1932" s="58"/>
      <c r="DE1932" s="58"/>
      <c r="DF1932" s="58"/>
      <c r="DG1932" s="58"/>
      <c r="DH1932" s="58"/>
      <c r="DI1932" s="60"/>
    </row>
    <row r="1933" spans="1:113" x14ac:dyDescent="0.2">
      <c r="A1933" s="36"/>
      <c r="AM1933" s="62"/>
      <c r="AN1933" s="62"/>
      <c r="AO1933" s="58"/>
      <c r="AP1933" s="58"/>
      <c r="AQ1933" s="58"/>
      <c r="AS1933" s="62"/>
      <c r="AT1933" s="58"/>
      <c r="AU1933" s="58"/>
      <c r="AW1933" s="62"/>
      <c r="AX1933" s="58"/>
      <c r="AY1933" s="59"/>
      <c r="BA1933" s="58"/>
      <c r="BC1933" s="62"/>
      <c r="BD1933" s="58"/>
      <c r="BE1933" s="59"/>
      <c r="BF1933" s="58"/>
      <c r="BG1933" s="58"/>
      <c r="BH1933" s="58"/>
      <c r="BI1933" s="58"/>
      <c r="BJ1933" s="58"/>
      <c r="BK1933" s="58"/>
      <c r="BL1933" s="58"/>
      <c r="BM1933" s="58"/>
      <c r="BN1933" s="58"/>
      <c r="BO1933" s="58"/>
      <c r="BP1933" s="58"/>
      <c r="BQ1933" s="58"/>
      <c r="BR1933" s="58"/>
      <c r="BS1933" s="58"/>
      <c r="BT1933" s="58"/>
      <c r="BU1933" s="58"/>
      <c r="BV1933" s="58"/>
      <c r="BW1933" s="58"/>
      <c r="BX1933" s="58"/>
      <c r="BY1933" s="58"/>
      <c r="BZ1933" s="58"/>
      <c r="CA1933" s="58"/>
      <c r="CB1933" s="58"/>
      <c r="CC1933" s="58"/>
      <c r="CD1933" s="58"/>
      <c r="CE1933" s="58"/>
      <c r="CF1933" s="58"/>
      <c r="CG1933" s="58"/>
      <c r="CH1933" s="58"/>
      <c r="CI1933" s="58"/>
      <c r="CJ1933" s="58"/>
      <c r="CK1933" s="58"/>
      <c r="CL1933" s="58"/>
      <c r="CM1933" s="58"/>
      <c r="CN1933" s="58"/>
      <c r="CO1933" s="58"/>
      <c r="CP1933" s="58"/>
      <c r="CQ1933" s="58"/>
      <c r="CR1933" s="58"/>
      <c r="CS1933" s="58"/>
      <c r="CT1933" s="58"/>
      <c r="CU1933" s="58"/>
      <c r="CV1933" s="58"/>
      <c r="CW1933" s="58"/>
      <c r="CX1933" s="58"/>
      <c r="CY1933" s="58"/>
      <c r="CZ1933" s="58"/>
      <c r="DA1933" s="58"/>
      <c r="DB1933" s="58"/>
      <c r="DC1933" s="58"/>
      <c r="DD1933" s="58"/>
      <c r="DE1933" s="58"/>
      <c r="DF1933" s="58"/>
      <c r="DG1933" s="58"/>
      <c r="DH1933" s="58"/>
      <c r="DI1933" s="60"/>
    </row>
    <row r="1934" spans="1:113" x14ac:dyDescent="0.2">
      <c r="A1934" s="36"/>
      <c r="AM1934" s="62"/>
      <c r="AN1934" s="62"/>
      <c r="AO1934" s="58"/>
      <c r="AP1934" s="58"/>
      <c r="AQ1934" s="58"/>
      <c r="AS1934" s="62"/>
      <c r="AT1934" s="58"/>
      <c r="AU1934" s="58"/>
      <c r="AW1934" s="62"/>
      <c r="AX1934" s="58"/>
      <c r="AY1934" s="59"/>
      <c r="BA1934" s="58"/>
      <c r="BC1934" s="62"/>
      <c r="BD1934" s="58"/>
      <c r="BE1934" s="59"/>
      <c r="BF1934" s="58"/>
      <c r="BG1934" s="58"/>
      <c r="BH1934" s="58"/>
      <c r="BI1934" s="58"/>
      <c r="BJ1934" s="58"/>
      <c r="BK1934" s="58"/>
      <c r="BL1934" s="58"/>
      <c r="BM1934" s="58"/>
      <c r="BN1934" s="58"/>
      <c r="BO1934" s="58"/>
      <c r="BP1934" s="58"/>
      <c r="BQ1934" s="58"/>
      <c r="BR1934" s="58"/>
      <c r="BS1934" s="58"/>
      <c r="BT1934" s="58"/>
      <c r="BU1934" s="58"/>
      <c r="BV1934" s="58"/>
      <c r="BW1934" s="58"/>
      <c r="BX1934" s="58"/>
      <c r="BY1934" s="58"/>
      <c r="BZ1934" s="58"/>
      <c r="CA1934" s="58"/>
      <c r="CB1934" s="58"/>
      <c r="CC1934" s="58"/>
      <c r="CD1934" s="58"/>
      <c r="CE1934" s="58"/>
      <c r="CF1934" s="58"/>
      <c r="CG1934" s="58"/>
      <c r="CH1934" s="58"/>
      <c r="CI1934" s="58"/>
      <c r="CJ1934" s="58"/>
      <c r="CK1934" s="58"/>
      <c r="CL1934" s="58"/>
      <c r="CM1934" s="58"/>
      <c r="CN1934" s="58"/>
      <c r="CO1934" s="58"/>
      <c r="CP1934" s="58"/>
      <c r="CQ1934" s="58"/>
      <c r="CR1934" s="58"/>
      <c r="CS1934" s="58"/>
      <c r="CT1934" s="58"/>
      <c r="CU1934" s="58"/>
      <c r="CV1934" s="58"/>
      <c r="CW1934" s="58"/>
      <c r="CX1934" s="58"/>
      <c r="CY1934" s="58"/>
      <c r="CZ1934" s="58"/>
      <c r="DA1934" s="58"/>
      <c r="DB1934" s="58"/>
      <c r="DC1934" s="58"/>
      <c r="DD1934" s="58"/>
      <c r="DE1934" s="58"/>
      <c r="DF1934" s="58"/>
      <c r="DG1934" s="58"/>
      <c r="DH1934" s="58"/>
      <c r="DI1934" s="60"/>
    </row>
    <row r="1935" spans="1:113" x14ac:dyDescent="0.2">
      <c r="A1935" s="36"/>
      <c r="AM1935" s="62"/>
      <c r="AN1935" s="62"/>
      <c r="AO1935" s="58"/>
      <c r="AP1935" s="58"/>
      <c r="AQ1935" s="58"/>
      <c r="AS1935" s="62"/>
      <c r="AT1935" s="58"/>
      <c r="AU1935" s="58"/>
      <c r="AW1935" s="62"/>
      <c r="AX1935" s="58"/>
      <c r="AY1935" s="59"/>
      <c r="BA1935" s="58"/>
      <c r="BC1935" s="62"/>
      <c r="BD1935" s="58"/>
      <c r="BE1935" s="59"/>
      <c r="BF1935" s="58"/>
      <c r="BG1935" s="58"/>
      <c r="BH1935" s="58"/>
      <c r="BI1935" s="58"/>
      <c r="BJ1935" s="58"/>
      <c r="BK1935" s="58"/>
      <c r="BL1935" s="58"/>
      <c r="BM1935" s="58"/>
      <c r="BN1935" s="58"/>
      <c r="BO1935" s="58"/>
      <c r="BP1935" s="58"/>
      <c r="BQ1935" s="58"/>
      <c r="BR1935" s="58"/>
      <c r="BS1935" s="58"/>
      <c r="BT1935" s="58"/>
      <c r="BU1935" s="58"/>
      <c r="BV1935" s="58"/>
      <c r="BW1935" s="58"/>
      <c r="BX1935" s="58"/>
      <c r="BY1935" s="58"/>
      <c r="BZ1935" s="58"/>
      <c r="CA1935" s="58"/>
      <c r="CB1935" s="58"/>
      <c r="CC1935" s="58"/>
      <c r="CD1935" s="58"/>
      <c r="CE1935" s="58"/>
      <c r="CF1935" s="58"/>
      <c r="CG1935" s="58"/>
      <c r="CH1935" s="58"/>
      <c r="CI1935" s="58"/>
      <c r="CJ1935" s="58"/>
      <c r="CK1935" s="58"/>
      <c r="CL1935" s="58"/>
      <c r="CM1935" s="58"/>
      <c r="CN1935" s="58"/>
      <c r="CO1935" s="58"/>
      <c r="CP1935" s="58"/>
      <c r="CQ1935" s="58"/>
      <c r="CR1935" s="58"/>
      <c r="CS1935" s="58"/>
      <c r="CT1935" s="58"/>
      <c r="CU1935" s="58"/>
      <c r="CV1935" s="58"/>
      <c r="CW1935" s="58"/>
      <c r="CX1935" s="58"/>
      <c r="CY1935" s="58"/>
      <c r="CZ1935" s="58"/>
      <c r="DA1935" s="58"/>
      <c r="DB1935" s="58"/>
      <c r="DC1935" s="58"/>
      <c r="DD1935" s="58"/>
      <c r="DE1935" s="58"/>
      <c r="DF1935" s="58"/>
      <c r="DG1935" s="58"/>
      <c r="DH1935" s="58"/>
      <c r="DI1935" s="60"/>
    </row>
    <row r="1936" spans="1:113" x14ac:dyDescent="0.2">
      <c r="A1936" s="36"/>
      <c r="AM1936" s="62"/>
      <c r="AN1936" s="62"/>
      <c r="AO1936" s="58"/>
      <c r="AP1936" s="58"/>
      <c r="AQ1936" s="58"/>
      <c r="AS1936" s="62"/>
      <c r="AT1936" s="58"/>
      <c r="AU1936" s="58"/>
      <c r="AW1936" s="62"/>
      <c r="AX1936" s="58"/>
      <c r="AY1936" s="59"/>
      <c r="BA1936" s="58"/>
      <c r="BC1936" s="62"/>
      <c r="BD1936" s="58"/>
      <c r="BE1936" s="59"/>
      <c r="BF1936" s="58"/>
      <c r="BG1936" s="58"/>
      <c r="BH1936" s="58"/>
      <c r="BI1936" s="58"/>
      <c r="BJ1936" s="58"/>
      <c r="BK1936" s="58"/>
      <c r="BL1936" s="58"/>
      <c r="BM1936" s="58"/>
      <c r="BN1936" s="58"/>
      <c r="BO1936" s="58"/>
      <c r="BP1936" s="58"/>
      <c r="BQ1936" s="58"/>
      <c r="BR1936" s="58"/>
      <c r="BS1936" s="58"/>
      <c r="BT1936" s="58"/>
      <c r="BU1936" s="58"/>
      <c r="BV1936" s="58"/>
      <c r="BW1936" s="58"/>
      <c r="BX1936" s="58"/>
      <c r="BY1936" s="58"/>
      <c r="BZ1936" s="58"/>
      <c r="CA1936" s="58"/>
      <c r="CB1936" s="58"/>
      <c r="CC1936" s="58"/>
      <c r="CD1936" s="58"/>
      <c r="CE1936" s="58"/>
      <c r="CF1936" s="58"/>
      <c r="CG1936" s="58"/>
      <c r="CH1936" s="58"/>
      <c r="CI1936" s="58"/>
      <c r="CJ1936" s="58"/>
      <c r="CK1936" s="58"/>
      <c r="CL1936" s="58"/>
      <c r="CM1936" s="58"/>
      <c r="CN1936" s="58"/>
      <c r="CO1936" s="58"/>
      <c r="CP1936" s="58"/>
      <c r="CQ1936" s="58"/>
      <c r="CR1936" s="58"/>
      <c r="CS1936" s="58"/>
      <c r="CT1936" s="58"/>
      <c r="CU1936" s="58"/>
      <c r="CV1936" s="58"/>
      <c r="CW1936" s="58"/>
      <c r="CX1936" s="58"/>
      <c r="CY1936" s="58"/>
      <c r="CZ1936" s="58"/>
      <c r="DA1936" s="58"/>
      <c r="DB1936" s="58"/>
      <c r="DC1936" s="58"/>
      <c r="DD1936" s="58"/>
      <c r="DE1936" s="58"/>
      <c r="DF1936" s="58"/>
      <c r="DG1936" s="58"/>
      <c r="DH1936" s="58"/>
      <c r="DI1936" s="60"/>
    </row>
    <row r="1937" spans="1:113" x14ac:dyDescent="0.2">
      <c r="A1937" s="36"/>
      <c r="AM1937" s="62"/>
      <c r="AN1937" s="62"/>
      <c r="AO1937" s="58"/>
      <c r="AP1937" s="58"/>
      <c r="AQ1937" s="58"/>
      <c r="AS1937" s="62"/>
      <c r="AT1937" s="58"/>
      <c r="AU1937" s="58"/>
      <c r="AW1937" s="62"/>
      <c r="AX1937" s="58"/>
      <c r="AY1937" s="59"/>
      <c r="BA1937" s="58"/>
      <c r="BC1937" s="62"/>
      <c r="BD1937" s="58"/>
      <c r="BE1937" s="59"/>
      <c r="BF1937" s="58"/>
      <c r="BG1937" s="58"/>
      <c r="BH1937" s="58"/>
      <c r="BI1937" s="58"/>
      <c r="BJ1937" s="58"/>
      <c r="BK1937" s="58"/>
      <c r="BL1937" s="58"/>
      <c r="BM1937" s="58"/>
      <c r="BN1937" s="58"/>
      <c r="BO1937" s="58"/>
      <c r="BP1937" s="58"/>
      <c r="BQ1937" s="58"/>
      <c r="BR1937" s="58"/>
      <c r="BS1937" s="58"/>
      <c r="BT1937" s="58"/>
      <c r="BU1937" s="58"/>
      <c r="BV1937" s="58"/>
      <c r="BW1937" s="58"/>
      <c r="BX1937" s="58"/>
      <c r="BY1937" s="58"/>
      <c r="BZ1937" s="58"/>
      <c r="CA1937" s="58"/>
      <c r="CB1937" s="58"/>
      <c r="CC1937" s="58"/>
      <c r="CD1937" s="58"/>
      <c r="CE1937" s="58"/>
      <c r="CF1937" s="58"/>
      <c r="CG1937" s="58"/>
      <c r="CH1937" s="58"/>
      <c r="CI1937" s="58"/>
      <c r="CJ1937" s="58"/>
      <c r="CK1937" s="58"/>
      <c r="CL1937" s="58"/>
      <c r="CM1937" s="58"/>
      <c r="CN1937" s="58"/>
      <c r="CO1937" s="58"/>
      <c r="CP1937" s="58"/>
      <c r="CQ1937" s="58"/>
      <c r="CR1937" s="58"/>
      <c r="CS1937" s="58"/>
      <c r="CT1937" s="58"/>
      <c r="CU1937" s="58"/>
      <c r="CV1937" s="58"/>
      <c r="CW1937" s="58"/>
      <c r="CX1937" s="58"/>
      <c r="CY1937" s="58"/>
      <c r="CZ1937" s="58"/>
      <c r="DA1937" s="58"/>
      <c r="DB1937" s="58"/>
      <c r="DC1937" s="58"/>
      <c r="DD1937" s="58"/>
      <c r="DE1937" s="58"/>
      <c r="DF1937" s="58"/>
      <c r="DG1937" s="58"/>
      <c r="DH1937" s="58"/>
      <c r="DI1937" s="60"/>
    </row>
    <row r="1938" spans="1:113" x14ac:dyDescent="0.2">
      <c r="A1938" s="36"/>
      <c r="AM1938" s="62"/>
      <c r="AN1938" s="62"/>
      <c r="AO1938" s="58"/>
      <c r="AP1938" s="58"/>
      <c r="AQ1938" s="58"/>
      <c r="AS1938" s="62"/>
      <c r="AT1938" s="58"/>
      <c r="AU1938" s="58"/>
      <c r="AW1938" s="62"/>
      <c r="AX1938" s="58"/>
      <c r="AY1938" s="59"/>
      <c r="BA1938" s="58"/>
      <c r="BC1938" s="62"/>
      <c r="BD1938" s="58"/>
      <c r="BE1938" s="59"/>
      <c r="BF1938" s="58"/>
      <c r="BG1938" s="58"/>
      <c r="BH1938" s="58"/>
      <c r="BI1938" s="58"/>
      <c r="BJ1938" s="58"/>
      <c r="BK1938" s="58"/>
      <c r="BL1938" s="58"/>
      <c r="BM1938" s="58"/>
      <c r="BN1938" s="58"/>
      <c r="BO1938" s="58"/>
      <c r="BP1938" s="58"/>
      <c r="BQ1938" s="58"/>
      <c r="BR1938" s="58"/>
      <c r="BS1938" s="58"/>
      <c r="BT1938" s="58"/>
      <c r="BU1938" s="58"/>
      <c r="BV1938" s="58"/>
      <c r="BW1938" s="58"/>
      <c r="BX1938" s="58"/>
      <c r="BY1938" s="58"/>
      <c r="BZ1938" s="58"/>
      <c r="CA1938" s="58"/>
      <c r="CB1938" s="58"/>
      <c r="CC1938" s="58"/>
      <c r="CD1938" s="58"/>
      <c r="CE1938" s="58"/>
      <c r="CF1938" s="58"/>
      <c r="CG1938" s="58"/>
      <c r="CH1938" s="58"/>
      <c r="CI1938" s="58"/>
      <c r="CJ1938" s="58"/>
      <c r="CK1938" s="58"/>
      <c r="CL1938" s="58"/>
      <c r="CM1938" s="58"/>
      <c r="CN1938" s="58"/>
      <c r="CO1938" s="58"/>
      <c r="CP1938" s="58"/>
      <c r="CQ1938" s="58"/>
      <c r="CR1938" s="58"/>
      <c r="CS1938" s="58"/>
      <c r="CT1938" s="58"/>
      <c r="CU1938" s="58"/>
      <c r="CV1938" s="58"/>
      <c r="CW1938" s="58"/>
      <c r="CX1938" s="58"/>
      <c r="CY1938" s="58"/>
      <c r="CZ1938" s="58"/>
      <c r="DA1938" s="58"/>
      <c r="DB1938" s="58"/>
      <c r="DC1938" s="58"/>
      <c r="DD1938" s="58"/>
      <c r="DE1938" s="58"/>
      <c r="DF1938" s="58"/>
      <c r="DG1938" s="58"/>
      <c r="DH1938" s="58"/>
      <c r="DI1938" s="60"/>
    </row>
    <row r="1939" spans="1:113" x14ac:dyDescent="0.2">
      <c r="A1939" s="36"/>
      <c r="AM1939" s="62"/>
      <c r="AN1939" s="62"/>
      <c r="AO1939" s="58"/>
      <c r="AP1939" s="58"/>
      <c r="AQ1939" s="58"/>
      <c r="AS1939" s="62"/>
      <c r="AT1939" s="58"/>
      <c r="AU1939" s="58"/>
      <c r="AW1939" s="62"/>
      <c r="AX1939" s="58"/>
      <c r="AY1939" s="59"/>
      <c r="BA1939" s="58"/>
      <c r="BC1939" s="62"/>
      <c r="BD1939" s="58"/>
      <c r="BE1939" s="59"/>
      <c r="BF1939" s="58"/>
      <c r="BG1939" s="58"/>
      <c r="BH1939" s="58"/>
      <c r="BI1939" s="58"/>
      <c r="BJ1939" s="58"/>
      <c r="BK1939" s="58"/>
      <c r="BL1939" s="58"/>
      <c r="BM1939" s="58"/>
      <c r="BN1939" s="58"/>
      <c r="BO1939" s="58"/>
      <c r="BP1939" s="58"/>
      <c r="BQ1939" s="58"/>
      <c r="BR1939" s="58"/>
      <c r="BS1939" s="58"/>
      <c r="BT1939" s="58"/>
      <c r="BU1939" s="58"/>
      <c r="BV1939" s="58"/>
      <c r="BW1939" s="58"/>
      <c r="BX1939" s="58"/>
      <c r="BY1939" s="58"/>
      <c r="BZ1939" s="58"/>
      <c r="CA1939" s="58"/>
      <c r="CB1939" s="58"/>
      <c r="CC1939" s="58"/>
      <c r="CD1939" s="58"/>
      <c r="CE1939" s="58"/>
      <c r="CF1939" s="58"/>
      <c r="CG1939" s="58"/>
      <c r="CH1939" s="58"/>
      <c r="CI1939" s="58"/>
      <c r="CJ1939" s="58"/>
      <c r="CK1939" s="58"/>
      <c r="CL1939" s="58"/>
      <c r="CM1939" s="58"/>
      <c r="CN1939" s="58"/>
      <c r="CO1939" s="58"/>
      <c r="CP1939" s="58"/>
      <c r="CQ1939" s="58"/>
      <c r="CR1939" s="58"/>
      <c r="CS1939" s="58"/>
      <c r="CT1939" s="58"/>
      <c r="CU1939" s="58"/>
      <c r="CV1939" s="58"/>
      <c r="CW1939" s="58"/>
      <c r="CX1939" s="58"/>
      <c r="CY1939" s="58"/>
      <c r="CZ1939" s="58"/>
      <c r="DA1939" s="58"/>
      <c r="DB1939" s="58"/>
      <c r="DC1939" s="58"/>
      <c r="DD1939" s="58"/>
      <c r="DE1939" s="58"/>
      <c r="DF1939" s="58"/>
      <c r="DG1939" s="58"/>
      <c r="DH1939" s="58"/>
      <c r="DI1939" s="60"/>
    </row>
    <row r="1940" spans="1:113" x14ac:dyDescent="0.2">
      <c r="A1940" s="36"/>
      <c r="AM1940" s="62"/>
      <c r="AN1940" s="62"/>
      <c r="AO1940" s="58"/>
      <c r="AP1940" s="58"/>
      <c r="AQ1940" s="58"/>
      <c r="AS1940" s="62"/>
      <c r="AT1940" s="58"/>
      <c r="AU1940" s="58"/>
      <c r="AW1940" s="62"/>
      <c r="AX1940" s="58"/>
      <c r="AY1940" s="59"/>
      <c r="BA1940" s="58"/>
      <c r="BC1940" s="62"/>
      <c r="BD1940" s="58"/>
      <c r="BE1940" s="59"/>
      <c r="BF1940" s="58"/>
      <c r="BG1940" s="58"/>
      <c r="BH1940" s="58"/>
      <c r="BI1940" s="58"/>
      <c r="BJ1940" s="58"/>
      <c r="BK1940" s="58"/>
      <c r="BL1940" s="58"/>
      <c r="BM1940" s="58"/>
      <c r="BN1940" s="58"/>
      <c r="BO1940" s="58"/>
      <c r="BP1940" s="58"/>
      <c r="BQ1940" s="58"/>
      <c r="BR1940" s="58"/>
      <c r="BS1940" s="58"/>
      <c r="BT1940" s="58"/>
      <c r="BU1940" s="58"/>
      <c r="BV1940" s="58"/>
      <c r="BW1940" s="58"/>
      <c r="BX1940" s="58"/>
      <c r="BY1940" s="58"/>
      <c r="BZ1940" s="58"/>
      <c r="CA1940" s="58"/>
      <c r="CB1940" s="58"/>
      <c r="CC1940" s="58"/>
      <c r="CD1940" s="58"/>
      <c r="CE1940" s="58"/>
      <c r="CF1940" s="58"/>
      <c r="CG1940" s="58"/>
      <c r="CH1940" s="58"/>
      <c r="CI1940" s="58"/>
      <c r="CJ1940" s="58"/>
      <c r="CK1940" s="58"/>
      <c r="CL1940" s="58"/>
      <c r="CM1940" s="58"/>
      <c r="CN1940" s="58"/>
      <c r="CO1940" s="58"/>
      <c r="CP1940" s="58"/>
      <c r="CQ1940" s="58"/>
      <c r="CR1940" s="58"/>
      <c r="CS1940" s="58"/>
      <c r="CT1940" s="58"/>
      <c r="CU1940" s="58"/>
      <c r="CV1940" s="58"/>
      <c r="CW1940" s="58"/>
      <c r="CX1940" s="58"/>
      <c r="CY1940" s="58"/>
      <c r="CZ1940" s="58"/>
      <c r="DA1940" s="58"/>
      <c r="DB1940" s="58"/>
      <c r="DC1940" s="58"/>
      <c r="DD1940" s="58"/>
      <c r="DE1940" s="58"/>
      <c r="DF1940" s="58"/>
      <c r="DG1940" s="58"/>
      <c r="DH1940" s="58"/>
      <c r="DI1940" s="60"/>
    </row>
    <row r="1941" spans="1:113" x14ac:dyDescent="0.2">
      <c r="A1941" s="36"/>
      <c r="AM1941" s="62"/>
      <c r="AN1941" s="62"/>
      <c r="AO1941" s="58"/>
      <c r="AP1941" s="58"/>
      <c r="AQ1941" s="58"/>
      <c r="AS1941" s="62"/>
      <c r="AT1941" s="58"/>
      <c r="AU1941" s="58"/>
      <c r="AW1941" s="62"/>
      <c r="AX1941" s="58"/>
      <c r="AY1941" s="59"/>
      <c r="BA1941" s="58"/>
      <c r="BC1941" s="62"/>
      <c r="BD1941" s="58"/>
      <c r="BE1941" s="59"/>
      <c r="BF1941" s="58"/>
      <c r="BG1941" s="58"/>
      <c r="BH1941" s="58"/>
      <c r="BI1941" s="58"/>
      <c r="BJ1941" s="58"/>
      <c r="BK1941" s="58"/>
      <c r="BL1941" s="58"/>
      <c r="BM1941" s="58"/>
      <c r="BN1941" s="58"/>
      <c r="BO1941" s="58"/>
      <c r="BP1941" s="58"/>
      <c r="BQ1941" s="58"/>
      <c r="BR1941" s="58"/>
      <c r="BS1941" s="58"/>
      <c r="BT1941" s="58"/>
      <c r="BU1941" s="58"/>
      <c r="BV1941" s="58"/>
      <c r="BW1941" s="58"/>
      <c r="BX1941" s="58"/>
      <c r="BY1941" s="58"/>
      <c r="BZ1941" s="58"/>
      <c r="CA1941" s="58"/>
      <c r="CB1941" s="58"/>
      <c r="CC1941" s="58"/>
      <c r="CD1941" s="58"/>
      <c r="CE1941" s="58"/>
      <c r="CF1941" s="58"/>
      <c r="CG1941" s="58"/>
      <c r="CH1941" s="58"/>
      <c r="CI1941" s="58"/>
      <c r="CJ1941" s="58"/>
      <c r="CK1941" s="58"/>
      <c r="CL1941" s="58"/>
      <c r="CM1941" s="58"/>
      <c r="CN1941" s="58"/>
      <c r="CO1941" s="58"/>
      <c r="CP1941" s="58"/>
      <c r="CQ1941" s="58"/>
      <c r="CR1941" s="58"/>
      <c r="CS1941" s="58"/>
      <c r="CT1941" s="58"/>
      <c r="CU1941" s="58"/>
      <c r="CV1941" s="58"/>
      <c r="CW1941" s="58"/>
      <c r="CX1941" s="58"/>
      <c r="CY1941" s="58"/>
      <c r="CZ1941" s="58"/>
      <c r="DA1941" s="58"/>
      <c r="DB1941" s="58"/>
      <c r="DC1941" s="58"/>
      <c r="DD1941" s="58"/>
      <c r="DE1941" s="58"/>
      <c r="DF1941" s="58"/>
      <c r="DG1941" s="58"/>
      <c r="DH1941" s="58"/>
      <c r="DI1941" s="60"/>
    </row>
    <row r="1942" spans="1:113" x14ac:dyDescent="0.2">
      <c r="A1942" s="36"/>
      <c r="AM1942" s="62"/>
      <c r="AN1942" s="62"/>
      <c r="AO1942" s="58"/>
      <c r="AP1942" s="58"/>
      <c r="AQ1942" s="58"/>
      <c r="AS1942" s="62"/>
      <c r="AT1942" s="58"/>
      <c r="AU1942" s="58"/>
      <c r="AW1942" s="62"/>
      <c r="AX1942" s="58"/>
      <c r="AY1942" s="59"/>
      <c r="BA1942" s="58"/>
      <c r="BC1942" s="62"/>
      <c r="BD1942" s="58"/>
      <c r="BE1942" s="59"/>
      <c r="BF1942" s="58"/>
      <c r="BG1942" s="58"/>
      <c r="BH1942" s="58"/>
      <c r="BI1942" s="58"/>
      <c r="BJ1942" s="58"/>
      <c r="BK1942" s="58"/>
      <c r="BL1942" s="58"/>
      <c r="BM1942" s="58"/>
      <c r="BN1942" s="58"/>
      <c r="BO1942" s="58"/>
      <c r="BP1942" s="58"/>
      <c r="BQ1942" s="58"/>
      <c r="BR1942" s="58"/>
      <c r="BS1942" s="58"/>
      <c r="BT1942" s="58"/>
      <c r="BU1942" s="58"/>
      <c r="BV1942" s="58"/>
      <c r="BW1942" s="58"/>
      <c r="BX1942" s="58"/>
      <c r="BY1942" s="58"/>
      <c r="BZ1942" s="58"/>
      <c r="CA1942" s="58"/>
      <c r="CB1942" s="58"/>
      <c r="CC1942" s="58"/>
      <c r="CD1942" s="58"/>
      <c r="CE1942" s="58"/>
      <c r="CF1942" s="58"/>
      <c r="CG1942" s="58"/>
      <c r="CH1942" s="58"/>
      <c r="CI1942" s="58"/>
      <c r="CJ1942" s="58"/>
      <c r="CK1942" s="58"/>
      <c r="CL1942" s="58"/>
      <c r="CM1942" s="58"/>
      <c r="CN1942" s="58"/>
      <c r="CO1942" s="58"/>
      <c r="CP1942" s="58"/>
      <c r="CQ1942" s="58"/>
      <c r="CR1942" s="58"/>
      <c r="CS1942" s="58"/>
      <c r="CT1942" s="58"/>
      <c r="CU1942" s="58"/>
      <c r="CV1942" s="58"/>
      <c r="CW1942" s="58"/>
      <c r="CX1942" s="58"/>
      <c r="CY1942" s="58"/>
      <c r="CZ1942" s="58"/>
      <c r="DA1942" s="58"/>
      <c r="DB1942" s="58"/>
      <c r="DC1942" s="58"/>
      <c r="DD1942" s="58"/>
      <c r="DE1942" s="58"/>
      <c r="DF1942" s="58"/>
      <c r="DG1942" s="58"/>
      <c r="DH1942" s="58"/>
      <c r="DI1942" s="60"/>
    </row>
    <row r="1943" spans="1:113" x14ac:dyDescent="0.2">
      <c r="A1943" s="36"/>
      <c r="AM1943" s="62"/>
      <c r="AN1943" s="62"/>
      <c r="AO1943" s="58"/>
      <c r="AP1943" s="58"/>
      <c r="AQ1943" s="58"/>
      <c r="AS1943" s="62"/>
      <c r="AT1943" s="58"/>
      <c r="AU1943" s="58"/>
      <c r="AW1943" s="62"/>
      <c r="AX1943" s="58"/>
      <c r="AY1943" s="59"/>
      <c r="BA1943" s="58"/>
      <c r="BC1943" s="62"/>
      <c r="BD1943" s="58"/>
      <c r="BE1943" s="59"/>
      <c r="BF1943" s="58"/>
      <c r="BG1943" s="58"/>
      <c r="BH1943" s="58"/>
      <c r="BI1943" s="58"/>
      <c r="BJ1943" s="58"/>
      <c r="BK1943" s="58"/>
      <c r="BL1943" s="58"/>
      <c r="BM1943" s="58"/>
      <c r="BN1943" s="58"/>
      <c r="BO1943" s="58"/>
      <c r="BP1943" s="58"/>
      <c r="BQ1943" s="58"/>
      <c r="BR1943" s="58"/>
      <c r="BS1943" s="58"/>
      <c r="BT1943" s="58"/>
      <c r="BU1943" s="58"/>
      <c r="BV1943" s="58"/>
      <c r="BW1943" s="58"/>
      <c r="BX1943" s="58"/>
      <c r="BY1943" s="58"/>
      <c r="BZ1943" s="58"/>
      <c r="CA1943" s="58"/>
      <c r="CB1943" s="58"/>
      <c r="CC1943" s="58"/>
      <c r="CD1943" s="58"/>
      <c r="CE1943" s="58"/>
      <c r="CF1943" s="58"/>
      <c r="CG1943" s="58"/>
      <c r="CH1943" s="58"/>
      <c r="CI1943" s="58"/>
      <c r="CJ1943" s="58"/>
      <c r="CK1943" s="58"/>
      <c r="CL1943" s="58"/>
      <c r="CM1943" s="58"/>
      <c r="CN1943" s="58"/>
      <c r="CO1943" s="58"/>
      <c r="CP1943" s="58"/>
      <c r="CQ1943" s="58"/>
      <c r="CR1943" s="58"/>
      <c r="CS1943" s="58"/>
      <c r="CT1943" s="58"/>
      <c r="CU1943" s="58"/>
      <c r="CV1943" s="58"/>
      <c r="CW1943" s="58"/>
      <c r="CX1943" s="58"/>
      <c r="CY1943" s="58"/>
      <c r="CZ1943" s="58"/>
      <c r="DA1943" s="58"/>
      <c r="DB1943" s="58"/>
      <c r="DC1943" s="58"/>
      <c r="DD1943" s="58"/>
      <c r="DE1943" s="58"/>
      <c r="DF1943" s="58"/>
      <c r="DG1943" s="58"/>
      <c r="DH1943" s="58"/>
      <c r="DI1943" s="60"/>
    </row>
    <row r="1944" spans="1:113" x14ac:dyDescent="0.2">
      <c r="A1944" s="36"/>
      <c r="AM1944" s="62"/>
      <c r="AN1944" s="62"/>
      <c r="AO1944" s="58"/>
      <c r="AP1944" s="58"/>
      <c r="AQ1944" s="58"/>
      <c r="AS1944" s="62"/>
      <c r="AT1944" s="58"/>
      <c r="AU1944" s="58"/>
      <c r="AW1944" s="62"/>
      <c r="AX1944" s="58"/>
      <c r="AY1944" s="59"/>
      <c r="BA1944" s="58"/>
      <c r="BC1944" s="62"/>
      <c r="BD1944" s="58"/>
      <c r="BE1944" s="59"/>
      <c r="BF1944" s="58"/>
      <c r="BG1944" s="58"/>
      <c r="BH1944" s="58"/>
      <c r="BI1944" s="58"/>
      <c r="BJ1944" s="58"/>
      <c r="BK1944" s="58"/>
      <c r="BL1944" s="58"/>
      <c r="BM1944" s="58"/>
      <c r="BN1944" s="58"/>
      <c r="BO1944" s="58"/>
      <c r="BP1944" s="58"/>
      <c r="BQ1944" s="58"/>
      <c r="BR1944" s="58"/>
      <c r="BS1944" s="58"/>
      <c r="BT1944" s="58"/>
      <c r="BU1944" s="58"/>
      <c r="BV1944" s="58"/>
      <c r="BW1944" s="58"/>
      <c r="BX1944" s="58"/>
      <c r="BY1944" s="58"/>
      <c r="BZ1944" s="58"/>
      <c r="CA1944" s="58"/>
      <c r="CB1944" s="58"/>
      <c r="CC1944" s="58"/>
      <c r="CD1944" s="58"/>
      <c r="CE1944" s="58"/>
      <c r="CF1944" s="58"/>
      <c r="CG1944" s="58"/>
      <c r="CH1944" s="58"/>
      <c r="CI1944" s="58"/>
      <c r="CJ1944" s="58"/>
      <c r="CK1944" s="58"/>
      <c r="CL1944" s="58"/>
      <c r="CM1944" s="58"/>
      <c r="CN1944" s="58"/>
      <c r="CO1944" s="58"/>
      <c r="CP1944" s="58"/>
      <c r="CQ1944" s="58"/>
      <c r="CR1944" s="58"/>
      <c r="CS1944" s="58"/>
      <c r="CT1944" s="58"/>
      <c r="CU1944" s="58"/>
      <c r="CV1944" s="58"/>
      <c r="CW1944" s="58"/>
      <c r="CX1944" s="58"/>
      <c r="CY1944" s="58"/>
      <c r="CZ1944" s="58"/>
      <c r="DA1944" s="58"/>
      <c r="DB1944" s="58"/>
      <c r="DC1944" s="58"/>
      <c r="DD1944" s="58"/>
      <c r="DE1944" s="58"/>
      <c r="DF1944" s="58"/>
      <c r="DG1944" s="58"/>
      <c r="DH1944" s="58"/>
      <c r="DI1944" s="60"/>
    </row>
    <row r="1945" spans="1:113" x14ac:dyDescent="0.2">
      <c r="A1945" s="36"/>
      <c r="AM1945" s="62"/>
      <c r="AN1945" s="62"/>
      <c r="AO1945" s="58"/>
      <c r="AP1945" s="58"/>
      <c r="AQ1945" s="58"/>
      <c r="AS1945" s="62"/>
      <c r="AT1945" s="58"/>
      <c r="AU1945" s="58"/>
      <c r="AW1945" s="62"/>
      <c r="AX1945" s="58"/>
      <c r="AY1945" s="59"/>
      <c r="BA1945" s="58"/>
      <c r="BC1945" s="62"/>
      <c r="BD1945" s="58"/>
      <c r="BE1945" s="59"/>
      <c r="BF1945" s="58"/>
      <c r="BG1945" s="58"/>
      <c r="BH1945" s="58"/>
      <c r="BI1945" s="58"/>
      <c r="BJ1945" s="58"/>
      <c r="BK1945" s="58"/>
      <c r="BL1945" s="58"/>
      <c r="BM1945" s="58"/>
      <c r="BN1945" s="58"/>
      <c r="BO1945" s="58"/>
      <c r="BP1945" s="58"/>
      <c r="BQ1945" s="58"/>
      <c r="BR1945" s="58"/>
      <c r="BS1945" s="58"/>
      <c r="BT1945" s="58"/>
      <c r="BU1945" s="58"/>
      <c r="BV1945" s="58"/>
      <c r="BW1945" s="58"/>
      <c r="BX1945" s="58"/>
      <c r="BY1945" s="58"/>
      <c r="BZ1945" s="58"/>
      <c r="CA1945" s="58"/>
      <c r="CB1945" s="58"/>
      <c r="CC1945" s="58"/>
      <c r="CD1945" s="58"/>
      <c r="CE1945" s="58"/>
      <c r="CF1945" s="58"/>
      <c r="CG1945" s="58"/>
      <c r="CH1945" s="58"/>
      <c r="CI1945" s="58"/>
      <c r="CJ1945" s="58"/>
      <c r="CK1945" s="58"/>
      <c r="CL1945" s="58"/>
      <c r="CM1945" s="58"/>
      <c r="CN1945" s="58"/>
      <c r="CO1945" s="58"/>
      <c r="CP1945" s="58"/>
      <c r="CQ1945" s="58"/>
      <c r="CR1945" s="58"/>
      <c r="CS1945" s="58"/>
      <c r="CT1945" s="58"/>
      <c r="CU1945" s="58"/>
      <c r="CV1945" s="58"/>
      <c r="CW1945" s="58"/>
      <c r="CX1945" s="58"/>
      <c r="CY1945" s="58"/>
      <c r="CZ1945" s="58"/>
      <c r="DA1945" s="58"/>
      <c r="DB1945" s="58"/>
      <c r="DC1945" s="58"/>
      <c r="DD1945" s="58"/>
      <c r="DE1945" s="58"/>
      <c r="DF1945" s="58"/>
      <c r="DG1945" s="58"/>
      <c r="DH1945" s="58"/>
      <c r="DI1945" s="60"/>
    </row>
    <row r="1946" spans="1:113" x14ac:dyDescent="0.2">
      <c r="A1946" s="36"/>
      <c r="AM1946" s="62"/>
      <c r="AN1946" s="62"/>
      <c r="AO1946" s="58"/>
      <c r="AP1946" s="58"/>
      <c r="AQ1946" s="58"/>
      <c r="AS1946" s="62"/>
      <c r="AT1946" s="58"/>
      <c r="AU1946" s="58"/>
      <c r="AW1946" s="62"/>
      <c r="AX1946" s="58"/>
      <c r="AY1946" s="59"/>
      <c r="BA1946" s="58"/>
      <c r="BC1946" s="62"/>
      <c r="BD1946" s="58"/>
      <c r="BE1946" s="59"/>
      <c r="BF1946" s="58"/>
      <c r="BG1946" s="58"/>
      <c r="BH1946" s="58"/>
      <c r="BI1946" s="58"/>
      <c r="BJ1946" s="58"/>
      <c r="BK1946" s="58"/>
      <c r="BL1946" s="58"/>
      <c r="BM1946" s="58"/>
      <c r="BN1946" s="58"/>
      <c r="BO1946" s="58"/>
      <c r="BP1946" s="58"/>
      <c r="BQ1946" s="58"/>
      <c r="BR1946" s="58"/>
      <c r="BS1946" s="58"/>
      <c r="BT1946" s="58"/>
      <c r="BU1946" s="58"/>
      <c r="BV1946" s="58"/>
      <c r="BW1946" s="58"/>
      <c r="BX1946" s="58"/>
      <c r="BY1946" s="58"/>
      <c r="BZ1946" s="58"/>
      <c r="CA1946" s="58"/>
      <c r="CB1946" s="58"/>
      <c r="CC1946" s="58"/>
      <c r="CD1946" s="58"/>
      <c r="CE1946" s="58"/>
      <c r="CF1946" s="58"/>
      <c r="CG1946" s="58"/>
      <c r="CH1946" s="58"/>
      <c r="CI1946" s="58"/>
      <c r="CJ1946" s="58"/>
      <c r="CK1946" s="58"/>
      <c r="CL1946" s="58"/>
      <c r="CM1946" s="58"/>
      <c r="CN1946" s="58"/>
      <c r="CO1946" s="58"/>
      <c r="CP1946" s="58"/>
      <c r="CQ1946" s="58"/>
      <c r="CR1946" s="58"/>
      <c r="CS1946" s="58"/>
      <c r="CT1946" s="58"/>
      <c r="CU1946" s="58"/>
      <c r="CV1946" s="58"/>
      <c r="CW1946" s="58"/>
      <c r="CX1946" s="58"/>
      <c r="CY1946" s="58"/>
      <c r="CZ1946" s="58"/>
      <c r="DA1946" s="58"/>
      <c r="DB1946" s="58"/>
      <c r="DC1946" s="58"/>
      <c r="DD1946" s="58"/>
      <c r="DE1946" s="58"/>
      <c r="DF1946" s="58"/>
      <c r="DG1946" s="58"/>
      <c r="DH1946" s="58"/>
      <c r="DI1946" s="60"/>
    </row>
    <row r="1947" spans="1:113" x14ac:dyDescent="0.2">
      <c r="A1947" s="36"/>
      <c r="AM1947" s="62"/>
      <c r="AN1947" s="62"/>
      <c r="AO1947" s="58"/>
      <c r="AP1947" s="58"/>
      <c r="AQ1947" s="58"/>
      <c r="AS1947" s="62"/>
      <c r="AT1947" s="58"/>
      <c r="AU1947" s="58"/>
      <c r="AW1947" s="62"/>
      <c r="AX1947" s="58"/>
      <c r="AY1947" s="59"/>
      <c r="BA1947" s="58"/>
      <c r="BC1947" s="62"/>
      <c r="BD1947" s="58"/>
      <c r="BE1947" s="59"/>
      <c r="BF1947" s="58"/>
      <c r="BG1947" s="58"/>
      <c r="BH1947" s="58"/>
      <c r="BI1947" s="58"/>
      <c r="BJ1947" s="58"/>
      <c r="BK1947" s="58"/>
      <c r="BL1947" s="58"/>
      <c r="BM1947" s="58"/>
      <c r="BN1947" s="58"/>
      <c r="BO1947" s="58"/>
      <c r="BP1947" s="58"/>
      <c r="BQ1947" s="58"/>
      <c r="BR1947" s="58"/>
      <c r="BS1947" s="58"/>
      <c r="BT1947" s="58"/>
      <c r="BU1947" s="58"/>
      <c r="BV1947" s="58"/>
      <c r="BW1947" s="58"/>
      <c r="BX1947" s="58"/>
      <c r="BY1947" s="58"/>
      <c r="BZ1947" s="58"/>
      <c r="CA1947" s="58"/>
      <c r="CB1947" s="58"/>
      <c r="CC1947" s="58"/>
      <c r="CD1947" s="58"/>
      <c r="CE1947" s="58"/>
      <c r="CF1947" s="58"/>
      <c r="CG1947" s="58"/>
      <c r="CH1947" s="58"/>
      <c r="CI1947" s="58"/>
      <c r="CJ1947" s="58"/>
      <c r="CK1947" s="58"/>
      <c r="CL1947" s="58"/>
      <c r="CM1947" s="58"/>
      <c r="CN1947" s="58"/>
      <c r="CO1947" s="58"/>
      <c r="CP1947" s="58"/>
      <c r="CQ1947" s="58"/>
      <c r="CR1947" s="58"/>
      <c r="CS1947" s="58"/>
      <c r="CT1947" s="58"/>
      <c r="CU1947" s="58"/>
      <c r="CV1947" s="58"/>
      <c r="CW1947" s="58"/>
      <c r="CX1947" s="58"/>
      <c r="CY1947" s="58"/>
      <c r="CZ1947" s="58"/>
      <c r="DA1947" s="58"/>
      <c r="DB1947" s="58"/>
      <c r="DC1947" s="58"/>
      <c r="DD1947" s="58"/>
      <c r="DE1947" s="58"/>
      <c r="DF1947" s="58"/>
      <c r="DG1947" s="58"/>
      <c r="DH1947" s="58"/>
      <c r="DI1947" s="60"/>
    </row>
    <row r="1948" spans="1:113" x14ac:dyDescent="0.2">
      <c r="A1948" s="36"/>
      <c r="AM1948" s="62"/>
      <c r="AN1948" s="62"/>
      <c r="AO1948" s="58"/>
      <c r="AP1948" s="58"/>
      <c r="AQ1948" s="58"/>
      <c r="AS1948" s="62"/>
      <c r="AT1948" s="58"/>
      <c r="AU1948" s="58"/>
      <c r="AW1948" s="62"/>
      <c r="AX1948" s="58"/>
      <c r="AY1948" s="59"/>
      <c r="BA1948" s="58"/>
      <c r="BC1948" s="62"/>
      <c r="BD1948" s="58"/>
      <c r="BE1948" s="59"/>
      <c r="BF1948" s="58"/>
      <c r="BG1948" s="58"/>
      <c r="BH1948" s="58"/>
      <c r="BI1948" s="58"/>
      <c r="BJ1948" s="58"/>
      <c r="BK1948" s="58"/>
      <c r="BL1948" s="58"/>
      <c r="BM1948" s="58"/>
      <c r="BN1948" s="58"/>
      <c r="BO1948" s="58"/>
      <c r="BP1948" s="58"/>
      <c r="BQ1948" s="58"/>
      <c r="BR1948" s="58"/>
      <c r="BS1948" s="58"/>
      <c r="BT1948" s="58"/>
      <c r="BU1948" s="58"/>
      <c r="BV1948" s="58"/>
      <c r="BW1948" s="58"/>
      <c r="BX1948" s="58"/>
      <c r="BY1948" s="58"/>
      <c r="BZ1948" s="58"/>
      <c r="CA1948" s="58"/>
      <c r="CB1948" s="58"/>
      <c r="CC1948" s="58"/>
      <c r="CD1948" s="58"/>
      <c r="CE1948" s="58"/>
      <c r="CF1948" s="58"/>
      <c r="CG1948" s="58"/>
      <c r="CH1948" s="58"/>
      <c r="CI1948" s="58"/>
      <c r="CJ1948" s="58"/>
      <c r="CK1948" s="58"/>
      <c r="CL1948" s="58"/>
      <c r="CM1948" s="58"/>
      <c r="CN1948" s="58"/>
      <c r="CO1948" s="58"/>
      <c r="CP1948" s="58"/>
      <c r="CQ1948" s="58"/>
      <c r="CR1948" s="58"/>
      <c r="CS1948" s="58"/>
      <c r="CT1948" s="58"/>
      <c r="CU1948" s="58"/>
      <c r="CV1948" s="58"/>
      <c r="CW1948" s="58"/>
      <c r="CX1948" s="58"/>
      <c r="CY1948" s="58"/>
      <c r="CZ1948" s="58"/>
      <c r="DA1948" s="58"/>
      <c r="DB1948" s="58"/>
      <c r="DC1948" s="58"/>
      <c r="DD1948" s="58"/>
      <c r="DE1948" s="58"/>
      <c r="DF1948" s="58"/>
      <c r="DG1948" s="58"/>
      <c r="DH1948" s="58"/>
      <c r="DI1948" s="60"/>
    </row>
    <row r="1949" spans="1:113" x14ac:dyDescent="0.2">
      <c r="A1949" s="36"/>
      <c r="AM1949" s="62"/>
      <c r="AN1949" s="62"/>
      <c r="AO1949" s="58"/>
      <c r="AP1949" s="58"/>
      <c r="AQ1949" s="58"/>
      <c r="AS1949" s="62"/>
      <c r="AT1949" s="58"/>
      <c r="AU1949" s="58"/>
      <c r="AW1949" s="62"/>
      <c r="AX1949" s="58"/>
      <c r="AY1949" s="59"/>
      <c r="BA1949" s="58"/>
      <c r="BC1949" s="62"/>
      <c r="BD1949" s="58"/>
      <c r="BE1949" s="59"/>
      <c r="BF1949" s="58"/>
      <c r="BG1949" s="58"/>
      <c r="BH1949" s="58"/>
      <c r="BI1949" s="58"/>
      <c r="BJ1949" s="58"/>
      <c r="BK1949" s="58"/>
      <c r="BL1949" s="58"/>
      <c r="BM1949" s="58"/>
      <c r="BN1949" s="58"/>
      <c r="BO1949" s="58"/>
      <c r="BP1949" s="58"/>
      <c r="BQ1949" s="58"/>
      <c r="BR1949" s="58"/>
      <c r="BS1949" s="58"/>
      <c r="BT1949" s="58"/>
      <c r="BU1949" s="58"/>
      <c r="BV1949" s="58"/>
      <c r="BW1949" s="58"/>
      <c r="BX1949" s="58"/>
      <c r="BY1949" s="58"/>
      <c r="BZ1949" s="58"/>
      <c r="CA1949" s="58"/>
      <c r="CB1949" s="58"/>
      <c r="CC1949" s="58"/>
      <c r="CD1949" s="58"/>
      <c r="CE1949" s="58"/>
      <c r="CF1949" s="58"/>
      <c r="CG1949" s="58"/>
      <c r="CH1949" s="58"/>
      <c r="CI1949" s="58"/>
      <c r="CJ1949" s="58"/>
      <c r="CK1949" s="58"/>
      <c r="CL1949" s="58"/>
      <c r="CM1949" s="58"/>
      <c r="CN1949" s="58"/>
      <c r="CO1949" s="58"/>
      <c r="CP1949" s="58"/>
      <c r="CQ1949" s="58"/>
      <c r="CR1949" s="58"/>
      <c r="CS1949" s="58"/>
      <c r="CT1949" s="58"/>
      <c r="CU1949" s="58"/>
      <c r="CV1949" s="58"/>
      <c r="CW1949" s="58"/>
      <c r="CX1949" s="58"/>
      <c r="CY1949" s="58"/>
      <c r="CZ1949" s="58"/>
      <c r="DA1949" s="58"/>
      <c r="DB1949" s="58"/>
      <c r="DC1949" s="58"/>
      <c r="DD1949" s="58"/>
      <c r="DE1949" s="58"/>
      <c r="DF1949" s="58"/>
      <c r="DG1949" s="58"/>
      <c r="DH1949" s="58"/>
      <c r="DI1949" s="60"/>
    </row>
    <row r="1950" spans="1:113" x14ac:dyDescent="0.2">
      <c r="A1950" s="36"/>
      <c r="AM1950" s="62"/>
      <c r="AN1950" s="62"/>
      <c r="AO1950" s="58"/>
      <c r="AP1950" s="58"/>
      <c r="AQ1950" s="58"/>
      <c r="AS1950" s="62"/>
      <c r="AT1950" s="58"/>
      <c r="AU1950" s="58"/>
      <c r="AW1950" s="62"/>
      <c r="AX1950" s="58"/>
      <c r="AY1950" s="59"/>
      <c r="BA1950" s="58"/>
      <c r="BC1950" s="62"/>
      <c r="BD1950" s="58"/>
      <c r="BE1950" s="59"/>
      <c r="BF1950" s="58"/>
      <c r="BG1950" s="58"/>
      <c r="BH1950" s="58"/>
      <c r="BI1950" s="58"/>
      <c r="BJ1950" s="58"/>
      <c r="BK1950" s="58"/>
      <c r="BL1950" s="58"/>
      <c r="BM1950" s="58"/>
      <c r="BN1950" s="58"/>
      <c r="BO1950" s="58"/>
      <c r="BP1950" s="58"/>
      <c r="BQ1950" s="58"/>
      <c r="BR1950" s="58"/>
      <c r="BS1950" s="58"/>
      <c r="BT1950" s="58"/>
      <c r="BU1950" s="58"/>
      <c r="BV1950" s="58"/>
      <c r="BW1950" s="58"/>
      <c r="BX1950" s="58"/>
      <c r="BY1950" s="58"/>
      <c r="BZ1950" s="58"/>
      <c r="CA1950" s="58"/>
      <c r="CB1950" s="58"/>
      <c r="CC1950" s="58"/>
      <c r="CD1950" s="58"/>
      <c r="CE1950" s="58"/>
      <c r="CF1950" s="58"/>
      <c r="CG1950" s="58"/>
      <c r="CH1950" s="58"/>
      <c r="CI1950" s="58"/>
      <c r="CJ1950" s="58"/>
      <c r="CK1950" s="58"/>
      <c r="CL1950" s="58"/>
      <c r="CM1950" s="58"/>
      <c r="CN1950" s="58"/>
      <c r="CO1950" s="58"/>
      <c r="CP1950" s="58"/>
      <c r="CQ1950" s="58"/>
      <c r="CR1950" s="58"/>
      <c r="CS1950" s="58"/>
      <c r="CT1950" s="58"/>
      <c r="CU1950" s="58"/>
      <c r="CV1950" s="58"/>
      <c r="CW1950" s="58"/>
      <c r="CX1950" s="58"/>
      <c r="CY1950" s="58"/>
      <c r="CZ1950" s="58"/>
      <c r="DA1950" s="58"/>
      <c r="DB1950" s="58"/>
      <c r="DC1950" s="58"/>
      <c r="DD1950" s="58"/>
      <c r="DE1950" s="58"/>
      <c r="DF1950" s="58"/>
      <c r="DG1950" s="58"/>
      <c r="DH1950" s="58"/>
      <c r="DI1950" s="60"/>
    </row>
    <row r="1951" spans="1:113" x14ac:dyDescent="0.2">
      <c r="A1951" s="36"/>
      <c r="AM1951" s="62"/>
      <c r="AN1951" s="62"/>
      <c r="AO1951" s="58"/>
      <c r="AP1951" s="58"/>
      <c r="AQ1951" s="58"/>
      <c r="AS1951" s="62"/>
      <c r="AT1951" s="58"/>
      <c r="AU1951" s="58"/>
      <c r="AW1951" s="62"/>
      <c r="AX1951" s="58"/>
      <c r="AY1951" s="59"/>
      <c r="BA1951" s="58"/>
      <c r="BC1951" s="62"/>
      <c r="BD1951" s="58"/>
      <c r="BE1951" s="59"/>
      <c r="BF1951" s="58"/>
      <c r="BG1951" s="58"/>
      <c r="BH1951" s="58"/>
      <c r="BI1951" s="58"/>
      <c r="BJ1951" s="58"/>
      <c r="BK1951" s="58"/>
      <c r="BL1951" s="58"/>
      <c r="BM1951" s="58"/>
      <c r="BN1951" s="58"/>
      <c r="BO1951" s="58"/>
      <c r="BP1951" s="58"/>
      <c r="BQ1951" s="58"/>
      <c r="BR1951" s="58"/>
      <c r="BS1951" s="58"/>
      <c r="BT1951" s="58"/>
      <c r="BU1951" s="58"/>
      <c r="BV1951" s="58"/>
      <c r="BW1951" s="58"/>
      <c r="BX1951" s="58"/>
      <c r="BY1951" s="58"/>
      <c r="BZ1951" s="58"/>
      <c r="CA1951" s="58"/>
      <c r="CB1951" s="58"/>
      <c r="CC1951" s="58"/>
      <c r="CD1951" s="58"/>
      <c r="CE1951" s="58"/>
      <c r="CF1951" s="58"/>
      <c r="CG1951" s="58"/>
      <c r="CH1951" s="58"/>
      <c r="CI1951" s="58"/>
      <c r="CJ1951" s="58"/>
      <c r="CK1951" s="58"/>
      <c r="CL1951" s="58"/>
      <c r="CM1951" s="58"/>
      <c r="CN1951" s="58"/>
      <c r="CO1951" s="58"/>
      <c r="CP1951" s="58"/>
      <c r="CQ1951" s="58"/>
      <c r="CR1951" s="58"/>
      <c r="CS1951" s="58"/>
      <c r="CT1951" s="58"/>
      <c r="CU1951" s="58"/>
      <c r="CV1951" s="58"/>
      <c r="CW1951" s="58"/>
      <c r="CX1951" s="58"/>
      <c r="CY1951" s="58"/>
      <c r="CZ1951" s="58"/>
      <c r="DA1951" s="58"/>
      <c r="DB1951" s="58"/>
      <c r="DC1951" s="58"/>
      <c r="DD1951" s="58"/>
      <c r="DE1951" s="58"/>
      <c r="DF1951" s="58"/>
      <c r="DG1951" s="58"/>
      <c r="DH1951" s="58"/>
      <c r="DI1951" s="60"/>
    </row>
    <row r="1952" spans="1:113" x14ac:dyDescent="0.2">
      <c r="A1952" s="36"/>
      <c r="AM1952" s="62"/>
      <c r="AN1952" s="62"/>
      <c r="AO1952" s="58"/>
      <c r="AP1952" s="58"/>
      <c r="AQ1952" s="58"/>
      <c r="AS1952" s="62"/>
      <c r="AT1952" s="58"/>
      <c r="AU1952" s="58"/>
      <c r="AW1952" s="62"/>
      <c r="AX1952" s="58"/>
      <c r="AY1952" s="59"/>
      <c r="BA1952" s="58"/>
      <c r="BC1952" s="62"/>
      <c r="BD1952" s="58"/>
      <c r="BE1952" s="59"/>
      <c r="BF1952" s="58"/>
      <c r="BG1952" s="58"/>
      <c r="BH1952" s="58"/>
      <c r="BI1952" s="58"/>
      <c r="BJ1952" s="58"/>
      <c r="BK1952" s="58"/>
      <c r="BL1952" s="58"/>
      <c r="BM1952" s="58"/>
      <c r="BN1952" s="58"/>
      <c r="BO1952" s="58"/>
      <c r="BP1952" s="58"/>
      <c r="BQ1952" s="58"/>
      <c r="BR1952" s="58"/>
      <c r="BS1952" s="58"/>
      <c r="BT1952" s="58"/>
      <c r="BU1952" s="58"/>
      <c r="BV1952" s="58"/>
      <c r="BW1952" s="58"/>
      <c r="BX1952" s="58"/>
      <c r="BY1952" s="58"/>
      <c r="BZ1952" s="58"/>
      <c r="CA1952" s="58"/>
      <c r="CB1952" s="58"/>
      <c r="CC1952" s="58"/>
      <c r="CD1952" s="58"/>
      <c r="CE1952" s="58"/>
      <c r="CF1952" s="58"/>
      <c r="CG1952" s="58"/>
      <c r="CH1952" s="58"/>
      <c r="CI1952" s="58"/>
      <c r="CJ1952" s="58"/>
      <c r="CK1952" s="58"/>
      <c r="CL1952" s="58"/>
      <c r="CM1952" s="58"/>
      <c r="CN1952" s="58"/>
      <c r="CO1952" s="58"/>
      <c r="CP1952" s="58"/>
      <c r="CQ1952" s="58"/>
      <c r="CR1952" s="58"/>
      <c r="CS1952" s="58"/>
      <c r="CT1952" s="58"/>
      <c r="CU1952" s="58"/>
      <c r="CV1952" s="58"/>
      <c r="CW1952" s="58"/>
      <c r="CX1952" s="58"/>
      <c r="CY1952" s="58"/>
      <c r="CZ1952" s="58"/>
      <c r="DA1952" s="58"/>
      <c r="DB1952" s="58"/>
      <c r="DC1952" s="58"/>
      <c r="DD1952" s="58"/>
      <c r="DE1952" s="58"/>
      <c r="DF1952" s="58"/>
      <c r="DG1952" s="58"/>
      <c r="DH1952" s="58"/>
      <c r="DI1952" s="60"/>
    </row>
    <row r="1953" spans="1:113" x14ac:dyDescent="0.2">
      <c r="A1953" s="36"/>
      <c r="AM1953" s="62"/>
      <c r="AN1953" s="62"/>
      <c r="AO1953" s="58"/>
      <c r="AP1953" s="58"/>
      <c r="AQ1953" s="58"/>
      <c r="AS1953" s="62"/>
      <c r="AT1953" s="58"/>
      <c r="AU1953" s="58"/>
      <c r="AW1953" s="62"/>
      <c r="AX1953" s="58"/>
      <c r="AY1953" s="59"/>
      <c r="BA1953" s="58"/>
      <c r="BC1953" s="62"/>
      <c r="BD1953" s="58"/>
      <c r="BE1953" s="59"/>
      <c r="BF1953" s="58"/>
      <c r="BG1953" s="58"/>
      <c r="BH1953" s="58"/>
      <c r="BI1953" s="58"/>
      <c r="BJ1953" s="58"/>
      <c r="BK1953" s="58"/>
      <c r="BL1953" s="58"/>
      <c r="BM1953" s="58"/>
      <c r="BN1953" s="58"/>
      <c r="BO1953" s="58"/>
      <c r="BP1953" s="58"/>
      <c r="BQ1953" s="58"/>
      <c r="BR1953" s="58"/>
      <c r="BS1953" s="58"/>
      <c r="BT1953" s="58"/>
      <c r="BU1953" s="58"/>
      <c r="BV1953" s="58"/>
      <c r="BW1953" s="58"/>
      <c r="BX1953" s="58"/>
      <c r="BY1953" s="58"/>
      <c r="BZ1953" s="58"/>
      <c r="CA1953" s="58"/>
      <c r="CB1953" s="58"/>
      <c r="CC1953" s="58"/>
      <c r="CD1953" s="58"/>
      <c r="CE1953" s="58"/>
      <c r="CF1953" s="58"/>
      <c r="CG1953" s="58"/>
      <c r="CH1953" s="58"/>
      <c r="CI1953" s="58"/>
      <c r="CJ1953" s="58"/>
      <c r="CK1953" s="58"/>
      <c r="CL1953" s="58"/>
      <c r="CM1953" s="58"/>
      <c r="CN1953" s="58"/>
      <c r="CO1953" s="58"/>
      <c r="CP1953" s="58"/>
      <c r="CQ1953" s="58"/>
      <c r="CR1953" s="58"/>
      <c r="CS1953" s="58"/>
      <c r="CT1953" s="58"/>
      <c r="CU1953" s="58"/>
      <c r="CV1953" s="58"/>
      <c r="CW1953" s="58"/>
      <c r="CX1953" s="58"/>
      <c r="CY1953" s="58"/>
      <c r="CZ1953" s="58"/>
      <c r="DA1953" s="58"/>
      <c r="DB1953" s="58"/>
      <c r="DC1953" s="58"/>
      <c r="DD1953" s="58"/>
      <c r="DE1953" s="58"/>
      <c r="DF1953" s="58"/>
      <c r="DG1953" s="58"/>
      <c r="DH1953" s="58"/>
      <c r="DI1953" s="60"/>
    </row>
    <row r="1954" spans="1:113" x14ac:dyDescent="0.2">
      <c r="A1954" s="36"/>
      <c r="AM1954" s="62"/>
      <c r="AN1954" s="62"/>
      <c r="AO1954" s="58"/>
      <c r="AP1954" s="58"/>
      <c r="AQ1954" s="58"/>
      <c r="AS1954" s="62"/>
      <c r="AT1954" s="58"/>
      <c r="AU1954" s="58"/>
      <c r="AW1954" s="62"/>
      <c r="AX1954" s="58"/>
      <c r="AY1954" s="59"/>
      <c r="BA1954" s="58"/>
      <c r="BC1954" s="62"/>
      <c r="BD1954" s="58"/>
      <c r="BE1954" s="59"/>
      <c r="BF1954" s="58"/>
      <c r="BG1954" s="58"/>
      <c r="BH1954" s="58"/>
      <c r="BI1954" s="58"/>
      <c r="BJ1954" s="58"/>
      <c r="BK1954" s="58"/>
      <c r="BL1954" s="58"/>
      <c r="BM1954" s="58"/>
      <c r="BN1954" s="58"/>
      <c r="BO1954" s="58"/>
      <c r="BP1954" s="58"/>
      <c r="BQ1954" s="58"/>
      <c r="BR1954" s="58"/>
      <c r="BS1954" s="58"/>
      <c r="BT1954" s="58"/>
      <c r="BU1954" s="58"/>
      <c r="BV1954" s="58"/>
      <c r="BW1954" s="58"/>
      <c r="BX1954" s="58"/>
      <c r="BY1954" s="58"/>
      <c r="BZ1954" s="58"/>
      <c r="CA1954" s="58"/>
      <c r="CB1954" s="58"/>
      <c r="CC1954" s="58"/>
      <c r="CD1954" s="58"/>
      <c r="CE1954" s="58"/>
      <c r="CF1954" s="58"/>
      <c r="CG1954" s="58"/>
      <c r="CH1954" s="58"/>
      <c r="CI1954" s="58"/>
      <c r="CJ1954" s="58"/>
      <c r="CK1954" s="58"/>
      <c r="CL1954" s="58"/>
      <c r="CM1954" s="58"/>
      <c r="CN1954" s="58"/>
      <c r="CO1954" s="58"/>
      <c r="CP1954" s="58"/>
      <c r="CQ1954" s="58"/>
      <c r="CR1954" s="58"/>
      <c r="CS1954" s="58"/>
      <c r="CT1954" s="58"/>
      <c r="CU1954" s="58"/>
      <c r="CV1954" s="58"/>
      <c r="CW1954" s="58"/>
      <c r="CX1954" s="58"/>
      <c r="CY1954" s="58"/>
      <c r="CZ1954" s="58"/>
      <c r="DA1954" s="58"/>
      <c r="DB1954" s="58"/>
      <c r="DC1954" s="58"/>
      <c r="DD1954" s="58"/>
      <c r="DE1954" s="58"/>
      <c r="DF1954" s="58"/>
      <c r="DG1954" s="58"/>
      <c r="DH1954" s="58"/>
      <c r="DI1954" s="60"/>
    </row>
    <row r="1955" spans="1:113" x14ac:dyDescent="0.2">
      <c r="A1955" s="36"/>
      <c r="AM1955" s="62"/>
      <c r="AN1955" s="62"/>
      <c r="AO1955" s="58"/>
      <c r="AP1955" s="58"/>
      <c r="AQ1955" s="58"/>
      <c r="AS1955" s="62"/>
      <c r="AT1955" s="58"/>
      <c r="AU1955" s="58"/>
      <c r="AW1955" s="62"/>
      <c r="AX1955" s="58"/>
      <c r="AY1955" s="59"/>
      <c r="BA1955" s="58"/>
      <c r="BC1955" s="62"/>
      <c r="BD1955" s="58"/>
      <c r="BE1955" s="59"/>
      <c r="BF1955" s="58"/>
      <c r="BG1955" s="58"/>
      <c r="BH1955" s="58"/>
      <c r="BI1955" s="58"/>
      <c r="BJ1955" s="58"/>
      <c r="BK1955" s="58"/>
      <c r="BL1955" s="58"/>
      <c r="BM1955" s="58"/>
      <c r="BN1955" s="58"/>
      <c r="BO1955" s="58"/>
      <c r="BP1955" s="58"/>
      <c r="BQ1955" s="58"/>
      <c r="BR1955" s="58"/>
      <c r="BS1955" s="58"/>
      <c r="BT1955" s="58"/>
      <c r="BU1955" s="58"/>
      <c r="BV1955" s="58"/>
      <c r="BW1955" s="58"/>
      <c r="BX1955" s="58"/>
      <c r="BY1955" s="58"/>
      <c r="BZ1955" s="58"/>
      <c r="CA1955" s="58"/>
      <c r="CB1955" s="58"/>
      <c r="CC1955" s="58"/>
      <c r="CD1955" s="58"/>
      <c r="CE1955" s="58"/>
      <c r="CF1955" s="58"/>
      <c r="CG1955" s="58"/>
      <c r="CH1955" s="58"/>
      <c r="CI1955" s="58"/>
      <c r="CJ1955" s="58"/>
      <c r="CK1955" s="58"/>
      <c r="CL1955" s="58"/>
      <c r="CM1955" s="58"/>
      <c r="CN1955" s="58"/>
      <c r="CO1955" s="58"/>
      <c r="CP1955" s="58"/>
      <c r="CQ1955" s="58"/>
      <c r="CR1955" s="58"/>
      <c r="CS1955" s="58"/>
      <c r="CT1955" s="58"/>
      <c r="CU1955" s="58"/>
      <c r="CV1955" s="58"/>
      <c r="CW1955" s="58"/>
      <c r="CX1955" s="58"/>
      <c r="CY1955" s="58"/>
      <c r="CZ1955" s="58"/>
      <c r="DA1955" s="58"/>
      <c r="DB1955" s="58"/>
      <c r="DC1955" s="58"/>
      <c r="DD1955" s="58"/>
      <c r="DE1955" s="58"/>
      <c r="DF1955" s="58"/>
      <c r="DG1955" s="58"/>
      <c r="DH1955" s="58"/>
      <c r="DI1955" s="60"/>
    </row>
    <row r="1956" spans="1:113" x14ac:dyDescent="0.2">
      <c r="A1956" s="36"/>
      <c r="AM1956" s="62"/>
      <c r="AN1956" s="62"/>
      <c r="AO1956" s="58"/>
      <c r="AP1956" s="58"/>
      <c r="AQ1956" s="58"/>
      <c r="AS1956" s="62"/>
      <c r="AT1956" s="58"/>
      <c r="AU1956" s="58"/>
      <c r="AW1956" s="62"/>
      <c r="AX1956" s="58"/>
      <c r="AY1956" s="59"/>
      <c r="BA1956" s="58"/>
      <c r="BC1956" s="62"/>
      <c r="BD1956" s="58"/>
      <c r="BE1956" s="59"/>
      <c r="BF1956" s="58"/>
      <c r="BG1956" s="58"/>
      <c r="BH1956" s="58"/>
      <c r="BI1956" s="58"/>
      <c r="BJ1956" s="58"/>
      <c r="BK1956" s="58"/>
      <c r="BL1956" s="58"/>
      <c r="BM1956" s="58"/>
      <c r="BN1956" s="58"/>
      <c r="BO1956" s="58"/>
      <c r="BP1956" s="58"/>
      <c r="BQ1956" s="58"/>
      <c r="BR1956" s="58"/>
      <c r="BS1956" s="58"/>
      <c r="BT1956" s="58"/>
      <c r="BU1956" s="58"/>
      <c r="BV1956" s="58"/>
      <c r="BW1956" s="58"/>
      <c r="BX1956" s="58"/>
      <c r="BY1956" s="58"/>
      <c r="BZ1956" s="58"/>
      <c r="CA1956" s="58"/>
      <c r="CB1956" s="58"/>
      <c r="CC1956" s="58"/>
      <c r="CD1956" s="58"/>
      <c r="CE1956" s="58"/>
      <c r="CF1956" s="58"/>
      <c r="CG1956" s="58"/>
      <c r="CH1956" s="58"/>
      <c r="CI1956" s="58"/>
      <c r="CJ1956" s="58"/>
      <c r="CK1956" s="58"/>
      <c r="CL1956" s="58"/>
      <c r="CM1956" s="58"/>
      <c r="CN1956" s="58"/>
      <c r="CO1956" s="58"/>
      <c r="CP1956" s="58"/>
      <c r="CQ1956" s="58"/>
      <c r="CR1956" s="58"/>
      <c r="CS1956" s="58"/>
      <c r="CT1956" s="58"/>
      <c r="CU1956" s="58"/>
      <c r="CV1956" s="58"/>
      <c r="CW1956" s="58"/>
      <c r="CX1956" s="58"/>
      <c r="CY1956" s="58"/>
      <c r="CZ1956" s="58"/>
      <c r="DA1956" s="58"/>
      <c r="DB1956" s="58"/>
      <c r="DC1956" s="58"/>
      <c r="DD1956" s="58"/>
      <c r="DE1956" s="58"/>
      <c r="DF1956" s="58"/>
      <c r="DG1956" s="58"/>
      <c r="DH1956" s="58"/>
      <c r="DI1956" s="60"/>
    </row>
    <row r="1957" spans="1:113" x14ac:dyDescent="0.2">
      <c r="A1957" s="36"/>
      <c r="AM1957" s="62"/>
      <c r="AN1957" s="62"/>
      <c r="AO1957" s="58"/>
      <c r="AP1957" s="58"/>
      <c r="AQ1957" s="58"/>
      <c r="AS1957" s="62"/>
      <c r="AT1957" s="58"/>
      <c r="AU1957" s="58"/>
      <c r="AW1957" s="62"/>
      <c r="AX1957" s="58"/>
      <c r="AY1957" s="59"/>
      <c r="BA1957" s="58"/>
      <c r="BC1957" s="62"/>
      <c r="BD1957" s="58"/>
      <c r="BE1957" s="59"/>
      <c r="BF1957" s="58"/>
      <c r="BG1957" s="58"/>
      <c r="BH1957" s="58"/>
      <c r="BI1957" s="58"/>
      <c r="BJ1957" s="58"/>
      <c r="BK1957" s="58"/>
      <c r="BL1957" s="58"/>
      <c r="BM1957" s="58"/>
      <c r="BN1957" s="58"/>
      <c r="BO1957" s="58"/>
      <c r="BP1957" s="58"/>
      <c r="BQ1957" s="58"/>
      <c r="BR1957" s="58"/>
      <c r="BS1957" s="58"/>
      <c r="BT1957" s="58"/>
      <c r="BU1957" s="58"/>
      <c r="BV1957" s="58"/>
      <c r="BW1957" s="58"/>
      <c r="BX1957" s="58"/>
      <c r="BY1957" s="58"/>
      <c r="BZ1957" s="58"/>
      <c r="CA1957" s="58"/>
      <c r="CB1957" s="58"/>
      <c r="CC1957" s="58"/>
      <c r="CD1957" s="58"/>
      <c r="CE1957" s="58"/>
      <c r="CF1957" s="58"/>
      <c r="CG1957" s="58"/>
      <c r="CH1957" s="58"/>
      <c r="CI1957" s="58"/>
      <c r="CJ1957" s="58"/>
      <c r="CK1957" s="58"/>
      <c r="CL1957" s="58"/>
      <c r="CM1957" s="58"/>
      <c r="CN1957" s="58"/>
      <c r="CO1957" s="58"/>
      <c r="CP1957" s="58"/>
      <c r="CQ1957" s="58"/>
      <c r="CR1957" s="58"/>
      <c r="CS1957" s="58"/>
      <c r="CT1957" s="58"/>
      <c r="CU1957" s="58"/>
      <c r="CV1957" s="58"/>
      <c r="CW1957" s="58"/>
      <c r="CX1957" s="58"/>
      <c r="CY1957" s="58"/>
      <c r="CZ1957" s="58"/>
      <c r="DA1957" s="58"/>
      <c r="DB1957" s="58"/>
      <c r="DC1957" s="58"/>
      <c r="DD1957" s="58"/>
      <c r="DE1957" s="58"/>
      <c r="DF1957" s="58"/>
      <c r="DG1957" s="58"/>
      <c r="DH1957" s="58"/>
      <c r="DI1957" s="60"/>
    </row>
    <row r="1958" spans="1:113" x14ac:dyDescent="0.2">
      <c r="A1958" s="36"/>
      <c r="AM1958" s="62"/>
      <c r="AN1958" s="62"/>
      <c r="AO1958" s="58"/>
      <c r="AP1958" s="58"/>
      <c r="AQ1958" s="58"/>
      <c r="AS1958" s="62"/>
      <c r="AT1958" s="58"/>
      <c r="AU1958" s="58"/>
      <c r="AW1958" s="62"/>
      <c r="AX1958" s="58"/>
      <c r="AY1958" s="59"/>
      <c r="BA1958" s="58"/>
      <c r="BC1958" s="62"/>
      <c r="BD1958" s="58"/>
      <c r="BE1958" s="59"/>
      <c r="BF1958" s="58"/>
      <c r="BG1958" s="58"/>
      <c r="BH1958" s="58"/>
      <c r="BI1958" s="58"/>
      <c r="BJ1958" s="58"/>
      <c r="BK1958" s="58"/>
      <c r="BL1958" s="58"/>
      <c r="BM1958" s="58"/>
      <c r="BN1958" s="58"/>
      <c r="BO1958" s="58"/>
      <c r="BP1958" s="58"/>
      <c r="BQ1958" s="58"/>
      <c r="BR1958" s="58"/>
      <c r="BS1958" s="58"/>
      <c r="BT1958" s="58"/>
      <c r="BU1958" s="58"/>
      <c r="BV1958" s="58"/>
      <c r="BW1958" s="58"/>
      <c r="BX1958" s="58"/>
      <c r="BY1958" s="58"/>
      <c r="BZ1958" s="58"/>
      <c r="CA1958" s="58"/>
      <c r="CB1958" s="58"/>
      <c r="CC1958" s="58"/>
      <c r="CD1958" s="58"/>
      <c r="CE1958" s="58"/>
      <c r="CF1958" s="58"/>
      <c r="CG1958" s="58"/>
      <c r="CH1958" s="58"/>
      <c r="CI1958" s="58"/>
      <c r="CJ1958" s="58"/>
      <c r="CK1958" s="58"/>
      <c r="CL1958" s="58"/>
      <c r="CM1958" s="58"/>
      <c r="CN1958" s="58"/>
      <c r="CO1958" s="58"/>
      <c r="CP1958" s="58"/>
      <c r="CQ1958" s="58"/>
      <c r="CR1958" s="58"/>
      <c r="CS1958" s="58"/>
      <c r="CT1958" s="58"/>
      <c r="CU1958" s="58"/>
      <c r="CV1958" s="58"/>
      <c r="CW1958" s="58"/>
      <c r="CX1958" s="58"/>
      <c r="CY1958" s="58"/>
      <c r="CZ1958" s="58"/>
      <c r="DA1958" s="58"/>
      <c r="DB1958" s="58"/>
      <c r="DC1958" s="58"/>
      <c r="DD1958" s="58"/>
      <c r="DE1958" s="58"/>
      <c r="DF1958" s="58"/>
      <c r="DG1958" s="58"/>
      <c r="DH1958" s="58"/>
      <c r="DI1958" s="60"/>
    </row>
    <row r="1959" spans="1:113" x14ac:dyDescent="0.2">
      <c r="A1959" s="36"/>
      <c r="AM1959" s="62"/>
      <c r="AN1959" s="62"/>
      <c r="AO1959" s="58"/>
      <c r="AP1959" s="58"/>
      <c r="AQ1959" s="58"/>
      <c r="AS1959" s="62"/>
      <c r="AT1959" s="58"/>
      <c r="AU1959" s="58"/>
      <c r="AW1959" s="62"/>
      <c r="AX1959" s="58"/>
      <c r="AY1959" s="59"/>
      <c r="BA1959" s="58"/>
      <c r="BC1959" s="62"/>
      <c r="BD1959" s="58"/>
      <c r="BE1959" s="59"/>
      <c r="BF1959" s="58"/>
      <c r="BG1959" s="58"/>
      <c r="BH1959" s="58"/>
      <c r="BI1959" s="58"/>
      <c r="BJ1959" s="58"/>
      <c r="BK1959" s="58"/>
      <c r="BL1959" s="58"/>
      <c r="BM1959" s="58"/>
      <c r="BN1959" s="58"/>
      <c r="BO1959" s="58"/>
      <c r="BP1959" s="58"/>
      <c r="BQ1959" s="58"/>
      <c r="BR1959" s="58"/>
      <c r="BS1959" s="58"/>
      <c r="BT1959" s="58"/>
      <c r="BU1959" s="58"/>
      <c r="BV1959" s="58"/>
      <c r="BW1959" s="58"/>
      <c r="BX1959" s="58"/>
      <c r="BY1959" s="58"/>
      <c r="BZ1959" s="58"/>
      <c r="CA1959" s="58"/>
      <c r="CB1959" s="58"/>
      <c r="CC1959" s="58"/>
      <c r="CD1959" s="58"/>
      <c r="CE1959" s="58"/>
      <c r="CF1959" s="58"/>
      <c r="CG1959" s="58"/>
      <c r="CH1959" s="58"/>
      <c r="CI1959" s="58"/>
      <c r="CJ1959" s="58"/>
      <c r="CK1959" s="58"/>
      <c r="CL1959" s="58"/>
      <c r="CM1959" s="58"/>
      <c r="CN1959" s="58"/>
      <c r="CO1959" s="58"/>
      <c r="CP1959" s="58"/>
      <c r="CQ1959" s="58"/>
      <c r="CR1959" s="58"/>
      <c r="CS1959" s="58"/>
      <c r="CT1959" s="58"/>
      <c r="CU1959" s="58"/>
      <c r="CV1959" s="58"/>
      <c r="CW1959" s="58"/>
      <c r="CX1959" s="58"/>
      <c r="CY1959" s="58"/>
      <c r="CZ1959" s="58"/>
      <c r="DA1959" s="58"/>
      <c r="DB1959" s="58"/>
      <c r="DC1959" s="58"/>
      <c r="DD1959" s="58"/>
      <c r="DE1959" s="58"/>
      <c r="DF1959" s="58"/>
      <c r="DG1959" s="58"/>
      <c r="DH1959" s="58"/>
      <c r="DI1959" s="60"/>
    </row>
    <row r="1960" spans="1:113" x14ac:dyDescent="0.2">
      <c r="A1960" s="36"/>
      <c r="AM1960" s="62"/>
      <c r="AN1960" s="62"/>
      <c r="AO1960" s="58"/>
      <c r="AP1960" s="58"/>
      <c r="AQ1960" s="58"/>
      <c r="AS1960" s="62"/>
      <c r="AT1960" s="58"/>
      <c r="AU1960" s="58"/>
      <c r="AW1960" s="62"/>
      <c r="AX1960" s="58"/>
      <c r="AY1960" s="59"/>
      <c r="BA1960" s="58"/>
      <c r="BC1960" s="62"/>
      <c r="BD1960" s="58"/>
      <c r="BE1960" s="59"/>
      <c r="BF1960" s="58"/>
      <c r="BG1960" s="58"/>
      <c r="BH1960" s="58"/>
      <c r="BI1960" s="58"/>
      <c r="BJ1960" s="58"/>
      <c r="BK1960" s="58"/>
      <c r="BL1960" s="58"/>
      <c r="BM1960" s="58"/>
      <c r="BN1960" s="58"/>
      <c r="BO1960" s="58"/>
      <c r="BP1960" s="58"/>
      <c r="BQ1960" s="58"/>
      <c r="BR1960" s="58"/>
      <c r="BS1960" s="58"/>
      <c r="BT1960" s="58"/>
      <c r="BU1960" s="58"/>
      <c r="BV1960" s="58"/>
      <c r="BW1960" s="58"/>
      <c r="BX1960" s="58"/>
      <c r="BY1960" s="58"/>
      <c r="BZ1960" s="58"/>
      <c r="CA1960" s="58"/>
      <c r="CB1960" s="58"/>
      <c r="CC1960" s="58"/>
      <c r="CD1960" s="58"/>
      <c r="CE1960" s="58"/>
      <c r="CF1960" s="58"/>
      <c r="CG1960" s="58"/>
      <c r="CH1960" s="58"/>
      <c r="CI1960" s="58"/>
      <c r="CJ1960" s="58"/>
      <c r="CK1960" s="58"/>
      <c r="CL1960" s="58"/>
      <c r="CM1960" s="58"/>
      <c r="CN1960" s="58"/>
      <c r="CO1960" s="58"/>
      <c r="CP1960" s="58"/>
      <c r="CQ1960" s="58"/>
      <c r="CR1960" s="58"/>
      <c r="CS1960" s="58"/>
      <c r="CT1960" s="58"/>
      <c r="CU1960" s="58"/>
      <c r="CV1960" s="58"/>
      <c r="CW1960" s="58"/>
      <c r="CX1960" s="58"/>
      <c r="CY1960" s="58"/>
      <c r="CZ1960" s="58"/>
      <c r="DA1960" s="58"/>
      <c r="DB1960" s="58"/>
      <c r="DC1960" s="58"/>
      <c r="DD1960" s="58"/>
      <c r="DE1960" s="58"/>
      <c r="DF1960" s="58"/>
      <c r="DG1960" s="58"/>
      <c r="DH1960" s="58"/>
      <c r="DI1960" s="60"/>
    </row>
    <row r="1961" spans="1:113" x14ac:dyDescent="0.2">
      <c r="A1961" s="36"/>
      <c r="AM1961" s="62"/>
      <c r="AN1961" s="62"/>
      <c r="AO1961" s="58"/>
      <c r="AP1961" s="58"/>
      <c r="AQ1961" s="58"/>
      <c r="AS1961" s="62"/>
      <c r="AT1961" s="58"/>
      <c r="AU1961" s="58"/>
      <c r="AW1961" s="62"/>
      <c r="AX1961" s="58"/>
      <c r="AY1961" s="59"/>
      <c r="BA1961" s="58"/>
      <c r="BC1961" s="62"/>
      <c r="BD1961" s="58"/>
      <c r="BE1961" s="59"/>
      <c r="BF1961" s="58"/>
      <c r="BG1961" s="58"/>
      <c r="BH1961" s="58"/>
      <c r="BI1961" s="58"/>
      <c r="BJ1961" s="58"/>
      <c r="BK1961" s="58"/>
      <c r="BL1961" s="58"/>
      <c r="BM1961" s="58"/>
      <c r="BN1961" s="58"/>
      <c r="BO1961" s="58"/>
      <c r="BP1961" s="58"/>
      <c r="BQ1961" s="58"/>
      <c r="BR1961" s="58"/>
      <c r="BS1961" s="58"/>
      <c r="BT1961" s="58"/>
      <c r="BU1961" s="58"/>
      <c r="BV1961" s="58"/>
      <c r="BW1961" s="58"/>
      <c r="BX1961" s="58"/>
      <c r="BY1961" s="58"/>
      <c r="BZ1961" s="58"/>
      <c r="CA1961" s="58"/>
      <c r="CB1961" s="58"/>
      <c r="CC1961" s="58"/>
      <c r="CD1961" s="58"/>
      <c r="CE1961" s="58"/>
      <c r="CF1961" s="58"/>
      <c r="CG1961" s="58"/>
      <c r="CH1961" s="58"/>
      <c r="CI1961" s="58"/>
      <c r="CJ1961" s="58"/>
      <c r="CK1961" s="58"/>
      <c r="CL1961" s="58"/>
      <c r="CM1961" s="58"/>
      <c r="CN1961" s="58"/>
      <c r="CO1961" s="58"/>
      <c r="CP1961" s="58"/>
      <c r="CQ1961" s="58"/>
      <c r="CR1961" s="58"/>
      <c r="CS1961" s="58"/>
      <c r="CT1961" s="58"/>
      <c r="CU1961" s="58"/>
      <c r="CV1961" s="58"/>
      <c r="CW1961" s="58"/>
      <c r="CX1961" s="58"/>
      <c r="CY1961" s="58"/>
      <c r="CZ1961" s="58"/>
      <c r="DA1961" s="58"/>
      <c r="DB1961" s="58"/>
      <c r="DC1961" s="58"/>
      <c r="DD1961" s="58"/>
      <c r="DE1961" s="58"/>
      <c r="DF1961" s="58"/>
      <c r="DG1961" s="58"/>
      <c r="DH1961" s="58"/>
      <c r="DI1961" s="60"/>
    </row>
    <row r="1962" spans="1:113" x14ac:dyDescent="0.2">
      <c r="A1962" s="36"/>
      <c r="AM1962" s="62"/>
      <c r="AN1962" s="62"/>
      <c r="AO1962" s="58"/>
      <c r="AP1962" s="58"/>
      <c r="AQ1962" s="58"/>
      <c r="AS1962" s="62"/>
      <c r="AT1962" s="58"/>
      <c r="AU1962" s="58"/>
      <c r="AW1962" s="62"/>
      <c r="AX1962" s="58"/>
      <c r="AY1962" s="59"/>
      <c r="BA1962" s="58"/>
      <c r="BC1962" s="62"/>
      <c r="BD1962" s="58"/>
      <c r="BE1962" s="59"/>
      <c r="BF1962" s="58"/>
      <c r="BG1962" s="58"/>
      <c r="BH1962" s="58"/>
      <c r="BI1962" s="58"/>
      <c r="BJ1962" s="58"/>
      <c r="BK1962" s="58"/>
      <c r="BL1962" s="58"/>
      <c r="BM1962" s="58"/>
      <c r="BN1962" s="58"/>
      <c r="BO1962" s="58"/>
      <c r="BP1962" s="58"/>
      <c r="BQ1962" s="58"/>
      <c r="BR1962" s="58"/>
      <c r="BS1962" s="58"/>
      <c r="BT1962" s="58"/>
      <c r="BU1962" s="58"/>
      <c r="BV1962" s="58"/>
      <c r="BW1962" s="58"/>
      <c r="BX1962" s="58"/>
      <c r="BY1962" s="58"/>
      <c r="BZ1962" s="58"/>
      <c r="CA1962" s="58"/>
      <c r="CB1962" s="58"/>
      <c r="CC1962" s="58"/>
      <c r="CD1962" s="58"/>
      <c r="CE1962" s="58"/>
      <c r="CF1962" s="58"/>
      <c r="CG1962" s="58"/>
      <c r="CH1962" s="58"/>
      <c r="CI1962" s="58"/>
      <c r="CJ1962" s="58"/>
      <c r="CK1962" s="58"/>
      <c r="CL1962" s="58"/>
      <c r="CM1962" s="58"/>
      <c r="CN1962" s="58"/>
      <c r="CO1962" s="58"/>
      <c r="CP1962" s="58"/>
      <c r="CQ1962" s="58"/>
      <c r="CR1962" s="58"/>
      <c r="CS1962" s="58"/>
      <c r="CT1962" s="58"/>
      <c r="CU1962" s="58"/>
      <c r="CV1962" s="58"/>
      <c r="CW1962" s="58"/>
      <c r="CX1962" s="58"/>
      <c r="CY1962" s="58"/>
      <c r="CZ1962" s="58"/>
      <c r="DA1962" s="58"/>
      <c r="DB1962" s="58"/>
      <c r="DC1962" s="58"/>
      <c r="DD1962" s="58"/>
      <c r="DE1962" s="58"/>
      <c r="DF1962" s="58"/>
      <c r="DG1962" s="58"/>
      <c r="DH1962" s="58"/>
      <c r="DI1962" s="60"/>
    </row>
    <row r="1963" spans="1:113" x14ac:dyDescent="0.2">
      <c r="A1963" s="36"/>
      <c r="AM1963" s="62"/>
      <c r="AN1963" s="62"/>
      <c r="AO1963" s="58"/>
      <c r="AP1963" s="58"/>
      <c r="AQ1963" s="58"/>
      <c r="AS1963" s="62"/>
      <c r="AT1963" s="58"/>
      <c r="AU1963" s="58"/>
      <c r="AW1963" s="62"/>
      <c r="AX1963" s="58"/>
      <c r="AY1963" s="59"/>
      <c r="BA1963" s="58"/>
      <c r="BC1963" s="62"/>
      <c r="BD1963" s="58"/>
      <c r="BE1963" s="59"/>
      <c r="BF1963" s="58"/>
      <c r="BG1963" s="58"/>
      <c r="BH1963" s="58"/>
      <c r="BI1963" s="58"/>
      <c r="BJ1963" s="58"/>
      <c r="BK1963" s="58"/>
      <c r="BL1963" s="58"/>
      <c r="BM1963" s="58"/>
      <c r="BN1963" s="58"/>
      <c r="BO1963" s="58"/>
      <c r="BP1963" s="58"/>
      <c r="BQ1963" s="58"/>
      <c r="BR1963" s="58"/>
      <c r="BS1963" s="58"/>
      <c r="BT1963" s="58"/>
      <c r="BU1963" s="58"/>
      <c r="BV1963" s="58"/>
      <c r="BW1963" s="58"/>
      <c r="BX1963" s="58"/>
      <c r="BY1963" s="58"/>
      <c r="BZ1963" s="58"/>
      <c r="CA1963" s="58"/>
      <c r="CB1963" s="58"/>
      <c r="CC1963" s="58"/>
      <c r="CD1963" s="58"/>
      <c r="CE1963" s="58"/>
      <c r="CF1963" s="58"/>
      <c r="CG1963" s="58"/>
      <c r="CH1963" s="58"/>
      <c r="CI1963" s="58"/>
      <c r="CJ1963" s="58"/>
      <c r="CK1963" s="58"/>
      <c r="CL1963" s="58"/>
      <c r="CM1963" s="58"/>
      <c r="CN1963" s="58"/>
      <c r="CO1963" s="58"/>
      <c r="CP1963" s="58"/>
      <c r="CQ1963" s="58"/>
      <c r="CR1963" s="58"/>
      <c r="CS1963" s="58"/>
      <c r="CT1963" s="58"/>
      <c r="CU1963" s="58"/>
      <c r="CV1963" s="58"/>
      <c r="CW1963" s="58"/>
      <c r="CX1963" s="58"/>
      <c r="CY1963" s="58"/>
      <c r="CZ1963" s="58"/>
      <c r="DA1963" s="58"/>
      <c r="DB1963" s="58"/>
      <c r="DC1963" s="58"/>
      <c r="DD1963" s="58"/>
      <c r="DE1963" s="58"/>
      <c r="DF1963" s="58"/>
      <c r="DG1963" s="58"/>
      <c r="DH1963" s="58"/>
      <c r="DI1963" s="60"/>
    </row>
    <row r="1964" spans="1:113" x14ac:dyDescent="0.2">
      <c r="A1964" s="36"/>
      <c r="AM1964" s="62"/>
      <c r="AN1964" s="62"/>
      <c r="AO1964" s="58"/>
      <c r="AP1964" s="58"/>
      <c r="AQ1964" s="58"/>
      <c r="AS1964" s="62"/>
      <c r="AT1964" s="58"/>
      <c r="AU1964" s="58"/>
      <c r="AW1964" s="62"/>
      <c r="AX1964" s="58"/>
      <c r="AY1964" s="59"/>
      <c r="BA1964" s="58"/>
      <c r="BC1964" s="62"/>
      <c r="BD1964" s="58"/>
      <c r="BE1964" s="59"/>
      <c r="BF1964" s="58"/>
      <c r="BG1964" s="58"/>
      <c r="BH1964" s="58"/>
      <c r="BI1964" s="58"/>
      <c r="BJ1964" s="58"/>
      <c r="BK1964" s="58"/>
      <c r="BL1964" s="58"/>
      <c r="BM1964" s="58"/>
      <c r="BN1964" s="58"/>
      <c r="BO1964" s="58"/>
      <c r="BP1964" s="58"/>
      <c r="BQ1964" s="58"/>
      <c r="BR1964" s="58"/>
      <c r="BS1964" s="58"/>
      <c r="BT1964" s="58"/>
      <c r="BU1964" s="58"/>
      <c r="BV1964" s="58"/>
      <c r="BW1964" s="58"/>
      <c r="BX1964" s="58"/>
      <c r="BY1964" s="58"/>
      <c r="BZ1964" s="58"/>
      <c r="CA1964" s="58"/>
      <c r="CB1964" s="58"/>
      <c r="CC1964" s="58"/>
      <c r="CD1964" s="58"/>
      <c r="CE1964" s="58"/>
      <c r="CF1964" s="58"/>
      <c r="CG1964" s="58"/>
      <c r="CH1964" s="58"/>
      <c r="CI1964" s="58"/>
      <c r="CJ1964" s="58"/>
      <c r="CK1964" s="58"/>
      <c r="CL1964" s="58"/>
      <c r="CM1964" s="58"/>
      <c r="CN1964" s="58"/>
      <c r="CO1964" s="58"/>
      <c r="CP1964" s="58"/>
      <c r="CQ1964" s="58"/>
      <c r="CR1964" s="58"/>
      <c r="CS1964" s="58"/>
      <c r="CT1964" s="58"/>
      <c r="CU1964" s="58"/>
      <c r="CV1964" s="58"/>
      <c r="CW1964" s="58"/>
      <c r="CX1964" s="58"/>
      <c r="CY1964" s="58"/>
      <c r="CZ1964" s="58"/>
      <c r="DA1964" s="58"/>
      <c r="DB1964" s="58"/>
      <c r="DC1964" s="58"/>
      <c r="DD1964" s="58"/>
      <c r="DE1964" s="58"/>
      <c r="DF1964" s="58"/>
      <c r="DG1964" s="58"/>
      <c r="DH1964" s="58"/>
      <c r="DI1964" s="60"/>
    </row>
    <row r="1965" spans="1:113" x14ac:dyDescent="0.2">
      <c r="A1965" s="36"/>
      <c r="AM1965" s="62"/>
      <c r="AN1965" s="62"/>
      <c r="AO1965" s="58"/>
      <c r="AP1965" s="58"/>
      <c r="AQ1965" s="58"/>
      <c r="AS1965" s="62"/>
      <c r="AT1965" s="58"/>
      <c r="AU1965" s="58"/>
      <c r="AW1965" s="62"/>
      <c r="AX1965" s="58"/>
      <c r="AY1965" s="59"/>
      <c r="BA1965" s="58"/>
      <c r="BC1965" s="62"/>
      <c r="BD1965" s="58"/>
      <c r="BE1965" s="59"/>
      <c r="BF1965" s="58"/>
      <c r="BG1965" s="58"/>
      <c r="BH1965" s="58"/>
      <c r="BI1965" s="58"/>
      <c r="BJ1965" s="58"/>
      <c r="BK1965" s="58"/>
      <c r="BL1965" s="58"/>
      <c r="BM1965" s="58"/>
      <c r="BN1965" s="58"/>
      <c r="BO1965" s="58"/>
      <c r="BP1965" s="58"/>
      <c r="BQ1965" s="58"/>
      <c r="BR1965" s="58"/>
      <c r="BS1965" s="58"/>
      <c r="BT1965" s="58"/>
      <c r="BU1965" s="58"/>
      <c r="BV1965" s="58"/>
      <c r="BW1965" s="58"/>
      <c r="BX1965" s="58"/>
      <c r="BY1965" s="58"/>
      <c r="BZ1965" s="58"/>
      <c r="CA1965" s="58"/>
      <c r="CB1965" s="58"/>
      <c r="CC1965" s="58"/>
      <c r="CD1965" s="58"/>
      <c r="CE1965" s="58"/>
      <c r="CF1965" s="58"/>
      <c r="CG1965" s="58"/>
      <c r="CH1965" s="58"/>
      <c r="CI1965" s="58"/>
      <c r="CJ1965" s="58"/>
      <c r="CK1965" s="58"/>
      <c r="CL1965" s="58"/>
      <c r="CM1965" s="58"/>
      <c r="CN1965" s="58"/>
      <c r="CO1965" s="58"/>
      <c r="CP1965" s="58"/>
      <c r="CQ1965" s="58"/>
      <c r="CR1965" s="58"/>
      <c r="CS1965" s="58"/>
      <c r="CT1965" s="58"/>
      <c r="CU1965" s="58"/>
      <c r="CV1965" s="58"/>
      <c r="CW1965" s="58"/>
      <c r="CX1965" s="58"/>
      <c r="CY1965" s="58"/>
      <c r="CZ1965" s="58"/>
      <c r="DA1965" s="58"/>
      <c r="DB1965" s="58"/>
      <c r="DC1965" s="58"/>
      <c r="DD1965" s="58"/>
      <c r="DE1965" s="58"/>
      <c r="DF1965" s="58"/>
      <c r="DG1965" s="58"/>
      <c r="DH1965" s="58"/>
      <c r="DI1965" s="60"/>
    </row>
    <row r="1966" spans="1:113" x14ac:dyDescent="0.2">
      <c r="A1966" s="36"/>
      <c r="AM1966" s="62"/>
      <c r="AN1966" s="62"/>
      <c r="AO1966" s="58"/>
      <c r="AP1966" s="58"/>
      <c r="AQ1966" s="58"/>
      <c r="AS1966" s="62"/>
      <c r="AT1966" s="58"/>
      <c r="AU1966" s="58"/>
      <c r="AW1966" s="62"/>
      <c r="AX1966" s="58"/>
      <c r="AY1966" s="59"/>
      <c r="BA1966" s="58"/>
      <c r="BC1966" s="62"/>
      <c r="BD1966" s="58"/>
      <c r="BE1966" s="59"/>
      <c r="BF1966" s="58"/>
      <c r="BG1966" s="58"/>
      <c r="BH1966" s="58"/>
      <c r="BI1966" s="58"/>
      <c r="BJ1966" s="58"/>
      <c r="BK1966" s="58"/>
      <c r="BL1966" s="58"/>
      <c r="BM1966" s="58"/>
      <c r="BN1966" s="58"/>
      <c r="BO1966" s="58"/>
      <c r="BP1966" s="58"/>
      <c r="BQ1966" s="58"/>
      <c r="BR1966" s="58"/>
      <c r="BS1966" s="58"/>
      <c r="BT1966" s="58"/>
      <c r="BU1966" s="58"/>
      <c r="BV1966" s="58"/>
      <c r="BW1966" s="58"/>
      <c r="BX1966" s="58"/>
      <c r="BY1966" s="58"/>
      <c r="BZ1966" s="58"/>
      <c r="CA1966" s="58"/>
      <c r="CB1966" s="58"/>
      <c r="CC1966" s="58"/>
      <c r="CD1966" s="58"/>
      <c r="CE1966" s="58"/>
      <c r="CF1966" s="58"/>
      <c r="CG1966" s="58"/>
      <c r="CH1966" s="58"/>
      <c r="CI1966" s="58"/>
      <c r="CJ1966" s="58"/>
      <c r="CK1966" s="58"/>
      <c r="CL1966" s="58"/>
      <c r="CM1966" s="58"/>
      <c r="CN1966" s="58"/>
      <c r="CO1966" s="58"/>
      <c r="CP1966" s="58"/>
      <c r="CQ1966" s="58"/>
      <c r="CR1966" s="58"/>
      <c r="CS1966" s="58"/>
      <c r="CT1966" s="58"/>
      <c r="CU1966" s="58"/>
      <c r="CV1966" s="58"/>
      <c r="CW1966" s="58"/>
      <c r="CX1966" s="58"/>
      <c r="CY1966" s="58"/>
      <c r="CZ1966" s="58"/>
      <c r="DA1966" s="58"/>
      <c r="DB1966" s="58"/>
      <c r="DC1966" s="58"/>
      <c r="DD1966" s="58"/>
      <c r="DE1966" s="58"/>
      <c r="DF1966" s="58"/>
      <c r="DG1966" s="58"/>
      <c r="DH1966" s="58"/>
      <c r="DI1966" s="60"/>
    </row>
    <row r="1967" spans="1:113" x14ac:dyDescent="0.2">
      <c r="A1967" s="36"/>
      <c r="AM1967" s="62"/>
      <c r="AN1967" s="62"/>
      <c r="AO1967" s="58"/>
      <c r="AP1967" s="58"/>
      <c r="AQ1967" s="58"/>
      <c r="AS1967" s="62"/>
      <c r="AT1967" s="58"/>
      <c r="AU1967" s="58"/>
      <c r="AW1967" s="62"/>
      <c r="AX1967" s="58"/>
      <c r="AY1967" s="59"/>
      <c r="BA1967" s="58"/>
      <c r="BC1967" s="62"/>
      <c r="BD1967" s="58"/>
      <c r="BE1967" s="59"/>
      <c r="BF1967" s="58"/>
      <c r="BG1967" s="58"/>
      <c r="BH1967" s="58"/>
      <c r="BI1967" s="58"/>
      <c r="BJ1967" s="58"/>
      <c r="BK1967" s="58"/>
      <c r="BL1967" s="58"/>
      <c r="BM1967" s="58"/>
      <c r="BN1967" s="58"/>
      <c r="BO1967" s="58"/>
      <c r="BP1967" s="58"/>
      <c r="BQ1967" s="58"/>
      <c r="BR1967" s="58"/>
      <c r="BS1967" s="58"/>
      <c r="BT1967" s="58"/>
      <c r="BU1967" s="58"/>
      <c r="BV1967" s="58"/>
      <c r="BW1967" s="58"/>
      <c r="BX1967" s="58"/>
      <c r="BY1967" s="58"/>
      <c r="BZ1967" s="58"/>
      <c r="CA1967" s="58"/>
      <c r="CB1967" s="58"/>
      <c r="CC1967" s="58"/>
      <c r="CD1967" s="58"/>
      <c r="CE1967" s="58"/>
      <c r="CF1967" s="58"/>
      <c r="CG1967" s="58"/>
      <c r="CH1967" s="58"/>
      <c r="CI1967" s="58"/>
      <c r="CJ1967" s="58"/>
      <c r="CK1967" s="58"/>
      <c r="CL1967" s="58"/>
      <c r="CM1967" s="58"/>
      <c r="CN1967" s="58"/>
      <c r="CO1967" s="58"/>
      <c r="CP1967" s="58"/>
      <c r="CQ1967" s="58"/>
      <c r="CR1967" s="58"/>
      <c r="CS1967" s="58"/>
      <c r="CT1967" s="58"/>
      <c r="CU1967" s="58"/>
      <c r="CV1967" s="58"/>
      <c r="CW1967" s="58"/>
      <c r="CX1967" s="58"/>
      <c r="CY1967" s="58"/>
      <c r="CZ1967" s="58"/>
      <c r="DA1967" s="58"/>
      <c r="DB1967" s="58"/>
      <c r="DC1967" s="58"/>
      <c r="DD1967" s="58"/>
      <c r="DE1967" s="58"/>
      <c r="DF1967" s="58"/>
      <c r="DG1967" s="58"/>
      <c r="DH1967" s="58"/>
      <c r="DI1967" s="60"/>
    </row>
    <row r="1968" spans="1:113" x14ac:dyDescent="0.2">
      <c r="A1968" s="36"/>
      <c r="AM1968" s="62"/>
      <c r="AN1968" s="62"/>
      <c r="AO1968" s="58"/>
      <c r="AP1968" s="58"/>
      <c r="AQ1968" s="58"/>
      <c r="AS1968" s="62"/>
      <c r="AT1968" s="58"/>
      <c r="AU1968" s="58"/>
      <c r="AW1968" s="62"/>
      <c r="AX1968" s="58"/>
      <c r="AY1968" s="59"/>
      <c r="BA1968" s="58"/>
      <c r="BC1968" s="62"/>
      <c r="BD1968" s="58"/>
      <c r="BE1968" s="59"/>
      <c r="BF1968" s="58"/>
      <c r="BG1968" s="58"/>
      <c r="BH1968" s="58"/>
      <c r="BI1968" s="58"/>
      <c r="BJ1968" s="58"/>
      <c r="BK1968" s="58"/>
      <c r="BL1968" s="58"/>
      <c r="BM1968" s="58"/>
      <c r="BN1968" s="58"/>
      <c r="BO1968" s="58"/>
      <c r="BP1968" s="58"/>
      <c r="BQ1968" s="58"/>
      <c r="BR1968" s="58"/>
      <c r="BS1968" s="58"/>
      <c r="BT1968" s="58"/>
      <c r="BU1968" s="58"/>
      <c r="BV1968" s="58"/>
      <c r="BW1968" s="58"/>
      <c r="BX1968" s="58"/>
      <c r="BY1968" s="58"/>
      <c r="BZ1968" s="58"/>
      <c r="CA1968" s="58"/>
      <c r="CB1968" s="58"/>
      <c r="CC1968" s="58"/>
      <c r="CD1968" s="58"/>
      <c r="CE1968" s="58"/>
      <c r="CF1968" s="58"/>
      <c r="CG1968" s="58"/>
      <c r="CH1968" s="58"/>
      <c r="CI1968" s="58"/>
      <c r="CJ1968" s="58"/>
      <c r="CK1968" s="58"/>
      <c r="CL1968" s="58"/>
      <c r="CM1968" s="58"/>
      <c r="CN1968" s="58"/>
      <c r="CO1968" s="58"/>
      <c r="CP1968" s="58"/>
      <c r="CQ1968" s="58"/>
      <c r="CR1968" s="58"/>
      <c r="CS1968" s="58"/>
      <c r="CT1968" s="58"/>
      <c r="CU1968" s="58"/>
      <c r="CV1968" s="58"/>
      <c r="CW1968" s="58"/>
      <c r="CX1968" s="58"/>
      <c r="CY1968" s="58"/>
      <c r="CZ1968" s="58"/>
      <c r="DA1968" s="58"/>
      <c r="DB1968" s="58"/>
      <c r="DC1968" s="58"/>
      <c r="DD1968" s="58"/>
      <c r="DE1968" s="58"/>
      <c r="DF1968" s="58"/>
      <c r="DG1968" s="58"/>
      <c r="DH1968" s="58"/>
      <c r="DI1968" s="60"/>
    </row>
    <row r="1969" spans="1:113" x14ac:dyDescent="0.2">
      <c r="A1969" s="36"/>
      <c r="AM1969" s="62"/>
      <c r="AN1969" s="62"/>
      <c r="AO1969" s="58"/>
      <c r="AP1969" s="58"/>
      <c r="AQ1969" s="58"/>
      <c r="AS1969" s="62"/>
      <c r="AT1969" s="58"/>
      <c r="AU1969" s="58"/>
      <c r="AW1969" s="62"/>
      <c r="AX1969" s="58"/>
      <c r="AY1969" s="59"/>
      <c r="BA1969" s="58"/>
      <c r="BC1969" s="62"/>
      <c r="BD1969" s="58"/>
      <c r="BE1969" s="59"/>
      <c r="BF1969" s="58"/>
      <c r="BG1969" s="58"/>
      <c r="BH1969" s="58"/>
      <c r="BI1969" s="58"/>
      <c r="BJ1969" s="58"/>
      <c r="BK1969" s="58"/>
      <c r="BL1969" s="58"/>
      <c r="BM1969" s="58"/>
      <c r="BN1969" s="58"/>
      <c r="BO1969" s="58"/>
      <c r="BP1969" s="58"/>
      <c r="BQ1969" s="58"/>
      <c r="BR1969" s="58"/>
      <c r="BS1969" s="58"/>
      <c r="BT1969" s="58"/>
      <c r="BU1969" s="58"/>
      <c r="BV1969" s="58"/>
      <c r="BW1969" s="58"/>
      <c r="BX1969" s="58"/>
      <c r="BY1969" s="58"/>
      <c r="BZ1969" s="58"/>
      <c r="CA1969" s="58"/>
      <c r="CB1969" s="58"/>
      <c r="CC1969" s="58"/>
      <c r="CD1969" s="58"/>
      <c r="CE1969" s="58"/>
      <c r="CF1969" s="58"/>
      <c r="CG1969" s="58"/>
      <c r="CH1969" s="58"/>
      <c r="CI1969" s="58"/>
      <c r="CJ1969" s="58"/>
      <c r="CK1969" s="58"/>
      <c r="CL1969" s="58"/>
      <c r="CM1969" s="58"/>
      <c r="CN1969" s="58"/>
      <c r="CO1969" s="58"/>
      <c r="CP1969" s="58"/>
      <c r="CQ1969" s="58"/>
      <c r="CR1969" s="58"/>
      <c r="CS1969" s="58"/>
      <c r="CT1969" s="58"/>
      <c r="CU1969" s="58"/>
      <c r="CV1969" s="58"/>
      <c r="CW1969" s="58"/>
      <c r="CX1969" s="58"/>
      <c r="CY1969" s="58"/>
      <c r="CZ1969" s="58"/>
      <c r="DA1969" s="58"/>
      <c r="DB1969" s="58"/>
      <c r="DC1969" s="58"/>
      <c r="DD1969" s="58"/>
      <c r="DE1969" s="58"/>
      <c r="DF1969" s="58"/>
      <c r="DG1969" s="58"/>
      <c r="DH1969" s="58"/>
      <c r="DI1969" s="60"/>
    </row>
    <row r="1970" spans="1:113" x14ac:dyDescent="0.2">
      <c r="A1970" s="36"/>
      <c r="AM1970" s="62"/>
      <c r="AN1970" s="62"/>
      <c r="AO1970" s="58"/>
      <c r="AP1970" s="58"/>
      <c r="AQ1970" s="58"/>
      <c r="AS1970" s="62"/>
      <c r="AT1970" s="58"/>
      <c r="AU1970" s="58"/>
      <c r="AW1970" s="62"/>
      <c r="AX1970" s="58"/>
      <c r="AY1970" s="59"/>
      <c r="BA1970" s="58"/>
      <c r="BC1970" s="62"/>
      <c r="BD1970" s="58"/>
      <c r="BE1970" s="59"/>
      <c r="BF1970" s="58"/>
      <c r="BG1970" s="58"/>
      <c r="BH1970" s="58"/>
      <c r="BI1970" s="58"/>
      <c r="BJ1970" s="58"/>
      <c r="BK1970" s="58"/>
      <c r="BL1970" s="58"/>
      <c r="BM1970" s="58"/>
      <c r="BN1970" s="58"/>
      <c r="BO1970" s="58"/>
      <c r="BP1970" s="58"/>
      <c r="BQ1970" s="58"/>
      <c r="BR1970" s="58"/>
      <c r="BS1970" s="58"/>
      <c r="BT1970" s="58"/>
      <c r="BU1970" s="58"/>
      <c r="BV1970" s="58"/>
      <c r="BW1970" s="58"/>
      <c r="BX1970" s="58"/>
      <c r="BY1970" s="58"/>
      <c r="BZ1970" s="58"/>
      <c r="CA1970" s="58"/>
      <c r="CB1970" s="58"/>
      <c r="CC1970" s="58"/>
      <c r="CD1970" s="58"/>
      <c r="CE1970" s="58"/>
      <c r="CF1970" s="58"/>
      <c r="CG1970" s="58"/>
      <c r="CH1970" s="58"/>
      <c r="CI1970" s="58"/>
      <c r="CJ1970" s="58"/>
      <c r="CK1970" s="58"/>
      <c r="CL1970" s="58"/>
      <c r="CM1970" s="58"/>
      <c r="CN1970" s="58"/>
      <c r="CO1970" s="58"/>
      <c r="CP1970" s="58"/>
      <c r="CQ1970" s="58"/>
      <c r="CR1970" s="58"/>
      <c r="CS1970" s="58"/>
      <c r="CT1970" s="58"/>
      <c r="CU1970" s="58"/>
      <c r="CV1970" s="58"/>
      <c r="CW1970" s="58"/>
      <c r="CX1970" s="58"/>
      <c r="CY1970" s="58"/>
      <c r="CZ1970" s="58"/>
      <c r="DA1970" s="58"/>
      <c r="DB1970" s="58"/>
      <c r="DC1970" s="58"/>
      <c r="DD1970" s="58"/>
      <c r="DE1970" s="58"/>
      <c r="DF1970" s="58"/>
      <c r="DG1970" s="58"/>
      <c r="DH1970" s="58"/>
      <c r="DI1970" s="60"/>
    </row>
    <row r="1971" spans="1:113" x14ac:dyDescent="0.2">
      <c r="A1971" s="36"/>
      <c r="AM1971" s="62"/>
      <c r="AN1971" s="62"/>
      <c r="AO1971" s="58"/>
      <c r="AP1971" s="58"/>
      <c r="AQ1971" s="58"/>
      <c r="AS1971" s="62"/>
      <c r="AT1971" s="58"/>
      <c r="AU1971" s="58"/>
      <c r="AW1971" s="62"/>
      <c r="AX1971" s="58"/>
      <c r="AY1971" s="59"/>
      <c r="BA1971" s="58"/>
      <c r="BC1971" s="62"/>
      <c r="BD1971" s="58"/>
      <c r="BE1971" s="59"/>
      <c r="BF1971" s="58"/>
      <c r="BG1971" s="58"/>
      <c r="BH1971" s="58"/>
      <c r="BI1971" s="58"/>
      <c r="BJ1971" s="58"/>
      <c r="BK1971" s="58"/>
      <c r="BL1971" s="58"/>
      <c r="BM1971" s="58"/>
      <c r="BN1971" s="58"/>
      <c r="BO1971" s="58"/>
      <c r="BP1971" s="58"/>
      <c r="BQ1971" s="58"/>
      <c r="BR1971" s="58"/>
      <c r="BS1971" s="58"/>
      <c r="BT1971" s="58"/>
      <c r="BU1971" s="58"/>
      <c r="BV1971" s="58"/>
      <c r="BW1971" s="58"/>
      <c r="BX1971" s="58"/>
      <c r="BY1971" s="58"/>
      <c r="BZ1971" s="58"/>
      <c r="CA1971" s="58"/>
      <c r="CB1971" s="58"/>
      <c r="CC1971" s="58"/>
      <c r="CD1971" s="58"/>
      <c r="CE1971" s="58"/>
      <c r="CF1971" s="58"/>
      <c r="CG1971" s="58"/>
      <c r="CH1971" s="58"/>
      <c r="CI1971" s="58"/>
      <c r="CJ1971" s="58"/>
      <c r="CK1971" s="58"/>
      <c r="CL1971" s="58"/>
      <c r="CM1971" s="58"/>
      <c r="CN1971" s="58"/>
      <c r="CO1971" s="58"/>
      <c r="CP1971" s="58"/>
      <c r="CQ1971" s="58"/>
      <c r="CR1971" s="58"/>
      <c r="CS1971" s="58"/>
      <c r="CT1971" s="58"/>
      <c r="CU1971" s="58"/>
      <c r="CV1971" s="58"/>
      <c r="CW1971" s="58"/>
      <c r="CX1971" s="58"/>
      <c r="CY1971" s="58"/>
      <c r="CZ1971" s="58"/>
      <c r="DA1971" s="58"/>
      <c r="DB1971" s="58"/>
      <c r="DC1971" s="58"/>
      <c r="DD1971" s="58"/>
      <c r="DE1971" s="58"/>
      <c r="DF1971" s="58"/>
      <c r="DG1971" s="58"/>
      <c r="DH1971" s="58"/>
      <c r="DI1971" s="60"/>
    </row>
    <row r="1972" spans="1:113" x14ac:dyDescent="0.2">
      <c r="A1972" s="36"/>
      <c r="AM1972" s="62"/>
      <c r="AN1972" s="62"/>
      <c r="AO1972" s="58"/>
      <c r="AP1972" s="58"/>
      <c r="AQ1972" s="58"/>
      <c r="AS1972" s="62"/>
      <c r="AT1972" s="58"/>
      <c r="AU1972" s="58"/>
      <c r="AW1972" s="62"/>
      <c r="AX1972" s="58"/>
      <c r="AY1972" s="59"/>
      <c r="BA1972" s="58"/>
      <c r="BC1972" s="62"/>
      <c r="BD1972" s="58"/>
      <c r="BE1972" s="59"/>
      <c r="BF1972" s="58"/>
      <c r="BG1972" s="58"/>
      <c r="BH1972" s="58"/>
      <c r="BI1972" s="58"/>
      <c r="BJ1972" s="58"/>
      <c r="BK1972" s="58"/>
      <c r="BL1972" s="58"/>
      <c r="BM1972" s="58"/>
      <c r="BN1972" s="58"/>
      <c r="BO1972" s="58"/>
      <c r="BP1972" s="58"/>
      <c r="BQ1972" s="58"/>
      <c r="BR1972" s="58"/>
      <c r="BS1972" s="58"/>
      <c r="BT1972" s="58"/>
      <c r="BU1972" s="58"/>
      <c r="BV1972" s="58"/>
      <c r="BW1972" s="58"/>
      <c r="BX1972" s="58"/>
      <c r="BY1972" s="58"/>
      <c r="BZ1972" s="58"/>
      <c r="CA1972" s="58"/>
      <c r="CB1972" s="58"/>
      <c r="CC1972" s="58"/>
      <c r="CD1972" s="58"/>
      <c r="CE1972" s="58"/>
      <c r="CF1972" s="58"/>
      <c r="CG1972" s="58"/>
      <c r="CH1972" s="58"/>
      <c r="CI1972" s="58"/>
      <c r="CJ1972" s="58"/>
      <c r="CK1972" s="58"/>
      <c r="CL1972" s="58"/>
      <c r="CM1972" s="58"/>
      <c r="CN1972" s="58"/>
      <c r="CO1972" s="58"/>
      <c r="CP1972" s="58"/>
      <c r="CQ1972" s="58"/>
      <c r="CR1972" s="58"/>
      <c r="CS1972" s="58"/>
      <c r="CT1972" s="58"/>
      <c r="CU1972" s="58"/>
      <c r="CV1972" s="58"/>
      <c r="CW1972" s="58"/>
      <c r="CX1972" s="58"/>
      <c r="CY1972" s="58"/>
      <c r="CZ1972" s="58"/>
      <c r="DA1972" s="58"/>
      <c r="DB1972" s="58"/>
      <c r="DC1972" s="58"/>
      <c r="DD1972" s="58"/>
      <c r="DE1972" s="58"/>
      <c r="DF1972" s="58"/>
      <c r="DG1972" s="58"/>
      <c r="DH1972" s="58"/>
      <c r="DI1972" s="60"/>
    </row>
    <row r="1973" spans="1:113" x14ac:dyDescent="0.2">
      <c r="A1973" s="36"/>
      <c r="AM1973" s="62"/>
      <c r="AN1973" s="62"/>
      <c r="AO1973" s="58"/>
      <c r="AP1973" s="58"/>
      <c r="AQ1973" s="58"/>
      <c r="AS1973" s="62"/>
      <c r="AT1973" s="58"/>
      <c r="AU1973" s="58"/>
      <c r="AW1973" s="62"/>
      <c r="AX1973" s="58"/>
      <c r="AY1973" s="59"/>
      <c r="BA1973" s="58"/>
      <c r="BC1973" s="62"/>
      <c r="BD1973" s="58"/>
      <c r="BE1973" s="59"/>
      <c r="BF1973" s="58"/>
      <c r="BG1973" s="58"/>
      <c r="BH1973" s="58"/>
      <c r="BI1973" s="58"/>
      <c r="BJ1973" s="58"/>
      <c r="BK1973" s="58"/>
      <c r="BL1973" s="58"/>
      <c r="BM1973" s="58"/>
      <c r="BN1973" s="58"/>
      <c r="BO1973" s="58"/>
      <c r="BP1973" s="58"/>
      <c r="BQ1973" s="58"/>
      <c r="BR1973" s="58"/>
      <c r="BS1973" s="58"/>
      <c r="BT1973" s="58"/>
      <c r="BU1973" s="58"/>
      <c r="BV1973" s="58"/>
      <c r="BW1973" s="58"/>
      <c r="BX1973" s="58"/>
      <c r="BY1973" s="58"/>
      <c r="BZ1973" s="58"/>
      <c r="CA1973" s="58"/>
      <c r="CB1973" s="58"/>
      <c r="CC1973" s="58"/>
      <c r="CD1973" s="58"/>
      <c r="CE1973" s="58"/>
      <c r="CF1973" s="58"/>
      <c r="CG1973" s="58"/>
      <c r="CH1973" s="58"/>
      <c r="CI1973" s="58"/>
      <c r="CJ1973" s="58"/>
      <c r="CK1973" s="58"/>
      <c r="CL1973" s="58"/>
      <c r="CM1973" s="58"/>
      <c r="CN1973" s="58"/>
      <c r="CO1973" s="58"/>
      <c r="CP1973" s="58"/>
      <c r="CQ1973" s="58"/>
      <c r="CR1973" s="58"/>
      <c r="CS1973" s="58"/>
      <c r="CT1973" s="58"/>
      <c r="CU1973" s="58"/>
      <c r="CV1973" s="58"/>
      <c r="CW1973" s="58"/>
      <c r="CX1973" s="58"/>
      <c r="CY1973" s="58"/>
      <c r="CZ1973" s="58"/>
      <c r="DA1973" s="58"/>
      <c r="DB1973" s="58"/>
      <c r="DC1973" s="58"/>
      <c r="DD1973" s="58"/>
      <c r="DE1973" s="58"/>
      <c r="DF1973" s="58"/>
      <c r="DG1973" s="58"/>
      <c r="DH1973" s="58"/>
      <c r="DI1973" s="60"/>
    </row>
    <row r="1974" spans="1:113" x14ac:dyDescent="0.2">
      <c r="A1974" s="36"/>
      <c r="AM1974" s="62"/>
      <c r="AN1974" s="62"/>
      <c r="AO1974" s="58"/>
      <c r="AP1974" s="58"/>
      <c r="AQ1974" s="58"/>
      <c r="AS1974" s="62"/>
      <c r="AT1974" s="58"/>
      <c r="AU1974" s="58"/>
      <c r="AW1974" s="62"/>
      <c r="AX1974" s="58"/>
      <c r="AY1974" s="59"/>
      <c r="BA1974" s="58"/>
      <c r="BC1974" s="62"/>
      <c r="BD1974" s="58"/>
      <c r="BE1974" s="59"/>
      <c r="BF1974" s="58"/>
      <c r="BG1974" s="58"/>
      <c r="BH1974" s="58"/>
      <c r="BI1974" s="58"/>
      <c r="BJ1974" s="58"/>
      <c r="BK1974" s="58"/>
      <c r="BL1974" s="58"/>
      <c r="BM1974" s="58"/>
      <c r="BN1974" s="58"/>
      <c r="BO1974" s="58"/>
      <c r="BP1974" s="58"/>
      <c r="BQ1974" s="58"/>
      <c r="BR1974" s="58"/>
      <c r="BS1974" s="58"/>
      <c r="BT1974" s="58"/>
      <c r="BU1974" s="58"/>
      <c r="BV1974" s="58"/>
      <c r="BW1974" s="58"/>
      <c r="BX1974" s="58"/>
      <c r="BY1974" s="58"/>
      <c r="BZ1974" s="58"/>
      <c r="CA1974" s="58"/>
      <c r="CB1974" s="58"/>
      <c r="CC1974" s="58"/>
      <c r="CD1974" s="58"/>
      <c r="CE1974" s="58"/>
      <c r="CF1974" s="58"/>
      <c r="CG1974" s="58"/>
      <c r="CH1974" s="58"/>
      <c r="CI1974" s="58"/>
      <c r="CJ1974" s="58"/>
      <c r="CK1974" s="58"/>
      <c r="CL1974" s="58"/>
      <c r="CM1974" s="58"/>
      <c r="CN1974" s="58"/>
      <c r="CO1974" s="58"/>
      <c r="CP1974" s="58"/>
      <c r="CQ1974" s="58"/>
      <c r="CR1974" s="58"/>
      <c r="CS1974" s="58"/>
      <c r="CT1974" s="58"/>
      <c r="CU1974" s="58"/>
      <c r="CV1974" s="58"/>
      <c r="CW1974" s="58"/>
      <c r="CX1974" s="58"/>
      <c r="CY1974" s="58"/>
      <c r="CZ1974" s="58"/>
      <c r="DA1974" s="58"/>
      <c r="DB1974" s="58"/>
      <c r="DC1974" s="58"/>
      <c r="DD1974" s="58"/>
      <c r="DE1974" s="58"/>
      <c r="DF1974" s="58"/>
      <c r="DG1974" s="58"/>
      <c r="DH1974" s="58"/>
      <c r="DI1974" s="60"/>
    </row>
    <row r="1975" spans="1:113" x14ac:dyDescent="0.2">
      <c r="A1975" s="36"/>
      <c r="AM1975" s="62"/>
      <c r="AN1975" s="62"/>
      <c r="AO1975" s="58"/>
      <c r="AP1975" s="58"/>
      <c r="AQ1975" s="58"/>
      <c r="AS1975" s="62"/>
      <c r="AT1975" s="58"/>
      <c r="AU1975" s="58"/>
      <c r="AW1975" s="62"/>
      <c r="AX1975" s="58"/>
      <c r="AY1975" s="59"/>
      <c r="BA1975" s="58"/>
      <c r="BC1975" s="62"/>
      <c r="BD1975" s="58"/>
      <c r="BE1975" s="59"/>
      <c r="BF1975" s="58"/>
      <c r="BG1975" s="58"/>
      <c r="BH1975" s="58"/>
      <c r="BI1975" s="58"/>
      <c r="BJ1975" s="58"/>
      <c r="BK1975" s="58"/>
      <c r="BL1975" s="58"/>
      <c r="BM1975" s="58"/>
      <c r="BN1975" s="58"/>
      <c r="BO1975" s="58"/>
      <c r="BP1975" s="58"/>
      <c r="BQ1975" s="58"/>
      <c r="BR1975" s="58"/>
      <c r="BS1975" s="58"/>
      <c r="BT1975" s="58"/>
      <c r="BU1975" s="58"/>
      <c r="BV1975" s="58"/>
      <c r="BW1975" s="58"/>
      <c r="BX1975" s="58"/>
      <c r="BY1975" s="58"/>
      <c r="BZ1975" s="58"/>
      <c r="CA1975" s="58"/>
      <c r="CB1975" s="58"/>
      <c r="CC1975" s="58"/>
      <c r="CD1975" s="58"/>
      <c r="CE1975" s="58"/>
      <c r="CF1975" s="58"/>
      <c r="CG1975" s="58"/>
      <c r="CH1975" s="58"/>
      <c r="CI1975" s="58"/>
      <c r="CJ1975" s="58"/>
      <c r="CK1975" s="58"/>
      <c r="CL1975" s="58"/>
      <c r="CM1975" s="58"/>
      <c r="CN1975" s="58"/>
      <c r="CO1975" s="58"/>
      <c r="CP1975" s="58"/>
      <c r="CQ1975" s="58"/>
      <c r="CR1975" s="58"/>
      <c r="CS1975" s="58"/>
      <c r="CT1975" s="58"/>
      <c r="CU1975" s="58"/>
      <c r="CV1975" s="58"/>
      <c r="CW1975" s="58"/>
      <c r="CX1975" s="58"/>
      <c r="CY1975" s="58"/>
      <c r="CZ1975" s="58"/>
      <c r="DA1975" s="58"/>
      <c r="DB1975" s="58"/>
      <c r="DC1975" s="58"/>
      <c r="DD1975" s="58"/>
      <c r="DE1975" s="58"/>
      <c r="DF1975" s="58"/>
      <c r="DG1975" s="58"/>
      <c r="DH1975" s="58"/>
      <c r="DI1975" s="60"/>
    </row>
    <row r="1976" spans="1:113" x14ac:dyDescent="0.2">
      <c r="A1976" s="36"/>
      <c r="AM1976" s="62"/>
      <c r="AN1976" s="62"/>
      <c r="AO1976" s="58"/>
      <c r="AP1976" s="58"/>
      <c r="AQ1976" s="58"/>
      <c r="AS1976" s="62"/>
      <c r="AT1976" s="58"/>
      <c r="AU1976" s="58"/>
      <c r="AW1976" s="62"/>
      <c r="AX1976" s="58"/>
      <c r="AY1976" s="59"/>
      <c r="BA1976" s="58"/>
      <c r="BC1976" s="62"/>
      <c r="BD1976" s="58"/>
      <c r="BE1976" s="59"/>
      <c r="BF1976" s="58"/>
      <c r="BG1976" s="58"/>
      <c r="BH1976" s="58"/>
      <c r="BI1976" s="58"/>
      <c r="BJ1976" s="58"/>
      <c r="BK1976" s="58"/>
      <c r="BL1976" s="58"/>
      <c r="BM1976" s="58"/>
      <c r="BN1976" s="58"/>
      <c r="BO1976" s="58"/>
      <c r="BP1976" s="58"/>
      <c r="BQ1976" s="58"/>
      <c r="BR1976" s="58"/>
      <c r="BS1976" s="58"/>
      <c r="BT1976" s="58"/>
      <c r="BU1976" s="58"/>
      <c r="BV1976" s="58"/>
      <c r="BW1976" s="58"/>
      <c r="BX1976" s="58"/>
      <c r="BY1976" s="58"/>
      <c r="BZ1976" s="58"/>
      <c r="CA1976" s="58"/>
      <c r="CB1976" s="58"/>
      <c r="CC1976" s="58"/>
      <c r="CD1976" s="58"/>
      <c r="CE1976" s="58"/>
      <c r="CF1976" s="58"/>
      <c r="CG1976" s="58"/>
      <c r="CH1976" s="58"/>
      <c r="CI1976" s="58"/>
      <c r="CJ1976" s="58"/>
      <c r="CK1976" s="58"/>
      <c r="CL1976" s="58"/>
      <c r="CM1976" s="58"/>
      <c r="CN1976" s="58"/>
      <c r="CO1976" s="58"/>
      <c r="CP1976" s="58"/>
      <c r="CQ1976" s="58"/>
      <c r="CR1976" s="58"/>
      <c r="CS1976" s="58"/>
      <c r="CT1976" s="58"/>
      <c r="CU1976" s="58"/>
      <c r="CV1976" s="58"/>
      <c r="CW1976" s="58"/>
      <c r="CX1976" s="58"/>
      <c r="CY1976" s="58"/>
      <c r="CZ1976" s="58"/>
      <c r="DA1976" s="58"/>
      <c r="DB1976" s="58"/>
      <c r="DC1976" s="58"/>
      <c r="DD1976" s="58"/>
      <c r="DE1976" s="58"/>
      <c r="DF1976" s="58"/>
      <c r="DG1976" s="58"/>
      <c r="DH1976" s="58"/>
      <c r="DI1976" s="60"/>
    </row>
    <row r="1977" spans="1:113" x14ac:dyDescent="0.2">
      <c r="A1977" s="36"/>
      <c r="AM1977" s="62"/>
      <c r="AN1977" s="62"/>
      <c r="AO1977" s="58"/>
      <c r="AP1977" s="58"/>
      <c r="AQ1977" s="58"/>
      <c r="AS1977" s="62"/>
      <c r="AT1977" s="58"/>
      <c r="AU1977" s="58"/>
      <c r="AW1977" s="62"/>
      <c r="AX1977" s="58"/>
      <c r="AY1977" s="59"/>
      <c r="BA1977" s="58"/>
      <c r="BC1977" s="62"/>
      <c r="BD1977" s="58"/>
      <c r="BE1977" s="59"/>
      <c r="BF1977" s="58"/>
      <c r="BG1977" s="58"/>
      <c r="BH1977" s="58"/>
      <c r="BI1977" s="58"/>
      <c r="BJ1977" s="58"/>
      <c r="BK1977" s="58"/>
      <c r="BL1977" s="58"/>
      <c r="BM1977" s="58"/>
      <c r="BN1977" s="58"/>
      <c r="BO1977" s="58"/>
      <c r="BP1977" s="58"/>
      <c r="BQ1977" s="58"/>
      <c r="BR1977" s="58"/>
      <c r="BS1977" s="58"/>
      <c r="BT1977" s="58"/>
      <c r="BU1977" s="58"/>
      <c r="BV1977" s="58"/>
      <c r="BW1977" s="58"/>
      <c r="BX1977" s="58"/>
      <c r="BY1977" s="58"/>
      <c r="BZ1977" s="58"/>
      <c r="CA1977" s="58"/>
      <c r="CB1977" s="58"/>
      <c r="CC1977" s="58"/>
      <c r="CD1977" s="58"/>
      <c r="CE1977" s="58"/>
      <c r="CF1977" s="58"/>
      <c r="CG1977" s="58"/>
      <c r="CH1977" s="58"/>
      <c r="CI1977" s="58"/>
      <c r="CJ1977" s="58"/>
      <c r="CK1977" s="58"/>
      <c r="CL1977" s="58"/>
      <c r="CM1977" s="58"/>
      <c r="CN1977" s="58"/>
      <c r="CO1977" s="58"/>
      <c r="CP1977" s="58"/>
      <c r="CQ1977" s="58"/>
      <c r="CR1977" s="58"/>
      <c r="CS1977" s="58"/>
      <c r="CT1977" s="58"/>
      <c r="CU1977" s="58"/>
      <c r="CV1977" s="58"/>
      <c r="CW1977" s="58"/>
      <c r="CX1977" s="58"/>
      <c r="CY1977" s="58"/>
      <c r="CZ1977" s="58"/>
      <c r="DA1977" s="58"/>
      <c r="DB1977" s="58"/>
      <c r="DC1977" s="58"/>
      <c r="DD1977" s="58"/>
      <c r="DE1977" s="58"/>
      <c r="DF1977" s="58"/>
      <c r="DG1977" s="58"/>
      <c r="DH1977" s="58"/>
      <c r="DI1977" s="60"/>
    </row>
    <row r="1978" spans="1:113" x14ac:dyDescent="0.2">
      <c r="A1978" s="36"/>
      <c r="AM1978" s="62"/>
      <c r="AN1978" s="62"/>
      <c r="AO1978" s="58"/>
      <c r="AP1978" s="58"/>
      <c r="AQ1978" s="58"/>
      <c r="AS1978" s="62"/>
      <c r="AT1978" s="58"/>
      <c r="AU1978" s="58"/>
      <c r="AW1978" s="62"/>
      <c r="AX1978" s="58"/>
      <c r="AY1978" s="59"/>
      <c r="BA1978" s="58"/>
      <c r="BC1978" s="62"/>
      <c r="BD1978" s="58"/>
      <c r="BE1978" s="59"/>
      <c r="BF1978" s="58"/>
      <c r="BG1978" s="58"/>
      <c r="BH1978" s="58"/>
      <c r="BI1978" s="58"/>
      <c r="BJ1978" s="58"/>
      <c r="BK1978" s="58"/>
      <c r="BL1978" s="58"/>
      <c r="BM1978" s="58"/>
      <c r="BN1978" s="58"/>
      <c r="BO1978" s="58"/>
      <c r="BP1978" s="58"/>
      <c r="BQ1978" s="58"/>
      <c r="BR1978" s="58"/>
      <c r="BS1978" s="58"/>
      <c r="BT1978" s="58"/>
      <c r="BU1978" s="58"/>
      <c r="BV1978" s="58"/>
      <c r="BW1978" s="58"/>
      <c r="BX1978" s="58"/>
      <c r="BY1978" s="58"/>
      <c r="BZ1978" s="58"/>
      <c r="CA1978" s="58"/>
      <c r="CB1978" s="58"/>
      <c r="CC1978" s="58"/>
      <c r="CD1978" s="58"/>
      <c r="CE1978" s="58"/>
      <c r="CF1978" s="58"/>
      <c r="CG1978" s="58"/>
      <c r="CH1978" s="58"/>
      <c r="CI1978" s="58"/>
      <c r="CJ1978" s="58"/>
      <c r="CK1978" s="58"/>
      <c r="CL1978" s="58"/>
      <c r="CM1978" s="58"/>
      <c r="CN1978" s="58"/>
      <c r="CO1978" s="58"/>
      <c r="CP1978" s="58"/>
      <c r="CQ1978" s="58"/>
      <c r="CR1978" s="58"/>
      <c r="CS1978" s="58"/>
      <c r="CT1978" s="58"/>
      <c r="CU1978" s="58"/>
      <c r="CV1978" s="58"/>
      <c r="CW1978" s="58"/>
      <c r="CX1978" s="58"/>
      <c r="CY1978" s="58"/>
      <c r="CZ1978" s="58"/>
      <c r="DA1978" s="58"/>
      <c r="DB1978" s="58"/>
      <c r="DC1978" s="58"/>
      <c r="DD1978" s="58"/>
      <c r="DE1978" s="58"/>
      <c r="DF1978" s="58"/>
      <c r="DG1978" s="58"/>
      <c r="DH1978" s="58"/>
      <c r="DI1978" s="60"/>
    </row>
    <row r="1979" spans="1:113" x14ac:dyDescent="0.2">
      <c r="A1979" s="36"/>
      <c r="AM1979" s="62"/>
      <c r="AN1979" s="62"/>
      <c r="AO1979" s="58"/>
      <c r="AP1979" s="58"/>
      <c r="AQ1979" s="58"/>
      <c r="AS1979" s="62"/>
      <c r="AT1979" s="58"/>
      <c r="AU1979" s="58"/>
      <c r="AW1979" s="62"/>
      <c r="AX1979" s="58"/>
      <c r="AY1979" s="59"/>
      <c r="BA1979" s="58"/>
      <c r="BC1979" s="62"/>
      <c r="BD1979" s="58"/>
      <c r="BE1979" s="59"/>
      <c r="BF1979" s="58"/>
      <c r="BG1979" s="58"/>
      <c r="BH1979" s="58"/>
      <c r="BI1979" s="58"/>
      <c r="BJ1979" s="58"/>
      <c r="BK1979" s="58"/>
      <c r="BL1979" s="58"/>
      <c r="BM1979" s="58"/>
      <c r="BN1979" s="58"/>
      <c r="BO1979" s="58"/>
      <c r="BP1979" s="58"/>
      <c r="BQ1979" s="58"/>
      <c r="BR1979" s="58"/>
      <c r="BS1979" s="58"/>
      <c r="BT1979" s="58"/>
      <c r="BU1979" s="58"/>
      <c r="BV1979" s="58"/>
      <c r="BW1979" s="58"/>
      <c r="BX1979" s="58"/>
      <c r="BY1979" s="58"/>
      <c r="BZ1979" s="58"/>
      <c r="CA1979" s="58"/>
      <c r="CB1979" s="58"/>
      <c r="CC1979" s="58"/>
      <c r="CD1979" s="58"/>
      <c r="CE1979" s="58"/>
      <c r="CF1979" s="58"/>
      <c r="CG1979" s="58"/>
      <c r="CH1979" s="58"/>
      <c r="CI1979" s="58"/>
      <c r="CJ1979" s="58"/>
      <c r="CK1979" s="58"/>
      <c r="CL1979" s="58"/>
      <c r="CM1979" s="58"/>
      <c r="CN1979" s="58"/>
      <c r="CO1979" s="58"/>
      <c r="CP1979" s="58"/>
      <c r="CQ1979" s="58"/>
      <c r="CR1979" s="58"/>
      <c r="CS1979" s="58"/>
      <c r="CT1979" s="58"/>
      <c r="CU1979" s="58"/>
      <c r="CV1979" s="58"/>
      <c r="CW1979" s="58"/>
      <c r="CX1979" s="58"/>
      <c r="CY1979" s="58"/>
      <c r="CZ1979" s="58"/>
      <c r="DA1979" s="58"/>
      <c r="DB1979" s="58"/>
      <c r="DC1979" s="58"/>
      <c r="DD1979" s="58"/>
      <c r="DE1979" s="58"/>
      <c r="DF1979" s="58"/>
      <c r="DG1979" s="58"/>
      <c r="DH1979" s="58"/>
      <c r="DI1979" s="60"/>
    </row>
    <row r="1980" spans="1:113" x14ac:dyDescent="0.2">
      <c r="A1980" s="36"/>
      <c r="AM1980" s="62"/>
      <c r="AN1980" s="62"/>
      <c r="AO1980" s="58"/>
      <c r="AP1980" s="58"/>
      <c r="AQ1980" s="58"/>
      <c r="AS1980" s="62"/>
      <c r="AT1980" s="58"/>
      <c r="AU1980" s="58"/>
      <c r="AW1980" s="62"/>
      <c r="AX1980" s="58"/>
      <c r="AY1980" s="59"/>
      <c r="BA1980" s="58"/>
      <c r="BC1980" s="62"/>
      <c r="BD1980" s="58"/>
      <c r="BE1980" s="59"/>
      <c r="BF1980" s="58"/>
      <c r="BG1980" s="58"/>
      <c r="BH1980" s="58"/>
      <c r="BI1980" s="58"/>
      <c r="BJ1980" s="58"/>
      <c r="BK1980" s="58"/>
      <c r="BL1980" s="58"/>
      <c r="BM1980" s="58"/>
      <c r="BN1980" s="58"/>
      <c r="BO1980" s="58"/>
      <c r="BP1980" s="58"/>
      <c r="BQ1980" s="58"/>
      <c r="BR1980" s="58"/>
      <c r="BS1980" s="58"/>
      <c r="BT1980" s="58"/>
      <c r="BU1980" s="58"/>
      <c r="BV1980" s="58"/>
      <c r="BW1980" s="58"/>
      <c r="BX1980" s="58"/>
      <c r="BY1980" s="58"/>
      <c r="BZ1980" s="58"/>
      <c r="CA1980" s="58"/>
      <c r="CB1980" s="58"/>
      <c r="CC1980" s="58"/>
      <c r="CD1980" s="58"/>
      <c r="CE1980" s="58"/>
      <c r="CF1980" s="58"/>
      <c r="CG1980" s="58"/>
      <c r="CH1980" s="58"/>
      <c r="CI1980" s="58"/>
      <c r="CJ1980" s="58"/>
      <c r="CK1980" s="58"/>
      <c r="CL1980" s="58"/>
      <c r="CM1980" s="58"/>
      <c r="CN1980" s="58"/>
      <c r="CO1980" s="58"/>
      <c r="CP1980" s="58"/>
      <c r="CQ1980" s="58"/>
      <c r="CR1980" s="58"/>
      <c r="CS1980" s="58"/>
      <c r="CT1980" s="58"/>
      <c r="CU1980" s="58"/>
      <c r="CV1980" s="58"/>
      <c r="CW1980" s="58"/>
      <c r="CX1980" s="58"/>
      <c r="CY1980" s="58"/>
      <c r="CZ1980" s="58"/>
      <c r="DA1980" s="58"/>
      <c r="DB1980" s="58"/>
      <c r="DC1980" s="58"/>
      <c r="DD1980" s="58"/>
      <c r="DE1980" s="58"/>
      <c r="DF1980" s="58"/>
      <c r="DG1980" s="58"/>
      <c r="DH1980" s="58"/>
      <c r="DI1980" s="60"/>
    </row>
    <row r="1981" spans="1:113" x14ac:dyDescent="0.2">
      <c r="A1981" s="36"/>
      <c r="AM1981" s="62"/>
      <c r="AN1981" s="62"/>
      <c r="AO1981" s="58"/>
      <c r="AP1981" s="58"/>
      <c r="AQ1981" s="58"/>
      <c r="AS1981" s="62"/>
      <c r="AT1981" s="58"/>
      <c r="AU1981" s="58"/>
      <c r="AW1981" s="62"/>
      <c r="AX1981" s="58"/>
      <c r="AY1981" s="59"/>
      <c r="BA1981" s="58"/>
      <c r="BC1981" s="62"/>
      <c r="BD1981" s="58"/>
      <c r="BE1981" s="59"/>
      <c r="BF1981" s="58"/>
      <c r="BG1981" s="58"/>
      <c r="BH1981" s="58"/>
      <c r="BI1981" s="58"/>
      <c r="BJ1981" s="58"/>
      <c r="BK1981" s="58"/>
      <c r="BL1981" s="58"/>
      <c r="BM1981" s="58"/>
      <c r="BN1981" s="58"/>
      <c r="BO1981" s="58"/>
      <c r="BP1981" s="58"/>
      <c r="BQ1981" s="58"/>
      <c r="BR1981" s="58"/>
      <c r="BS1981" s="58"/>
      <c r="BT1981" s="58"/>
      <c r="BU1981" s="58"/>
      <c r="BV1981" s="58"/>
      <c r="BW1981" s="58"/>
      <c r="BX1981" s="58"/>
      <c r="BY1981" s="58"/>
      <c r="BZ1981" s="58"/>
      <c r="CA1981" s="58"/>
      <c r="CB1981" s="58"/>
      <c r="CC1981" s="58"/>
      <c r="CD1981" s="58"/>
      <c r="CE1981" s="58"/>
      <c r="CF1981" s="58"/>
      <c r="CG1981" s="58"/>
      <c r="CH1981" s="58"/>
      <c r="CI1981" s="58"/>
      <c r="CJ1981" s="58"/>
      <c r="CK1981" s="58"/>
      <c r="CL1981" s="58"/>
      <c r="CM1981" s="58"/>
      <c r="CN1981" s="58"/>
      <c r="CO1981" s="58"/>
      <c r="CP1981" s="58"/>
      <c r="CQ1981" s="58"/>
      <c r="CR1981" s="58"/>
      <c r="CS1981" s="58"/>
      <c r="CT1981" s="58"/>
      <c r="CU1981" s="58"/>
      <c r="CV1981" s="58"/>
      <c r="CW1981" s="58"/>
      <c r="CX1981" s="58"/>
      <c r="CY1981" s="58"/>
      <c r="CZ1981" s="58"/>
      <c r="DA1981" s="58"/>
      <c r="DB1981" s="58"/>
      <c r="DC1981" s="58"/>
      <c r="DD1981" s="58"/>
      <c r="DE1981" s="58"/>
      <c r="DF1981" s="58"/>
      <c r="DG1981" s="58"/>
      <c r="DH1981" s="58"/>
      <c r="DI1981" s="60"/>
    </row>
    <row r="1982" spans="1:113" x14ac:dyDescent="0.2">
      <c r="A1982" s="36"/>
      <c r="AM1982" s="62"/>
      <c r="AN1982" s="62"/>
      <c r="AO1982" s="58"/>
      <c r="AP1982" s="58"/>
      <c r="AQ1982" s="58"/>
      <c r="AS1982" s="62"/>
      <c r="AT1982" s="58"/>
      <c r="AU1982" s="58"/>
      <c r="AW1982" s="62"/>
      <c r="AX1982" s="58"/>
      <c r="AY1982" s="59"/>
      <c r="BA1982" s="58"/>
      <c r="BC1982" s="62"/>
      <c r="BD1982" s="58"/>
      <c r="BE1982" s="59"/>
      <c r="BF1982" s="58"/>
      <c r="BG1982" s="58"/>
      <c r="BH1982" s="58"/>
      <c r="BI1982" s="58"/>
      <c r="BJ1982" s="58"/>
      <c r="BK1982" s="58"/>
      <c r="BL1982" s="58"/>
      <c r="BM1982" s="58"/>
      <c r="BN1982" s="58"/>
      <c r="BO1982" s="58"/>
      <c r="BP1982" s="58"/>
      <c r="BQ1982" s="58"/>
      <c r="BR1982" s="58"/>
      <c r="BS1982" s="58"/>
      <c r="BT1982" s="58"/>
      <c r="BU1982" s="58"/>
      <c r="BV1982" s="58"/>
      <c r="BW1982" s="58"/>
      <c r="BX1982" s="58"/>
      <c r="BY1982" s="58"/>
      <c r="BZ1982" s="58"/>
      <c r="CA1982" s="58"/>
      <c r="CB1982" s="58"/>
      <c r="CC1982" s="58"/>
      <c r="CD1982" s="58"/>
      <c r="CE1982" s="58"/>
      <c r="CF1982" s="58"/>
      <c r="CG1982" s="58"/>
      <c r="CH1982" s="58"/>
      <c r="CI1982" s="58"/>
      <c r="CJ1982" s="58"/>
      <c r="CK1982" s="58"/>
      <c r="CL1982" s="58"/>
      <c r="CM1982" s="58"/>
      <c r="CN1982" s="58"/>
      <c r="CO1982" s="58"/>
      <c r="CP1982" s="58"/>
      <c r="CQ1982" s="58"/>
      <c r="CR1982" s="58"/>
      <c r="CS1982" s="58"/>
      <c r="CT1982" s="58"/>
      <c r="CU1982" s="58"/>
      <c r="CV1982" s="58"/>
      <c r="CW1982" s="58"/>
      <c r="CX1982" s="58"/>
      <c r="CY1982" s="58"/>
      <c r="CZ1982" s="58"/>
      <c r="DA1982" s="58"/>
      <c r="DB1982" s="58"/>
      <c r="DC1982" s="58"/>
      <c r="DD1982" s="58"/>
      <c r="DE1982" s="58"/>
      <c r="DF1982" s="58"/>
      <c r="DG1982" s="58"/>
      <c r="DH1982" s="58"/>
      <c r="DI1982" s="60"/>
    </row>
    <row r="1983" spans="1:113" x14ac:dyDescent="0.2">
      <c r="A1983" s="36"/>
      <c r="AM1983" s="62"/>
      <c r="AN1983" s="62"/>
      <c r="AO1983" s="58"/>
      <c r="AP1983" s="58"/>
      <c r="AQ1983" s="58"/>
      <c r="AS1983" s="62"/>
      <c r="AT1983" s="58"/>
      <c r="AU1983" s="58"/>
      <c r="AW1983" s="62"/>
      <c r="AX1983" s="58"/>
      <c r="AY1983" s="59"/>
      <c r="BA1983" s="58"/>
      <c r="BC1983" s="62"/>
      <c r="BD1983" s="58"/>
      <c r="BE1983" s="59"/>
      <c r="BF1983" s="58"/>
      <c r="BG1983" s="58"/>
      <c r="BH1983" s="58"/>
      <c r="BI1983" s="58"/>
      <c r="BJ1983" s="58"/>
      <c r="BK1983" s="58"/>
      <c r="BL1983" s="58"/>
      <c r="BM1983" s="58"/>
      <c r="BN1983" s="58"/>
      <c r="BO1983" s="58"/>
      <c r="BP1983" s="58"/>
      <c r="BQ1983" s="58"/>
      <c r="BR1983" s="58"/>
      <c r="BS1983" s="58"/>
      <c r="BT1983" s="58"/>
      <c r="BU1983" s="58"/>
      <c r="BV1983" s="58"/>
      <c r="BW1983" s="58"/>
      <c r="BX1983" s="58"/>
      <c r="BY1983" s="58"/>
      <c r="BZ1983" s="58"/>
      <c r="CA1983" s="58"/>
      <c r="CB1983" s="58"/>
      <c r="CC1983" s="58"/>
      <c r="CD1983" s="58"/>
      <c r="CE1983" s="58"/>
      <c r="CF1983" s="58"/>
      <c r="CG1983" s="58"/>
      <c r="CH1983" s="58"/>
      <c r="CI1983" s="58"/>
      <c r="CJ1983" s="58"/>
      <c r="CK1983" s="58"/>
      <c r="CL1983" s="58"/>
      <c r="CM1983" s="58"/>
      <c r="CN1983" s="58"/>
      <c r="CO1983" s="58"/>
      <c r="CP1983" s="58"/>
      <c r="CQ1983" s="58"/>
      <c r="CR1983" s="58"/>
      <c r="CS1983" s="58"/>
      <c r="CT1983" s="58"/>
      <c r="CU1983" s="58"/>
      <c r="CV1983" s="58"/>
      <c r="CW1983" s="58"/>
      <c r="CX1983" s="58"/>
      <c r="CY1983" s="58"/>
      <c r="CZ1983" s="58"/>
      <c r="DA1983" s="58"/>
      <c r="DB1983" s="58"/>
      <c r="DC1983" s="58"/>
      <c r="DD1983" s="58"/>
      <c r="DE1983" s="58"/>
      <c r="DF1983" s="58"/>
      <c r="DG1983" s="58"/>
      <c r="DH1983" s="58"/>
      <c r="DI1983" s="60"/>
    </row>
    <row r="1984" spans="1:113" x14ac:dyDescent="0.2">
      <c r="A1984" s="36"/>
      <c r="AM1984" s="62"/>
      <c r="AN1984" s="62"/>
      <c r="AO1984" s="58"/>
      <c r="AP1984" s="58"/>
      <c r="AQ1984" s="58"/>
      <c r="AS1984" s="62"/>
      <c r="AT1984" s="58"/>
      <c r="AU1984" s="58"/>
      <c r="AW1984" s="62"/>
      <c r="AX1984" s="58"/>
      <c r="AY1984" s="59"/>
      <c r="BA1984" s="58"/>
      <c r="BC1984" s="62"/>
      <c r="BD1984" s="58"/>
      <c r="BE1984" s="59"/>
      <c r="BF1984" s="58"/>
      <c r="BG1984" s="58"/>
      <c r="BH1984" s="58"/>
      <c r="BI1984" s="58"/>
      <c r="BJ1984" s="58"/>
      <c r="BK1984" s="58"/>
      <c r="BL1984" s="58"/>
      <c r="BM1984" s="58"/>
      <c r="BN1984" s="58"/>
      <c r="BO1984" s="58"/>
      <c r="BP1984" s="58"/>
      <c r="BQ1984" s="58"/>
      <c r="BR1984" s="58"/>
      <c r="BS1984" s="58"/>
      <c r="BT1984" s="58"/>
      <c r="BU1984" s="58"/>
      <c r="BV1984" s="58"/>
      <c r="BW1984" s="58"/>
      <c r="BX1984" s="58"/>
      <c r="BY1984" s="58"/>
      <c r="BZ1984" s="58"/>
      <c r="CA1984" s="58"/>
      <c r="CB1984" s="58"/>
      <c r="CC1984" s="58"/>
      <c r="CD1984" s="58"/>
      <c r="CE1984" s="58"/>
      <c r="CF1984" s="58"/>
      <c r="CG1984" s="58"/>
      <c r="CH1984" s="58"/>
      <c r="CI1984" s="58"/>
      <c r="CJ1984" s="58"/>
      <c r="CK1984" s="58"/>
      <c r="CL1984" s="58"/>
      <c r="CM1984" s="58"/>
      <c r="CN1984" s="58"/>
      <c r="CO1984" s="58"/>
      <c r="CP1984" s="58"/>
      <c r="CQ1984" s="58"/>
      <c r="CR1984" s="58"/>
      <c r="CS1984" s="58"/>
      <c r="CT1984" s="58"/>
      <c r="CU1984" s="58"/>
      <c r="CV1984" s="58"/>
      <c r="CW1984" s="58"/>
      <c r="CX1984" s="58"/>
      <c r="CY1984" s="58"/>
      <c r="CZ1984" s="58"/>
      <c r="DA1984" s="58"/>
      <c r="DB1984" s="58"/>
      <c r="DC1984" s="58"/>
      <c r="DD1984" s="58"/>
      <c r="DE1984" s="58"/>
      <c r="DF1984" s="58"/>
      <c r="DG1984" s="58"/>
      <c r="DH1984" s="58"/>
      <c r="DI1984" s="60"/>
    </row>
    <row r="1985" spans="1:113" x14ac:dyDescent="0.2">
      <c r="A1985" s="36"/>
      <c r="AM1985" s="62"/>
      <c r="AN1985" s="62"/>
      <c r="AO1985" s="58"/>
      <c r="AP1985" s="58"/>
      <c r="AQ1985" s="58"/>
      <c r="AS1985" s="62"/>
      <c r="AT1985" s="58"/>
      <c r="AU1985" s="58"/>
      <c r="AW1985" s="62"/>
      <c r="AX1985" s="58"/>
      <c r="AY1985" s="59"/>
      <c r="BA1985" s="58"/>
      <c r="BC1985" s="62"/>
      <c r="BD1985" s="58"/>
      <c r="BE1985" s="59"/>
      <c r="BF1985" s="58"/>
      <c r="BG1985" s="58"/>
      <c r="BH1985" s="58"/>
      <c r="BI1985" s="58"/>
      <c r="BJ1985" s="58"/>
      <c r="BK1985" s="58"/>
      <c r="BL1985" s="58"/>
      <c r="BM1985" s="58"/>
      <c r="BN1985" s="58"/>
      <c r="BO1985" s="58"/>
      <c r="BP1985" s="58"/>
      <c r="BQ1985" s="58"/>
      <c r="BR1985" s="58"/>
      <c r="BS1985" s="58"/>
      <c r="BT1985" s="58"/>
      <c r="BU1985" s="58"/>
      <c r="BV1985" s="58"/>
      <c r="BW1985" s="58"/>
      <c r="BX1985" s="58"/>
      <c r="BY1985" s="58"/>
      <c r="BZ1985" s="58"/>
      <c r="CA1985" s="58"/>
      <c r="CB1985" s="58"/>
      <c r="CC1985" s="58"/>
      <c r="CD1985" s="58"/>
      <c r="CE1985" s="58"/>
      <c r="CF1985" s="58"/>
      <c r="CG1985" s="58"/>
      <c r="CH1985" s="58"/>
      <c r="CI1985" s="58"/>
      <c r="CJ1985" s="58"/>
      <c r="CK1985" s="58"/>
      <c r="CL1985" s="58"/>
      <c r="CM1985" s="58"/>
      <c r="CN1985" s="58"/>
      <c r="CO1985" s="58"/>
      <c r="CP1985" s="58"/>
      <c r="CQ1985" s="58"/>
      <c r="CR1985" s="58"/>
      <c r="CS1985" s="58"/>
      <c r="CT1985" s="58"/>
      <c r="CU1985" s="58"/>
      <c r="CV1985" s="58"/>
      <c r="CW1985" s="58"/>
      <c r="CX1985" s="58"/>
      <c r="CY1985" s="58"/>
      <c r="CZ1985" s="58"/>
      <c r="DA1985" s="58"/>
      <c r="DB1985" s="58"/>
      <c r="DC1985" s="58"/>
      <c r="DD1985" s="58"/>
      <c r="DE1985" s="58"/>
      <c r="DF1985" s="58"/>
      <c r="DG1985" s="58"/>
      <c r="DH1985" s="58"/>
      <c r="DI1985" s="60"/>
    </row>
    <row r="1986" spans="1:113" x14ac:dyDescent="0.2">
      <c r="A1986" s="36"/>
      <c r="AM1986" s="62"/>
      <c r="AN1986" s="62"/>
      <c r="AO1986" s="58"/>
      <c r="AP1986" s="58"/>
      <c r="AQ1986" s="58"/>
      <c r="AS1986" s="62"/>
      <c r="AT1986" s="58"/>
      <c r="AU1986" s="58"/>
      <c r="AW1986" s="62"/>
      <c r="AX1986" s="58"/>
      <c r="AY1986" s="59"/>
      <c r="BA1986" s="58"/>
      <c r="BC1986" s="62"/>
      <c r="BD1986" s="58"/>
      <c r="BE1986" s="59"/>
      <c r="BF1986" s="58"/>
      <c r="BG1986" s="58"/>
      <c r="BH1986" s="58"/>
      <c r="BI1986" s="58"/>
      <c r="BJ1986" s="58"/>
      <c r="BK1986" s="58"/>
      <c r="BL1986" s="58"/>
      <c r="BM1986" s="58"/>
      <c r="BN1986" s="58"/>
      <c r="BO1986" s="58"/>
      <c r="BP1986" s="58"/>
      <c r="BQ1986" s="58"/>
      <c r="BR1986" s="58"/>
      <c r="BS1986" s="58"/>
      <c r="BT1986" s="58"/>
      <c r="BU1986" s="58"/>
      <c r="BV1986" s="58"/>
      <c r="BW1986" s="58"/>
      <c r="BX1986" s="58"/>
      <c r="BY1986" s="58"/>
      <c r="BZ1986" s="58"/>
      <c r="CA1986" s="58"/>
      <c r="CB1986" s="58"/>
      <c r="CC1986" s="58"/>
      <c r="CD1986" s="58"/>
      <c r="CE1986" s="58"/>
      <c r="CF1986" s="58"/>
      <c r="CG1986" s="58"/>
      <c r="CH1986" s="58"/>
      <c r="CI1986" s="58"/>
      <c r="CJ1986" s="58"/>
      <c r="CK1986" s="58"/>
      <c r="CL1986" s="58"/>
      <c r="CM1986" s="58"/>
      <c r="CN1986" s="58"/>
      <c r="CO1986" s="58"/>
      <c r="CP1986" s="58"/>
      <c r="CQ1986" s="58"/>
      <c r="CR1986" s="58"/>
      <c r="CS1986" s="58"/>
      <c r="CT1986" s="58"/>
      <c r="CU1986" s="58"/>
      <c r="CV1986" s="58"/>
      <c r="CW1986" s="58"/>
      <c r="CX1986" s="58"/>
      <c r="CY1986" s="58"/>
      <c r="CZ1986" s="58"/>
      <c r="DA1986" s="58"/>
      <c r="DB1986" s="58"/>
      <c r="DC1986" s="58"/>
      <c r="DD1986" s="58"/>
      <c r="DE1986" s="58"/>
      <c r="DF1986" s="58"/>
      <c r="DG1986" s="58"/>
      <c r="DH1986" s="58"/>
      <c r="DI1986" s="60"/>
    </row>
    <row r="1987" spans="1:113" x14ac:dyDescent="0.2">
      <c r="A1987" s="36"/>
      <c r="AM1987" s="62"/>
      <c r="AN1987" s="62"/>
      <c r="AO1987" s="58"/>
      <c r="AP1987" s="58"/>
      <c r="AQ1987" s="58"/>
      <c r="AS1987" s="62"/>
      <c r="AT1987" s="58"/>
      <c r="AU1987" s="58"/>
      <c r="AW1987" s="62"/>
      <c r="AX1987" s="58"/>
      <c r="AY1987" s="59"/>
      <c r="BA1987" s="58"/>
      <c r="BC1987" s="62"/>
      <c r="BD1987" s="58"/>
      <c r="BE1987" s="59"/>
      <c r="BF1987" s="58"/>
      <c r="BG1987" s="58"/>
      <c r="BH1987" s="58"/>
      <c r="BI1987" s="58"/>
      <c r="BJ1987" s="58"/>
      <c r="BK1987" s="58"/>
      <c r="BL1987" s="58"/>
      <c r="BM1987" s="58"/>
      <c r="BN1987" s="58"/>
      <c r="BO1987" s="58"/>
      <c r="BP1987" s="58"/>
      <c r="BQ1987" s="58"/>
      <c r="BR1987" s="58"/>
      <c r="BS1987" s="58"/>
      <c r="BT1987" s="58"/>
      <c r="BU1987" s="58"/>
      <c r="BV1987" s="58"/>
      <c r="BW1987" s="58"/>
      <c r="BX1987" s="58"/>
      <c r="BY1987" s="58"/>
      <c r="BZ1987" s="58"/>
      <c r="CA1987" s="58"/>
      <c r="CB1987" s="58"/>
      <c r="CC1987" s="58"/>
      <c r="CD1987" s="58"/>
      <c r="CE1987" s="58"/>
      <c r="CF1987" s="58"/>
      <c r="CG1987" s="58"/>
      <c r="CH1987" s="58"/>
      <c r="CI1987" s="58"/>
      <c r="CJ1987" s="58"/>
      <c r="CK1987" s="58"/>
      <c r="CL1987" s="58"/>
      <c r="CM1987" s="58"/>
      <c r="CN1987" s="58"/>
      <c r="CO1987" s="58"/>
      <c r="CP1987" s="58"/>
      <c r="CQ1987" s="58"/>
      <c r="CR1987" s="58"/>
      <c r="CS1987" s="58"/>
      <c r="CT1987" s="58"/>
      <c r="CU1987" s="58"/>
      <c r="CV1987" s="58"/>
      <c r="CW1987" s="58"/>
      <c r="CX1987" s="58"/>
      <c r="CY1987" s="58"/>
      <c r="CZ1987" s="58"/>
      <c r="DA1987" s="58"/>
      <c r="DB1987" s="58"/>
      <c r="DC1987" s="58"/>
      <c r="DD1987" s="58"/>
      <c r="DE1987" s="58"/>
      <c r="DF1987" s="58"/>
      <c r="DG1987" s="58"/>
      <c r="DH1987" s="58"/>
      <c r="DI1987" s="60"/>
    </row>
    <row r="1988" spans="1:113" x14ac:dyDescent="0.2">
      <c r="A1988" s="36"/>
      <c r="AM1988" s="62"/>
      <c r="AN1988" s="62"/>
      <c r="AO1988" s="58"/>
      <c r="AP1988" s="58"/>
      <c r="AQ1988" s="58"/>
      <c r="AS1988" s="62"/>
      <c r="AT1988" s="58"/>
      <c r="AU1988" s="58"/>
      <c r="AW1988" s="62"/>
      <c r="AX1988" s="58"/>
      <c r="AY1988" s="59"/>
      <c r="BA1988" s="58"/>
      <c r="BC1988" s="62"/>
      <c r="BD1988" s="58"/>
      <c r="BE1988" s="59"/>
      <c r="BF1988" s="58"/>
      <c r="BG1988" s="58"/>
      <c r="BH1988" s="58"/>
      <c r="BI1988" s="58"/>
      <c r="BJ1988" s="58"/>
      <c r="BK1988" s="58"/>
      <c r="BL1988" s="58"/>
      <c r="BM1988" s="58"/>
      <c r="BN1988" s="58"/>
      <c r="BO1988" s="58"/>
      <c r="BP1988" s="58"/>
      <c r="BQ1988" s="58"/>
      <c r="BR1988" s="58"/>
      <c r="BS1988" s="58"/>
      <c r="BT1988" s="58"/>
      <c r="BU1988" s="58"/>
      <c r="BV1988" s="58"/>
      <c r="BW1988" s="58"/>
      <c r="BX1988" s="58"/>
      <c r="BY1988" s="58"/>
      <c r="BZ1988" s="58"/>
      <c r="CA1988" s="58"/>
      <c r="CB1988" s="58"/>
      <c r="CC1988" s="58"/>
      <c r="CD1988" s="58"/>
      <c r="CE1988" s="58"/>
      <c r="CF1988" s="58"/>
      <c r="CG1988" s="58"/>
      <c r="CH1988" s="58"/>
      <c r="CI1988" s="58"/>
      <c r="CJ1988" s="58"/>
      <c r="CK1988" s="58"/>
      <c r="CL1988" s="58"/>
      <c r="CM1988" s="58"/>
      <c r="CN1988" s="58"/>
      <c r="CO1988" s="58"/>
      <c r="CP1988" s="58"/>
      <c r="CQ1988" s="58"/>
      <c r="CR1988" s="58"/>
      <c r="CS1988" s="58"/>
      <c r="CT1988" s="58"/>
      <c r="CU1988" s="58"/>
      <c r="CV1988" s="58"/>
      <c r="CW1988" s="58"/>
      <c r="CX1988" s="58"/>
      <c r="CY1988" s="58"/>
      <c r="CZ1988" s="58"/>
      <c r="DA1988" s="58"/>
      <c r="DB1988" s="58"/>
      <c r="DC1988" s="58"/>
      <c r="DD1988" s="58"/>
      <c r="DE1988" s="58"/>
      <c r="DF1988" s="58"/>
      <c r="DG1988" s="58"/>
      <c r="DH1988" s="58"/>
      <c r="DI1988" s="60"/>
    </row>
    <row r="1989" spans="1:113" x14ac:dyDescent="0.2">
      <c r="A1989" s="36"/>
      <c r="AM1989" s="62"/>
      <c r="AN1989" s="62"/>
      <c r="AO1989" s="58"/>
      <c r="AP1989" s="58"/>
      <c r="AQ1989" s="58"/>
      <c r="AS1989" s="62"/>
      <c r="AT1989" s="58"/>
      <c r="AU1989" s="58"/>
      <c r="AW1989" s="62"/>
      <c r="AX1989" s="58"/>
      <c r="AY1989" s="59"/>
      <c r="BA1989" s="58"/>
      <c r="BC1989" s="62"/>
      <c r="BD1989" s="58"/>
      <c r="BE1989" s="59"/>
      <c r="BF1989" s="58"/>
      <c r="BG1989" s="58"/>
      <c r="BH1989" s="58"/>
      <c r="BI1989" s="58"/>
      <c r="BJ1989" s="58"/>
      <c r="BK1989" s="58"/>
      <c r="BL1989" s="58"/>
      <c r="BM1989" s="58"/>
      <c r="BN1989" s="58"/>
      <c r="BO1989" s="58"/>
      <c r="BP1989" s="58"/>
      <c r="BQ1989" s="58"/>
      <c r="BR1989" s="58"/>
      <c r="BS1989" s="58"/>
      <c r="BT1989" s="58"/>
      <c r="BU1989" s="58"/>
      <c r="BV1989" s="58"/>
      <c r="BW1989" s="58"/>
      <c r="BX1989" s="58"/>
      <c r="BY1989" s="58"/>
      <c r="BZ1989" s="58"/>
      <c r="CA1989" s="58"/>
      <c r="CB1989" s="58"/>
      <c r="CC1989" s="58"/>
      <c r="CD1989" s="58"/>
      <c r="CE1989" s="58"/>
      <c r="CF1989" s="58"/>
      <c r="CG1989" s="58"/>
      <c r="CH1989" s="58"/>
      <c r="CI1989" s="58"/>
      <c r="CJ1989" s="58"/>
      <c r="CK1989" s="58"/>
      <c r="CL1989" s="58"/>
      <c r="CM1989" s="58"/>
      <c r="CN1989" s="58"/>
      <c r="CO1989" s="58"/>
      <c r="CP1989" s="58"/>
      <c r="CQ1989" s="58"/>
      <c r="CR1989" s="58"/>
      <c r="CS1989" s="58"/>
      <c r="CT1989" s="58"/>
      <c r="CU1989" s="58"/>
      <c r="CV1989" s="58"/>
      <c r="CW1989" s="58"/>
      <c r="CX1989" s="58"/>
      <c r="CY1989" s="58"/>
      <c r="CZ1989" s="58"/>
      <c r="DA1989" s="58"/>
      <c r="DB1989" s="58"/>
      <c r="DC1989" s="58"/>
      <c r="DD1989" s="58"/>
      <c r="DE1989" s="58"/>
      <c r="DF1989" s="58"/>
      <c r="DG1989" s="58"/>
      <c r="DH1989" s="58"/>
      <c r="DI1989" s="60"/>
    </row>
    <row r="1990" spans="1:113" x14ac:dyDescent="0.2">
      <c r="A1990" s="36"/>
      <c r="AM1990" s="62"/>
      <c r="AN1990" s="62"/>
      <c r="AO1990" s="58"/>
      <c r="AP1990" s="58"/>
      <c r="AQ1990" s="58"/>
      <c r="AS1990" s="62"/>
      <c r="AT1990" s="58"/>
      <c r="AU1990" s="58"/>
      <c r="AW1990" s="62"/>
      <c r="AX1990" s="58"/>
      <c r="AY1990" s="59"/>
      <c r="BA1990" s="58"/>
      <c r="BC1990" s="62"/>
      <c r="BD1990" s="58"/>
      <c r="BE1990" s="59"/>
      <c r="BF1990" s="58"/>
      <c r="BG1990" s="58"/>
      <c r="BH1990" s="58"/>
      <c r="BI1990" s="58"/>
      <c r="BJ1990" s="58"/>
      <c r="BK1990" s="58"/>
      <c r="BL1990" s="58"/>
      <c r="BM1990" s="58"/>
      <c r="BN1990" s="58"/>
      <c r="BO1990" s="58"/>
      <c r="BP1990" s="58"/>
      <c r="BQ1990" s="58"/>
      <c r="BR1990" s="58"/>
      <c r="BS1990" s="58"/>
      <c r="BT1990" s="58"/>
      <c r="BU1990" s="58"/>
      <c r="BV1990" s="58"/>
      <c r="BW1990" s="58"/>
      <c r="BX1990" s="58"/>
      <c r="BY1990" s="58"/>
      <c r="BZ1990" s="58"/>
      <c r="CA1990" s="58"/>
      <c r="CB1990" s="58"/>
      <c r="CC1990" s="58"/>
      <c r="CD1990" s="58"/>
      <c r="CE1990" s="58"/>
      <c r="CF1990" s="58"/>
      <c r="CG1990" s="58"/>
      <c r="CH1990" s="58"/>
      <c r="CI1990" s="58"/>
      <c r="CJ1990" s="58"/>
      <c r="CK1990" s="58"/>
      <c r="CL1990" s="58"/>
      <c r="CM1990" s="58"/>
      <c r="CN1990" s="58"/>
      <c r="CO1990" s="58"/>
      <c r="CP1990" s="58"/>
      <c r="CQ1990" s="58"/>
      <c r="CR1990" s="58"/>
      <c r="CS1990" s="58"/>
      <c r="CT1990" s="58"/>
      <c r="CU1990" s="58"/>
      <c r="CV1990" s="58"/>
      <c r="CW1990" s="58"/>
      <c r="CX1990" s="58"/>
      <c r="CY1990" s="58"/>
      <c r="CZ1990" s="58"/>
      <c r="DA1990" s="58"/>
      <c r="DB1990" s="58"/>
      <c r="DC1990" s="58"/>
      <c r="DD1990" s="58"/>
      <c r="DE1990" s="58"/>
      <c r="DF1990" s="58"/>
      <c r="DG1990" s="58"/>
      <c r="DH1990" s="58"/>
      <c r="DI1990" s="60"/>
    </row>
    <row r="1991" spans="1:113" x14ac:dyDescent="0.2">
      <c r="A1991" s="36"/>
      <c r="AM1991" s="62"/>
      <c r="AN1991" s="62"/>
      <c r="AO1991" s="58"/>
      <c r="AP1991" s="58"/>
      <c r="AQ1991" s="58"/>
      <c r="AS1991" s="62"/>
      <c r="AT1991" s="58"/>
      <c r="AU1991" s="58"/>
      <c r="AW1991" s="62"/>
      <c r="AX1991" s="58"/>
      <c r="AY1991" s="59"/>
      <c r="BA1991" s="58"/>
      <c r="BC1991" s="62"/>
      <c r="BD1991" s="58"/>
      <c r="BE1991" s="59"/>
      <c r="BF1991" s="58"/>
      <c r="BG1991" s="58"/>
      <c r="BH1991" s="58"/>
      <c r="BI1991" s="58"/>
      <c r="BJ1991" s="58"/>
      <c r="BK1991" s="58"/>
      <c r="BL1991" s="58"/>
      <c r="BM1991" s="58"/>
      <c r="BN1991" s="58"/>
      <c r="BO1991" s="58"/>
      <c r="BP1991" s="58"/>
      <c r="BQ1991" s="58"/>
      <c r="BR1991" s="58"/>
      <c r="BS1991" s="58"/>
      <c r="BT1991" s="58"/>
      <c r="BU1991" s="58"/>
      <c r="BV1991" s="58"/>
      <c r="BW1991" s="58"/>
      <c r="BX1991" s="58"/>
      <c r="BY1991" s="58"/>
      <c r="BZ1991" s="58"/>
      <c r="CA1991" s="58"/>
      <c r="CB1991" s="58"/>
      <c r="CC1991" s="58"/>
      <c r="CD1991" s="58"/>
      <c r="CE1991" s="58"/>
      <c r="CF1991" s="58"/>
      <c r="CG1991" s="58"/>
      <c r="CH1991" s="58"/>
      <c r="CI1991" s="58"/>
      <c r="CJ1991" s="58"/>
      <c r="CK1991" s="58"/>
      <c r="CL1991" s="58"/>
      <c r="CM1991" s="58"/>
      <c r="CN1991" s="58"/>
      <c r="CO1991" s="58"/>
      <c r="CP1991" s="58"/>
      <c r="CQ1991" s="58"/>
      <c r="CR1991" s="58"/>
      <c r="CS1991" s="58"/>
      <c r="CT1991" s="58"/>
      <c r="CU1991" s="58"/>
      <c r="CV1991" s="58"/>
      <c r="CW1991" s="58"/>
      <c r="CX1991" s="58"/>
      <c r="CY1991" s="58"/>
      <c r="CZ1991" s="58"/>
      <c r="DA1991" s="58"/>
      <c r="DB1991" s="58"/>
      <c r="DC1991" s="58"/>
      <c r="DD1991" s="58"/>
      <c r="DE1991" s="58"/>
      <c r="DF1991" s="58"/>
      <c r="DG1991" s="58"/>
      <c r="DH1991" s="58"/>
      <c r="DI1991" s="60"/>
    </row>
    <row r="1992" spans="1:113" x14ac:dyDescent="0.2">
      <c r="A1992" s="36"/>
      <c r="AM1992" s="62"/>
      <c r="AN1992" s="62"/>
      <c r="AO1992" s="58"/>
      <c r="AP1992" s="58"/>
      <c r="AQ1992" s="58"/>
      <c r="AS1992" s="62"/>
      <c r="AT1992" s="58"/>
      <c r="AU1992" s="58"/>
      <c r="AW1992" s="62"/>
      <c r="AX1992" s="58"/>
      <c r="AY1992" s="59"/>
      <c r="BA1992" s="58"/>
      <c r="BC1992" s="62"/>
      <c r="BD1992" s="58"/>
      <c r="BE1992" s="59"/>
      <c r="BF1992" s="58"/>
      <c r="BG1992" s="58"/>
      <c r="BH1992" s="58"/>
      <c r="BI1992" s="58"/>
      <c r="BJ1992" s="58"/>
      <c r="BK1992" s="58"/>
      <c r="BL1992" s="58"/>
      <c r="BM1992" s="58"/>
      <c r="BN1992" s="58"/>
      <c r="BO1992" s="58"/>
      <c r="BP1992" s="58"/>
      <c r="BQ1992" s="58"/>
      <c r="BR1992" s="58"/>
      <c r="BS1992" s="58"/>
      <c r="BT1992" s="58"/>
      <c r="BU1992" s="58"/>
      <c r="BV1992" s="58"/>
      <c r="BW1992" s="58"/>
      <c r="BX1992" s="58"/>
      <c r="BY1992" s="58"/>
      <c r="BZ1992" s="58"/>
      <c r="CA1992" s="58"/>
      <c r="CB1992" s="58"/>
      <c r="CC1992" s="58"/>
      <c r="CD1992" s="58"/>
      <c r="CE1992" s="58"/>
      <c r="CF1992" s="58"/>
      <c r="CG1992" s="58"/>
      <c r="CH1992" s="58"/>
      <c r="CI1992" s="58"/>
      <c r="CJ1992" s="58"/>
      <c r="CK1992" s="58"/>
      <c r="CL1992" s="58"/>
      <c r="CM1992" s="58"/>
      <c r="CN1992" s="58"/>
      <c r="CO1992" s="58"/>
      <c r="CP1992" s="58"/>
      <c r="CQ1992" s="58"/>
      <c r="CR1992" s="58"/>
      <c r="CS1992" s="58"/>
      <c r="CT1992" s="58"/>
      <c r="CU1992" s="58"/>
      <c r="CV1992" s="58"/>
      <c r="CW1992" s="58"/>
      <c r="CX1992" s="58"/>
      <c r="CY1992" s="58"/>
      <c r="CZ1992" s="58"/>
      <c r="DA1992" s="58"/>
      <c r="DB1992" s="58"/>
      <c r="DC1992" s="58"/>
      <c r="DD1992" s="58"/>
      <c r="DE1992" s="58"/>
      <c r="DF1992" s="58"/>
      <c r="DG1992" s="58"/>
      <c r="DH1992" s="58"/>
      <c r="DI1992" s="60"/>
    </row>
    <row r="1993" spans="1:113" x14ac:dyDescent="0.2">
      <c r="A1993" s="36"/>
      <c r="AM1993" s="62"/>
      <c r="AN1993" s="62"/>
      <c r="AO1993" s="58"/>
      <c r="AP1993" s="58"/>
      <c r="AQ1993" s="58"/>
      <c r="AS1993" s="62"/>
      <c r="AT1993" s="58"/>
      <c r="AU1993" s="58"/>
      <c r="AW1993" s="62"/>
      <c r="AX1993" s="58"/>
      <c r="AY1993" s="59"/>
      <c r="BA1993" s="58"/>
      <c r="BC1993" s="62"/>
      <c r="BD1993" s="58"/>
      <c r="BE1993" s="59"/>
      <c r="BF1993" s="58"/>
      <c r="BG1993" s="58"/>
      <c r="BH1993" s="58"/>
      <c r="BI1993" s="58"/>
      <c r="BJ1993" s="58"/>
      <c r="BK1993" s="58"/>
      <c r="BL1993" s="58"/>
      <c r="BM1993" s="58"/>
      <c r="BN1993" s="58"/>
      <c r="BO1993" s="58"/>
      <c r="BP1993" s="58"/>
      <c r="BQ1993" s="58"/>
      <c r="BR1993" s="58"/>
      <c r="BS1993" s="58"/>
      <c r="BT1993" s="58"/>
      <c r="BU1993" s="58"/>
      <c r="BV1993" s="58"/>
      <c r="BW1993" s="58"/>
      <c r="BX1993" s="58"/>
      <c r="BY1993" s="58"/>
      <c r="BZ1993" s="58"/>
      <c r="CA1993" s="58"/>
      <c r="CB1993" s="58"/>
      <c r="CC1993" s="58"/>
      <c r="CD1993" s="58"/>
      <c r="CE1993" s="58"/>
      <c r="CF1993" s="58"/>
      <c r="CG1993" s="58"/>
      <c r="CH1993" s="58"/>
      <c r="CI1993" s="58"/>
      <c r="CJ1993" s="58"/>
      <c r="CK1993" s="58"/>
      <c r="CL1993" s="58"/>
      <c r="CM1993" s="58"/>
      <c r="CN1993" s="58"/>
      <c r="CO1993" s="58"/>
      <c r="CP1993" s="58"/>
      <c r="CQ1993" s="58"/>
      <c r="CR1993" s="58"/>
      <c r="CS1993" s="58"/>
      <c r="CT1993" s="58"/>
      <c r="CU1993" s="58"/>
      <c r="CV1993" s="58"/>
      <c r="CW1993" s="58"/>
      <c r="CX1993" s="58"/>
      <c r="CY1993" s="58"/>
      <c r="CZ1993" s="58"/>
      <c r="DA1993" s="58"/>
      <c r="DB1993" s="58"/>
      <c r="DC1993" s="58"/>
      <c r="DD1993" s="58"/>
      <c r="DE1993" s="58"/>
      <c r="DF1993" s="58"/>
      <c r="DG1993" s="58"/>
      <c r="DH1993" s="58"/>
      <c r="DI1993" s="60"/>
    </row>
    <row r="1994" spans="1:113" x14ac:dyDescent="0.2">
      <c r="A1994" s="36"/>
      <c r="AM1994" s="62"/>
      <c r="AN1994" s="62"/>
      <c r="AO1994" s="58"/>
      <c r="AP1994" s="58"/>
      <c r="AQ1994" s="58"/>
      <c r="AS1994" s="62"/>
      <c r="AT1994" s="58"/>
      <c r="AU1994" s="58"/>
      <c r="AW1994" s="62"/>
      <c r="AX1994" s="58"/>
      <c r="AY1994" s="59"/>
      <c r="BA1994" s="58"/>
      <c r="BC1994" s="62"/>
      <c r="BD1994" s="58"/>
      <c r="BE1994" s="59"/>
      <c r="BF1994" s="58"/>
      <c r="BG1994" s="58"/>
      <c r="BH1994" s="58"/>
      <c r="BI1994" s="58"/>
      <c r="BJ1994" s="58"/>
      <c r="BK1994" s="58"/>
      <c r="BL1994" s="58"/>
      <c r="BM1994" s="58"/>
      <c r="BN1994" s="58"/>
      <c r="BO1994" s="58"/>
      <c r="BP1994" s="58"/>
      <c r="BQ1994" s="58"/>
      <c r="BR1994" s="58"/>
      <c r="BS1994" s="58"/>
      <c r="BT1994" s="58"/>
      <c r="BU1994" s="58"/>
      <c r="BV1994" s="58"/>
      <c r="BW1994" s="58"/>
      <c r="BX1994" s="58"/>
      <c r="BY1994" s="58"/>
      <c r="BZ1994" s="58"/>
      <c r="CA1994" s="58"/>
      <c r="CB1994" s="58"/>
      <c r="CC1994" s="58"/>
      <c r="CD1994" s="58"/>
      <c r="CE1994" s="58"/>
      <c r="CF1994" s="58"/>
      <c r="CG1994" s="58"/>
      <c r="CH1994" s="58"/>
      <c r="CI1994" s="58"/>
      <c r="CJ1994" s="58"/>
      <c r="CK1994" s="58"/>
      <c r="CL1994" s="58"/>
      <c r="CM1994" s="58"/>
      <c r="CN1994" s="58"/>
      <c r="CO1994" s="58"/>
      <c r="CP1994" s="58"/>
      <c r="CQ1994" s="58"/>
      <c r="CR1994" s="58"/>
      <c r="CS1994" s="58"/>
      <c r="CT1994" s="58"/>
      <c r="CU1994" s="58"/>
      <c r="CV1994" s="58"/>
      <c r="CW1994" s="58"/>
      <c r="CX1994" s="58"/>
      <c r="CY1994" s="58"/>
      <c r="CZ1994" s="58"/>
      <c r="DA1994" s="58"/>
      <c r="DB1994" s="58"/>
      <c r="DC1994" s="58"/>
      <c r="DD1994" s="58"/>
      <c r="DE1994" s="58"/>
      <c r="DF1994" s="58"/>
      <c r="DG1994" s="58"/>
      <c r="DH1994" s="58"/>
      <c r="DI1994" s="60"/>
    </row>
    <row r="1995" spans="1:113" x14ac:dyDescent="0.2">
      <c r="A1995" s="36"/>
      <c r="AM1995" s="62"/>
      <c r="AN1995" s="62"/>
      <c r="AO1995" s="58"/>
      <c r="AP1995" s="58"/>
      <c r="AQ1995" s="58"/>
      <c r="AS1995" s="62"/>
      <c r="AT1995" s="58"/>
      <c r="AU1995" s="58"/>
      <c r="AW1995" s="62"/>
      <c r="AX1995" s="58"/>
      <c r="AY1995" s="59"/>
      <c r="BA1995" s="58"/>
      <c r="BC1995" s="62"/>
      <c r="BD1995" s="58"/>
      <c r="BE1995" s="59"/>
      <c r="BF1995" s="58"/>
      <c r="BG1995" s="58"/>
      <c r="BH1995" s="58"/>
      <c r="BI1995" s="58"/>
      <c r="BJ1995" s="58"/>
      <c r="BK1995" s="58"/>
      <c r="BL1995" s="58"/>
      <c r="BM1995" s="58"/>
      <c r="BN1995" s="58"/>
      <c r="BO1995" s="58"/>
      <c r="BP1995" s="58"/>
      <c r="BQ1995" s="58"/>
      <c r="BR1995" s="58"/>
      <c r="BS1995" s="58"/>
      <c r="BT1995" s="58"/>
      <c r="BU1995" s="58"/>
      <c r="BV1995" s="58"/>
      <c r="BW1995" s="58"/>
      <c r="BX1995" s="58"/>
      <c r="BY1995" s="58"/>
      <c r="BZ1995" s="58"/>
      <c r="CA1995" s="58"/>
      <c r="CB1995" s="58"/>
      <c r="CC1995" s="58"/>
      <c r="CD1995" s="58"/>
      <c r="CE1995" s="58"/>
      <c r="CF1995" s="58"/>
      <c r="CG1995" s="58"/>
      <c r="CH1995" s="58"/>
      <c r="CI1995" s="58"/>
      <c r="CJ1995" s="58"/>
      <c r="CK1995" s="58"/>
      <c r="CL1995" s="58"/>
      <c r="CM1995" s="58"/>
      <c r="CN1995" s="58"/>
      <c r="CO1995" s="58"/>
      <c r="CP1995" s="58"/>
      <c r="CQ1995" s="58"/>
      <c r="CR1995" s="58"/>
      <c r="CS1995" s="58"/>
      <c r="CT1995" s="58"/>
      <c r="CU1995" s="58"/>
      <c r="CV1995" s="58"/>
      <c r="CW1995" s="58"/>
      <c r="CX1995" s="58"/>
      <c r="CY1995" s="58"/>
      <c r="CZ1995" s="58"/>
      <c r="DA1995" s="58"/>
      <c r="DB1995" s="58"/>
      <c r="DC1995" s="58"/>
      <c r="DD1995" s="58"/>
      <c r="DE1995" s="58"/>
      <c r="DF1995" s="58"/>
      <c r="DG1995" s="58"/>
      <c r="DH1995" s="58"/>
      <c r="DI1995" s="60"/>
    </row>
    <row r="1996" spans="1:113" x14ac:dyDescent="0.2">
      <c r="A1996" s="36"/>
      <c r="AM1996" s="62"/>
      <c r="AN1996" s="62"/>
      <c r="AO1996" s="58"/>
      <c r="AP1996" s="58"/>
      <c r="AQ1996" s="58"/>
      <c r="AS1996" s="62"/>
      <c r="AT1996" s="58"/>
      <c r="AU1996" s="58"/>
      <c r="AW1996" s="62"/>
      <c r="AX1996" s="58"/>
      <c r="AY1996" s="59"/>
      <c r="BA1996" s="58"/>
      <c r="BC1996" s="62"/>
      <c r="BD1996" s="58"/>
      <c r="BE1996" s="59"/>
      <c r="BF1996" s="58"/>
      <c r="BG1996" s="58"/>
      <c r="BH1996" s="58"/>
      <c r="BI1996" s="58"/>
      <c r="BJ1996" s="58"/>
      <c r="BK1996" s="58"/>
      <c r="BL1996" s="58"/>
      <c r="BM1996" s="58"/>
      <c r="BN1996" s="58"/>
      <c r="BO1996" s="58"/>
      <c r="BP1996" s="58"/>
      <c r="BQ1996" s="58"/>
      <c r="BR1996" s="58"/>
      <c r="BS1996" s="58"/>
      <c r="BT1996" s="58"/>
      <c r="BU1996" s="58"/>
      <c r="BV1996" s="58"/>
      <c r="BW1996" s="58"/>
      <c r="BX1996" s="58"/>
      <c r="BY1996" s="58"/>
      <c r="BZ1996" s="58"/>
      <c r="CA1996" s="58"/>
      <c r="CB1996" s="58"/>
      <c r="CC1996" s="58"/>
      <c r="CD1996" s="58"/>
      <c r="CE1996" s="58"/>
      <c r="CF1996" s="58"/>
      <c r="CG1996" s="58"/>
      <c r="CH1996" s="58"/>
      <c r="CI1996" s="58"/>
      <c r="CJ1996" s="58"/>
      <c r="CK1996" s="58"/>
      <c r="CL1996" s="58"/>
      <c r="CM1996" s="58"/>
      <c r="CN1996" s="58"/>
      <c r="CO1996" s="58"/>
      <c r="CP1996" s="58"/>
      <c r="CQ1996" s="58"/>
      <c r="CR1996" s="58"/>
      <c r="CS1996" s="58"/>
      <c r="CT1996" s="58"/>
      <c r="CU1996" s="58"/>
      <c r="CV1996" s="58"/>
      <c r="CW1996" s="58"/>
      <c r="CX1996" s="58"/>
      <c r="CY1996" s="58"/>
      <c r="CZ1996" s="58"/>
      <c r="DA1996" s="58"/>
      <c r="DB1996" s="58"/>
      <c r="DC1996" s="58"/>
      <c r="DD1996" s="58"/>
      <c r="DE1996" s="58"/>
      <c r="DF1996" s="58"/>
      <c r="DG1996" s="58"/>
      <c r="DH1996" s="58"/>
      <c r="DI1996" s="60"/>
    </row>
    <row r="1997" spans="1:113" x14ac:dyDescent="0.2">
      <c r="A1997" s="36"/>
      <c r="AM1997" s="62"/>
      <c r="AN1997" s="62"/>
      <c r="AO1997" s="58"/>
      <c r="AP1997" s="58"/>
      <c r="AQ1997" s="58"/>
      <c r="AS1997" s="62"/>
      <c r="AT1997" s="58"/>
      <c r="AU1997" s="58"/>
      <c r="AW1997" s="62"/>
      <c r="AX1997" s="58"/>
      <c r="AY1997" s="59"/>
      <c r="BA1997" s="58"/>
      <c r="BC1997" s="62"/>
      <c r="BD1997" s="58"/>
      <c r="BE1997" s="59"/>
      <c r="BF1997" s="58"/>
      <c r="BG1997" s="58"/>
      <c r="BH1997" s="58"/>
      <c r="BI1997" s="58"/>
      <c r="BJ1997" s="58"/>
      <c r="BK1997" s="58"/>
      <c r="BL1997" s="58"/>
      <c r="BM1997" s="58"/>
      <c r="BN1997" s="58"/>
      <c r="BO1997" s="58"/>
      <c r="BP1997" s="58"/>
      <c r="BQ1997" s="58"/>
      <c r="BR1997" s="58"/>
      <c r="BS1997" s="58"/>
      <c r="BT1997" s="58"/>
      <c r="BU1997" s="58"/>
      <c r="BV1997" s="58"/>
      <c r="BW1997" s="58"/>
      <c r="BX1997" s="58"/>
      <c r="BY1997" s="58"/>
      <c r="BZ1997" s="58"/>
      <c r="CA1997" s="58"/>
      <c r="CB1997" s="58"/>
      <c r="CC1997" s="58"/>
      <c r="CD1997" s="58"/>
      <c r="CE1997" s="58"/>
      <c r="CF1997" s="58"/>
      <c r="CG1997" s="58"/>
      <c r="CH1997" s="58"/>
      <c r="CI1997" s="58"/>
      <c r="CJ1997" s="58"/>
      <c r="CK1997" s="58"/>
      <c r="CL1997" s="58"/>
      <c r="CM1997" s="58"/>
      <c r="CN1997" s="58"/>
      <c r="CO1997" s="58"/>
      <c r="CP1997" s="58"/>
      <c r="CQ1997" s="58"/>
      <c r="CR1997" s="58"/>
      <c r="CS1997" s="58"/>
      <c r="CT1997" s="58"/>
      <c r="CU1997" s="58"/>
      <c r="CV1997" s="58"/>
      <c r="CW1997" s="58"/>
      <c r="CX1997" s="58"/>
      <c r="CY1997" s="58"/>
      <c r="CZ1997" s="58"/>
      <c r="DA1997" s="58"/>
      <c r="DB1997" s="58"/>
      <c r="DC1997" s="58"/>
      <c r="DD1997" s="58"/>
      <c r="DE1997" s="58"/>
      <c r="DF1997" s="58"/>
      <c r="DG1997" s="58"/>
      <c r="DH1997" s="58"/>
      <c r="DI1997" s="60"/>
    </row>
    <row r="1998" spans="1:113" x14ac:dyDescent="0.2">
      <c r="A1998" s="36"/>
      <c r="AM1998" s="62"/>
      <c r="AN1998" s="62"/>
      <c r="AO1998" s="58"/>
      <c r="AP1998" s="58"/>
      <c r="AQ1998" s="58"/>
      <c r="AS1998" s="62"/>
      <c r="AT1998" s="58"/>
      <c r="AU1998" s="58"/>
      <c r="AW1998" s="62"/>
      <c r="AX1998" s="58"/>
      <c r="AY1998" s="59"/>
      <c r="BA1998" s="58"/>
      <c r="BC1998" s="62"/>
      <c r="BD1998" s="58"/>
      <c r="BE1998" s="59"/>
      <c r="BF1998" s="58"/>
      <c r="BG1998" s="58"/>
      <c r="BH1998" s="58"/>
      <c r="BI1998" s="58"/>
      <c r="BJ1998" s="58"/>
      <c r="BK1998" s="58"/>
      <c r="BL1998" s="58"/>
      <c r="BM1998" s="58"/>
      <c r="BN1998" s="58"/>
      <c r="BO1998" s="58"/>
      <c r="BP1998" s="58"/>
      <c r="BQ1998" s="58"/>
      <c r="BR1998" s="58"/>
      <c r="BS1998" s="58"/>
      <c r="BT1998" s="58"/>
      <c r="BU1998" s="58"/>
      <c r="BV1998" s="58"/>
      <c r="BW1998" s="58"/>
      <c r="BX1998" s="58"/>
      <c r="BY1998" s="58"/>
      <c r="BZ1998" s="58"/>
      <c r="CA1998" s="58"/>
      <c r="CB1998" s="58"/>
      <c r="CC1998" s="58"/>
      <c r="CD1998" s="58"/>
      <c r="CE1998" s="58"/>
      <c r="CF1998" s="58"/>
      <c r="CG1998" s="58"/>
      <c r="CH1998" s="58"/>
      <c r="CI1998" s="58"/>
      <c r="CJ1998" s="58"/>
      <c r="CK1998" s="58"/>
      <c r="CL1998" s="58"/>
      <c r="CM1998" s="58"/>
      <c r="CN1998" s="58"/>
      <c r="CO1998" s="58"/>
      <c r="CP1998" s="58"/>
      <c r="CQ1998" s="58"/>
      <c r="CR1998" s="58"/>
      <c r="CS1998" s="58"/>
      <c r="CT1998" s="58"/>
      <c r="CU1998" s="58"/>
      <c r="CV1998" s="58"/>
      <c r="CW1998" s="58"/>
      <c r="CX1998" s="58"/>
      <c r="CY1998" s="58"/>
      <c r="CZ1998" s="58"/>
      <c r="DA1998" s="58"/>
      <c r="DB1998" s="58"/>
      <c r="DC1998" s="58"/>
      <c r="DD1998" s="58"/>
      <c r="DE1998" s="58"/>
      <c r="DF1998" s="58"/>
      <c r="DG1998" s="58"/>
      <c r="DH1998" s="58"/>
      <c r="DI1998" s="60"/>
    </row>
    <row r="1999" spans="1:113" x14ac:dyDescent="0.2">
      <c r="A1999" s="36"/>
      <c r="AM1999" s="62"/>
      <c r="AN1999" s="62"/>
      <c r="AO1999" s="58"/>
      <c r="AP1999" s="58"/>
      <c r="AQ1999" s="58"/>
      <c r="AS1999" s="62"/>
      <c r="AT1999" s="58"/>
      <c r="AU1999" s="58"/>
      <c r="AW1999" s="62"/>
      <c r="AX1999" s="58"/>
      <c r="AY1999" s="59"/>
      <c r="BA1999" s="58"/>
      <c r="BC1999" s="62"/>
      <c r="BD1999" s="58"/>
      <c r="BE1999" s="59"/>
      <c r="BF1999" s="58"/>
      <c r="BG1999" s="58"/>
      <c r="BH1999" s="58"/>
      <c r="BI1999" s="58"/>
      <c r="BJ1999" s="58"/>
      <c r="BK1999" s="58"/>
      <c r="BL1999" s="58"/>
      <c r="BM1999" s="58"/>
      <c r="BN1999" s="58"/>
      <c r="BO1999" s="58"/>
      <c r="BP1999" s="58"/>
      <c r="BQ1999" s="58"/>
      <c r="BR1999" s="58"/>
      <c r="BS1999" s="58"/>
      <c r="BT1999" s="58"/>
      <c r="BU1999" s="58"/>
      <c r="BV1999" s="58"/>
      <c r="BW1999" s="58"/>
      <c r="BX1999" s="58"/>
      <c r="BY1999" s="58"/>
      <c r="BZ1999" s="58"/>
      <c r="CA1999" s="58"/>
      <c r="CB1999" s="58"/>
      <c r="CC1999" s="58"/>
      <c r="CD1999" s="58"/>
      <c r="CE1999" s="58"/>
      <c r="CF1999" s="58"/>
      <c r="CG1999" s="58"/>
      <c r="CH1999" s="58"/>
      <c r="CI1999" s="58"/>
      <c r="CJ1999" s="58"/>
      <c r="CK1999" s="58"/>
      <c r="CL1999" s="58"/>
      <c r="CM1999" s="58"/>
      <c r="CN1999" s="58"/>
      <c r="CO1999" s="58"/>
      <c r="CP1999" s="58"/>
      <c r="CQ1999" s="58"/>
      <c r="CR1999" s="58"/>
      <c r="CS1999" s="58"/>
      <c r="CT1999" s="58"/>
      <c r="CU1999" s="58"/>
      <c r="CV1999" s="58"/>
      <c r="CW1999" s="58"/>
      <c r="CX1999" s="58"/>
      <c r="CY1999" s="58"/>
      <c r="CZ1999" s="58"/>
      <c r="DA1999" s="58"/>
      <c r="DB1999" s="58"/>
      <c r="DC1999" s="58"/>
      <c r="DD1999" s="58"/>
      <c r="DE1999" s="58"/>
      <c r="DF1999" s="58"/>
      <c r="DG1999" s="58"/>
      <c r="DH1999" s="58"/>
      <c r="DI1999" s="60"/>
    </row>
    <row r="2000" spans="1:113" x14ac:dyDescent="0.2">
      <c r="A2000" s="36"/>
      <c r="AM2000" s="62"/>
      <c r="AN2000" s="62"/>
      <c r="AO2000" s="58"/>
      <c r="AP2000" s="58"/>
      <c r="AQ2000" s="58"/>
      <c r="AS2000" s="62"/>
      <c r="AT2000" s="58"/>
      <c r="AU2000" s="58"/>
      <c r="AW2000" s="62"/>
      <c r="AX2000" s="58"/>
      <c r="AY2000" s="59"/>
      <c r="BA2000" s="58"/>
      <c r="BC2000" s="62"/>
      <c r="BD2000" s="58"/>
      <c r="BE2000" s="59"/>
      <c r="BF2000" s="58"/>
      <c r="BG2000" s="58"/>
      <c r="BH2000" s="58"/>
      <c r="BI2000" s="58"/>
      <c r="BJ2000" s="58"/>
      <c r="BK2000" s="58"/>
      <c r="BL2000" s="58"/>
      <c r="BM2000" s="58"/>
      <c r="BN2000" s="58"/>
      <c r="BO2000" s="58"/>
      <c r="BP2000" s="58"/>
      <c r="BQ2000" s="58"/>
      <c r="BR2000" s="58"/>
      <c r="BS2000" s="58"/>
      <c r="BT2000" s="58"/>
      <c r="BU2000" s="58"/>
      <c r="BV2000" s="58"/>
      <c r="BW2000" s="58"/>
      <c r="BX2000" s="58"/>
      <c r="BY2000" s="58"/>
      <c r="BZ2000" s="58"/>
      <c r="CA2000" s="58"/>
      <c r="CB2000" s="58"/>
      <c r="CC2000" s="58"/>
      <c r="CD2000" s="58"/>
      <c r="CE2000" s="58"/>
      <c r="CF2000" s="58"/>
      <c r="CG2000" s="58"/>
      <c r="CH2000" s="58"/>
      <c r="CI2000" s="58"/>
      <c r="CJ2000" s="58"/>
      <c r="CK2000" s="58"/>
      <c r="CL2000" s="58"/>
      <c r="CM2000" s="58"/>
      <c r="CN2000" s="58"/>
      <c r="CO2000" s="58"/>
      <c r="CP2000" s="58"/>
      <c r="CQ2000" s="58"/>
      <c r="CR2000" s="58"/>
      <c r="CS2000" s="58"/>
      <c r="CT2000" s="58"/>
      <c r="CU2000" s="58"/>
      <c r="CV2000" s="58"/>
      <c r="CW2000" s="58"/>
      <c r="CX2000" s="58"/>
      <c r="CY2000" s="58"/>
      <c r="CZ2000" s="58"/>
      <c r="DA2000" s="58"/>
      <c r="DB2000" s="58"/>
      <c r="DC2000" s="58"/>
      <c r="DD2000" s="58"/>
      <c r="DE2000" s="58"/>
      <c r="DF2000" s="58"/>
      <c r="DG2000" s="58"/>
      <c r="DH2000" s="58"/>
      <c r="DI2000" s="60"/>
    </row>
    <row r="2001" spans="1:113" x14ac:dyDescent="0.2">
      <c r="A2001" s="36"/>
      <c r="AM2001" s="62"/>
      <c r="AN2001" s="62"/>
      <c r="AO2001" s="58"/>
      <c r="AP2001" s="58"/>
      <c r="AQ2001" s="58"/>
      <c r="AS2001" s="62"/>
      <c r="AT2001" s="58"/>
      <c r="AU2001" s="58"/>
      <c r="AW2001" s="62"/>
      <c r="AX2001" s="58"/>
      <c r="AY2001" s="59"/>
      <c r="BA2001" s="58"/>
      <c r="BC2001" s="62"/>
      <c r="BD2001" s="58"/>
      <c r="BE2001" s="59"/>
      <c r="BF2001" s="58"/>
      <c r="BG2001" s="58"/>
      <c r="BH2001" s="58"/>
      <c r="BI2001" s="58"/>
      <c r="BJ2001" s="58"/>
      <c r="BK2001" s="58"/>
      <c r="BL2001" s="58"/>
      <c r="BM2001" s="58"/>
      <c r="BN2001" s="58"/>
      <c r="BO2001" s="58"/>
      <c r="BP2001" s="58"/>
      <c r="BQ2001" s="58"/>
      <c r="BR2001" s="58"/>
      <c r="BS2001" s="58"/>
      <c r="BT2001" s="58"/>
      <c r="BU2001" s="58"/>
      <c r="BV2001" s="58"/>
      <c r="BW2001" s="58"/>
      <c r="BX2001" s="58"/>
      <c r="BY2001" s="58"/>
      <c r="BZ2001" s="58"/>
      <c r="CA2001" s="58"/>
      <c r="CB2001" s="58"/>
      <c r="CC2001" s="58"/>
      <c r="CD2001" s="58"/>
      <c r="CE2001" s="58"/>
      <c r="CF2001" s="58"/>
      <c r="CG2001" s="58"/>
      <c r="CH2001" s="58"/>
      <c r="CI2001" s="58"/>
      <c r="CJ2001" s="58"/>
      <c r="CK2001" s="58"/>
      <c r="CL2001" s="58"/>
      <c r="CM2001" s="58"/>
      <c r="CN2001" s="58"/>
      <c r="CO2001" s="58"/>
      <c r="CP2001" s="58"/>
      <c r="CQ2001" s="58"/>
      <c r="CR2001" s="58"/>
      <c r="CS2001" s="58"/>
      <c r="CT2001" s="58"/>
      <c r="CU2001" s="58"/>
      <c r="CV2001" s="58"/>
      <c r="CW2001" s="58"/>
      <c r="CX2001" s="58"/>
      <c r="CY2001" s="58"/>
      <c r="CZ2001" s="58"/>
      <c r="DA2001" s="58"/>
      <c r="DB2001" s="58"/>
      <c r="DC2001" s="58"/>
      <c r="DD2001" s="58"/>
      <c r="DE2001" s="58"/>
      <c r="DF2001" s="58"/>
      <c r="DG2001" s="58"/>
      <c r="DH2001" s="58"/>
      <c r="DI2001" s="60"/>
    </row>
    <row r="2002" spans="1:113" x14ac:dyDescent="0.2">
      <c r="A2002" s="36"/>
      <c r="AM2002" s="62"/>
      <c r="AN2002" s="62"/>
      <c r="AO2002" s="58"/>
      <c r="AP2002" s="58"/>
      <c r="AQ2002" s="58"/>
      <c r="AS2002" s="62"/>
      <c r="AT2002" s="58"/>
      <c r="AU2002" s="58"/>
      <c r="AW2002" s="62"/>
      <c r="AX2002" s="58"/>
      <c r="AY2002" s="59"/>
      <c r="BA2002" s="58"/>
      <c r="BC2002" s="62"/>
      <c r="BD2002" s="58"/>
      <c r="BE2002" s="59"/>
      <c r="BF2002" s="58"/>
      <c r="BG2002" s="58"/>
      <c r="BH2002" s="58"/>
      <c r="BI2002" s="58"/>
      <c r="BJ2002" s="58"/>
      <c r="BK2002" s="58"/>
      <c r="BL2002" s="58"/>
      <c r="BM2002" s="58"/>
      <c r="BN2002" s="58"/>
      <c r="BO2002" s="58"/>
      <c r="BP2002" s="58"/>
      <c r="BQ2002" s="58"/>
      <c r="BR2002" s="58"/>
      <c r="BS2002" s="58"/>
      <c r="BT2002" s="58"/>
      <c r="BU2002" s="58"/>
      <c r="BV2002" s="58"/>
      <c r="BW2002" s="58"/>
      <c r="BX2002" s="58"/>
      <c r="BY2002" s="58"/>
      <c r="BZ2002" s="58"/>
      <c r="CA2002" s="58"/>
      <c r="CB2002" s="58"/>
      <c r="CC2002" s="58"/>
      <c r="CD2002" s="58"/>
      <c r="CE2002" s="58"/>
      <c r="CF2002" s="58"/>
      <c r="CG2002" s="58"/>
      <c r="CH2002" s="58"/>
      <c r="CI2002" s="58"/>
      <c r="CJ2002" s="58"/>
      <c r="CK2002" s="58"/>
      <c r="CL2002" s="58"/>
      <c r="CM2002" s="58"/>
      <c r="CN2002" s="58"/>
      <c r="CO2002" s="58"/>
      <c r="CP2002" s="58"/>
      <c r="CQ2002" s="58"/>
      <c r="CR2002" s="58"/>
      <c r="CS2002" s="58"/>
      <c r="CT2002" s="58"/>
      <c r="CU2002" s="58"/>
      <c r="CV2002" s="58"/>
      <c r="CW2002" s="58"/>
      <c r="CX2002" s="58"/>
      <c r="CY2002" s="58"/>
      <c r="CZ2002" s="58"/>
      <c r="DA2002" s="58"/>
      <c r="DB2002" s="58"/>
      <c r="DC2002" s="58"/>
      <c r="DD2002" s="58"/>
      <c r="DE2002" s="58"/>
      <c r="DF2002" s="58"/>
      <c r="DG2002" s="58"/>
      <c r="DH2002" s="58"/>
      <c r="DI2002" s="60"/>
    </row>
    <row r="2003" spans="1:113" x14ac:dyDescent="0.2">
      <c r="A2003" s="36"/>
      <c r="AM2003" s="62"/>
      <c r="AN2003" s="62"/>
      <c r="AO2003" s="58"/>
      <c r="AP2003" s="58"/>
      <c r="AQ2003" s="58"/>
      <c r="AS2003" s="62"/>
      <c r="AT2003" s="58"/>
      <c r="AU2003" s="58"/>
      <c r="AW2003" s="62"/>
      <c r="AX2003" s="58"/>
      <c r="AY2003" s="59"/>
      <c r="BA2003" s="58"/>
      <c r="BC2003" s="62"/>
      <c r="BD2003" s="58"/>
      <c r="BE2003" s="59"/>
      <c r="BF2003" s="58"/>
      <c r="BG2003" s="58"/>
      <c r="BH2003" s="58"/>
      <c r="BI2003" s="58"/>
      <c r="BJ2003" s="58"/>
      <c r="BK2003" s="58"/>
      <c r="BL2003" s="58"/>
      <c r="BM2003" s="58"/>
      <c r="BN2003" s="58"/>
      <c r="BO2003" s="58"/>
      <c r="BP2003" s="58"/>
      <c r="BQ2003" s="58"/>
      <c r="BR2003" s="58"/>
      <c r="BS2003" s="58"/>
      <c r="BT2003" s="58"/>
      <c r="BU2003" s="58"/>
      <c r="BV2003" s="58"/>
      <c r="BW2003" s="58"/>
      <c r="BX2003" s="58"/>
      <c r="BY2003" s="58"/>
      <c r="BZ2003" s="58"/>
      <c r="CA2003" s="58"/>
      <c r="CB2003" s="58"/>
      <c r="CC2003" s="58"/>
      <c r="CD2003" s="58"/>
      <c r="CE2003" s="58"/>
      <c r="CF2003" s="58"/>
      <c r="CG2003" s="58"/>
      <c r="CH2003" s="58"/>
      <c r="CI2003" s="58"/>
      <c r="CJ2003" s="58"/>
      <c r="CK2003" s="58"/>
      <c r="CL2003" s="58"/>
      <c r="CM2003" s="58"/>
      <c r="CN2003" s="58"/>
      <c r="CO2003" s="58"/>
      <c r="CP2003" s="58"/>
      <c r="CQ2003" s="58"/>
      <c r="CR2003" s="58"/>
      <c r="CS2003" s="58"/>
      <c r="CT2003" s="58"/>
      <c r="CU2003" s="58"/>
      <c r="CV2003" s="58"/>
      <c r="CW2003" s="58"/>
      <c r="CX2003" s="58"/>
      <c r="CY2003" s="58"/>
      <c r="CZ2003" s="58"/>
      <c r="DA2003" s="58"/>
      <c r="DB2003" s="58"/>
      <c r="DC2003" s="58"/>
      <c r="DD2003" s="58"/>
      <c r="DE2003" s="58"/>
      <c r="DF2003" s="58"/>
      <c r="DG2003" s="58"/>
      <c r="DH2003" s="58"/>
      <c r="DI2003" s="60"/>
    </row>
    <row r="2004" spans="1:113" x14ac:dyDescent="0.2">
      <c r="A2004" s="36"/>
      <c r="AM2004" s="62"/>
      <c r="AN2004" s="62"/>
      <c r="AO2004" s="58"/>
      <c r="AP2004" s="58"/>
      <c r="AQ2004" s="58"/>
      <c r="AS2004" s="62"/>
      <c r="AT2004" s="58"/>
      <c r="AU2004" s="58"/>
      <c r="AW2004" s="62"/>
      <c r="AX2004" s="58"/>
      <c r="AY2004" s="59"/>
      <c r="BA2004" s="58"/>
      <c r="BC2004" s="62"/>
      <c r="BD2004" s="58"/>
      <c r="BE2004" s="59"/>
      <c r="BF2004" s="58"/>
      <c r="BG2004" s="58"/>
      <c r="BH2004" s="58"/>
      <c r="BI2004" s="58"/>
      <c r="BJ2004" s="58"/>
      <c r="BK2004" s="58"/>
      <c r="BL2004" s="58"/>
      <c r="BM2004" s="58"/>
      <c r="BN2004" s="58"/>
      <c r="BO2004" s="58"/>
      <c r="BP2004" s="58"/>
      <c r="BQ2004" s="58"/>
      <c r="BR2004" s="58"/>
      <c r="BS2004" s="58"/>
      <c r="BT2004" s="58"/>
      <c r="BU2004" s="58"/>
      <c r="BV2004" s="58"/>
      <c r="BW2004" s="58"/>
      <c r="BX2004" s="58"/>
      <c r="BY2004" s="58"/>
      <c r="BZ2004" s="58"/>
      <c r="CA2004" s="58"/>
      <c r="CB2004" s="58"/>
      <c r="CC2004" s="58"/>
      <c r="CD2004" s="58"/>
      <c r="CE2004" s="58"/>
      <c r="CF2004" s="58"/>
      <c r="CG2004" s="58"/>
      <c r="CH2004" s="58"/>
      <c r="CI2004" s="58"/>
      <c r="CJ2004" s="58"/>
      <c r="CK2004" s="58"/>
      <c r="CL2004" s="58"/>
      <c r="CM2004" s="58"/>
      <c r="CN2004" s="58"/>
      <c r="CO2004" s="58"/>
      <c r="CP2004" s="58"/>
      <c r="CQ2004" s="58"/>
      <c r="CR2004" s="58"/>
      <c r="CS2004" s="58"/>
      <c r="CT2004" s="58"/>
      <c r="CU2004" s="58"/>
      <c r="CV2004" s="58"/>
      <c r="CW2004" s="58"/>
      <c r="CX2004" s="58"/>
      <c r="CY2004" s="58"/>
      <c r="CZ2004" s="58"/>
      <c r="DA2004" s="58"/>
      <c r="DB2004" s="58"/>
      <c r="DC2004" s="58"/>
      <c r="DD2004" s="58"/>
      <c r="DE2004" s="58"/>
      <c r="DF2004" s="58"/>
      <c r="DG2004" s="58"/>
      <c r="DH2004" s="58"/>
      <c r="DI2004" s="60"/>
    </row>
    <row r="2005" spans="1:113" x14ac:dyDescent="0.2">
      <c r="A2005" s="36"/>
      <c r="AM2005" s="62"/>
      <c r="AN2005" s="62"/>
      <c r="AO2005" s="58"/>
      <c r="AP2005" s="58"/>
      <c r="AQ2005" s="58"/>
      <c r="AS2005" s="62"/>
      <c r="AT2005" s="58"/>
      <c r="AU2005" s="58"/>
      <c r="AW2005" s="62"/>
      <c r="AX2005" s="58"/>
      <c r="AY2005" s="59"/>
      <c r="BA2005" s="58"/>
      <c r="BC2005" s="62"/>
      <c r="BD2005" s="58"/>
      <c r="BE2005" s="59"/>
      <c r="BF2005" s="58"/>
      <c r="BG2005" s="58"/>
      <c r="BH2005" s="58"/>
      <c r="BI2005" s="58"/>
      <c r="BJ2005" s="58"/>
      <c r="BK2005" s="58"/>
      <c r="BL2005" s="58"/>
      <c r="BM2005" s="58"/>
      <c r="BN2005" s="58"/>
      <c r="BO2005" s="58"/>
      <c r="BP2005" s="58"/>
      <c r="BQ2005" s="58"/>
      <c r="BR2005" s="58"/>
      <c r="BS2005" s="58"/>
      <c r="BT2005" s="58"/>
      <c r="BU2005" s="58"/>
      <c r="BV2005" s="58"/>
      <c r="BW2005" s="58"/>
      <c r="BX2005" s="58"/>
      <c r="BY2005" s="58"/>
      <c r="BZ2005" s="58"/>
      <c r="CA2005" s="58"/>
      <c r="CB2005" s="58"/>
      <c r="CC2005" s="58"/>
      <c r="CD2005" s="58"/>
      <c r="CE2005" s="58"/>
      <c r="CF2005" s="58"/>
      <c r="CG2005" s="58"/>
      <c r="CH2005" s="58"/>
      <c r="CI2005" s="58"/>
      <c r="CJ2005" s="58"/>
      <c r="CK2005" s="58"/>
      <c r="CL2005" s="58"/>
      <c r="CM2005" s="58"/>
      <c r="CN2005" s="58"/>
      <c r="CO2005" s="58"/>
      <c r="CP2005" s="58"/>
      <c r="CQ2005" s="58"/>
      <c r="CR2005" s="58"/>
      <c r="CS2005" s="58"/>
      <c r="CT2005" s="58"/>
      <c r="CU2005" s="58"/>
      <c r="CV2005" s="58"/>
      <c r="CW2005" s="58"/>
      <c r="CX2005" s="58"/>
      <c r="CY2005" s="58"/>
      <c r="CZ2005" s="58"/>
      <c r="DA2005" s="58"/>
      <c r="DB2005" s="58"/>
      <c r="DC2005" s="58"/>
      <c r="DD2005" s="58"/>
      <c r="DE2005" s="58"/>
      <c r="DF2005" s="58"/>
      <c r="DG2005" s="58"/>
      <c r="DH2005" s="58"/>
      <c r="DI2005" s="60"/>
    </row>
    <row r="2006" spans="1:113" x14ac:dyDescent="0.2">
      <c r="A2006" s="36"/>
      <c r="AM2006" s="62"/>
      <c r="AN2006" s="62"/>
      <c r="AO2006" s="58"/>
      <c r="AP2006" s="58"/>
      <c r="AQ2006" s="58"/>
      <c r="AS2006" s="62"/>
      <c r="AT2006" s="58"/>
      <c r="AU2006" s="58"/>
      <c r="AW2006" s="62"/>
      <c r="AX2006" s="58"/>
      <c r="AY2006" s="59"/>
      <c r="BA2006" s="58"/>
      <c r="BC2006" s="62"/>
      <c r="BD2006" s="58"/>
      <c r="BE2006" s="59"/>
      <c r="BF2006" s="58"/>
      <c r="BG2006" s="58"/>
      <c r="BH2006" s="58"/>
      <c r="BI2006" s="58"/>
      <c r="BJ2006" s="58"/>
      <c r="BK2006" s="58"/>
      <c r="BL2006" s="58"/>
      <c r="BM2006" s="58"/>
      <c r="BN2006" s="58"/>
      <c r="BO2006" s="58"/>
      <c r="BP2006" s="58"/>
      <c r="BQ2006" s="58"/>
      <c r="BR2006" s="58"/>
      <c r="BS2006" s="58"/>
      <c r="BT2006" s="58"/>
      <c r="BU2006" s="58"/>
      <c r="BV2006" s="58"/>
      <c r="BW2006" s="58"/>
      <c r="BX2006" s="58"/>
      <c r="BY2006" s="58"/>
      <c r="BZ2006" s="58"/>
      <c r="CA2006" s="58"/>
      <c r="CB2006" s="58"/>
      <c r="CC2006" s="58"/>
      <c r="CD2006" s="58"/>
      <c r="CE2006" s="58"/>
      <c r="CF2006" s="58"/>
      <c r="CG2006" s="58"/>
      <c r="CH2006" s="58"/>
      <c r="CI2006" s="58"/>
      <c r="CJ2006" s="58"/>
      <c r="CK2006" s="58"/>
      <c r="CL2006" s="58"/>
      <c r="CM2006" s="58"/>
      <c r="CN2006" s="58"/>
      <c r="CO2006" s="58"/>
      <c r="CP2006" s="58"/>
      <c r="CQ2006" s="58"/>
      <c r="CR2006" s="58"/>
      <c r="CS2006" s="58"/>
      <c r="CT2006" s="58"/>
      <c r="CU2006" s="58"/>
      <c r="CV2006" s="58"/>
      <c r="CW2006" s="58"/>
      <c r="CX2006" s="58"/>
      <c r="CY2006" s="58"/>
      <c r="CZ2006" s="58"/>
      <c r="DA2006" s="58"/>
      <c r="DB2006" s="58"/>
      <c r="DC2006" s="58"/>
      <c r="DD2006" s="58"/>
      <c r="DE2006" s="58"/>
      <c r="DF2006" s="58"/>
      <c r="DG2006" s="58"/>
      <c r="DH2006" s="58"/>
      <c r="DI2006" s="60"/>
    </row>
    <row r="2007" spans="1:113" x14ac:dyDescent="0.2">
      <c r="A2007" s="36"/>
      <c r="AM2007" s="62"/>
      <c r="AN2007" s="62"/>
      <c r="AO2007" s="58"/>
      <c r="AP2007" s="58"/>
      <c r="AQ2007" s="58"/>
      <c r="AS2007" s="62"/>
      <c r="AT2007" s="58"/>
      <c r="AU2007" s="58"/>
      <c r="AW2007" s="62"/>
      <c r="AX2007" s="58"/>
      <c r="AY2007" s="59"/>
      <c r="BA2007" s="58"/>
      <c r="BC2007" s="62"/>
      <c r="BD2007" s="58"/>
      <c r="BE2007" s="59"/>
      <c r="BF2007" s="58"/>
      <c r="BG2007" s="58"/>
      <c r="BH2007" s="58"/>
      <c r="BI2007" s="58"/>
      <c r="BJ2007" s="58"/>
      <c r="BK2007" s="58"/>
      <c r="BL2007" s="58"/>
      <c r="BM2007" s="58"/>
      <c r="BN2007" s="58"/>
      <c r="BO2007" s="58"/>
      <c r="BP2007" s="58"/>
      <c r="BQ2007" s="58"/>
      <c r="BR2007" s="58"/>
      <c r="BS2007" s="58"/>
      <c r="BT2007" s="58"/>
      <c r="BU2007" s="58"/>
      <c r="BV2007" s="58"/>
      <c r="BW2007" s="58"/>
      <c r="BX2007" s="58"/>
      <c r="BY2007" s="58"/>
      <c r="BZ2007" s="58"/>
      <c r="CA2007" s="58"/>
      <c r="CB2007" s="58"/>
      <c r="CC2007" s="58"/>
      <c r="CD2007" s="58"/>
      <c r="CE2007" s="58"/>
      <c r="CF2007" s="58"/>
      <c r="CG2007" s="58"/>
      <c r="CH2007" s="58"/>
      <c r="CI2007" s="58"/>
      <c r="CJ2007" s="58"/>
      <c r="CK2007" s="58"/>
      <c r="CL2007" s="58"/>
      <c r="CM2007" s="58"/>
      <c r="CN2007" s="58"/>
      <c r="CO2007" s="58"/>
      <c r="CP2007" s="58"/>
      <c r="CQ2007" s="58"/>
      <c r="CR2007" s="58"/>
      <c r="CS2007" s="58"/>
      <c r="CT2007" s="58"/>
      <c r="CU2007" s="58"/>
      <c r="CV2007" s="58"/>
      <c r="CW2007" s="58"/>
      <c r="CX2007" s="58"/>
      <c r="CY2007" s="58"/>
      <c r="CZ2007" s="58"/>
      <c r="DA2007" s="58"/>
      <c r="DB2007" s="58"/>
      <c r="DC2007" s="58"/>
      <c r="DD2007" s="58"/>
      <c r="DE2007" s="58"/>
      <c r="DF2007" s="58"/>
      <c r="DG2007" s="58"/>
      <c r="DH2007" s="58"/>
      <c r="DI2007" s="60"/>
    </row>
    <row r="2008" spans="1:113" x14ac:dyDescent="0.2">
      <c r="A2008" s="36"/>
      <c r="AM2008" s="62"/>
      <c r="AN2008" s="62"/>
      <c r="AO2008" s="58"/>
      <c r="AP2008" s="58"/>
      <c r="AQ2008" s="58"/>
      <c r="AS2008" s="62"/>
      <c r="AT2008" s="58"/>
      <c r="AU2008" s="58"/>
      <c r="AW2008" s="62"/>
      <c r="AX2008" s="58"/>
      <c r="AY2008" s="59"/>
      <c r="BA2008" s="58"/>
      <c r="BC2008" s="62"/>
      <c r="BD2008" s="58"/>
      <c r="BE2008" s="59"/>
      <c r="BF2008" s="58"/>
      <c r="BG2008" s="58"/>
      <c r="BH2008" s="58"/>
      <c r="BI2008" s="58"/>
      <c r="BJ2008" s="58"/>
      <c r="BK2008" s="58"/>
      <c r="BL2008" s="58"/>
      <c r="BM2008" s="58"/>
      <c r="BN2008" s="58"/>
      <c r="BO2008" s="58"/>
      <c r="BP2008" s="58"/>
      <c r="BQ2008" s="58"/>
      <c r="BR2008" s="58"/>
      <c r="BS2008" s="58"/>
      <c r="BT2008" s="58"/>
      <c r="BU2008" s="58"/>
      <c r="BV2008" s="58"/>
      <c r="BW2008" s="58"/>
      <c r="BX2008" s="58"/>
      <c r="BY2008" s="58"/>
      <c r="BZ2008" s="58"/>
      <c r="CA2008" s="58"/>
      <c r="CB2008" s="58"/>
      <c r="CC2008" s="58"/>
      <c r="CD2008" s="58"/>
      <c r="CE2008" s="58"/>
      <c r="CF2008" s="58"/>
      <c r="CG2008" s="58"/>
      <c r="CH2008" s="58"/>
      <c r="CI2008" s="58"/>
      <c r="CJ2008" s="58"/>
      <c r="CK2008" s="58"/>
      <c r="CL2008" s="58"/>
      <c r="CM2008" s="58"/>
      <c r="CN2008" s="58"/>
      <c r="CO2008" s="58"/>
      <c r="CP2008" s="58"/>
      <c r="CQ2008" s="58"/>
      <c r="CR2008" s="58"/>
      <c r="CS2008" s="58"/>
      <c r="CT2008" s="58"/>
      <c r="CU2008" s="58"/>
      <c r="CV2008" s="58"/>
      <c r="CW2008" s="58"/>
      <c r="CX2008" s="58"/>
      <c r="CY2008" s="58"/>
      <c r="CZ2008" s="58"/>
      <c r="DA2008" s="58"/>
      <c r="DB2008" s="58"/>
      <c r="DC2008" s="58"/>
      <c r="DD2008" s="58"/>
      <c r="DE2008" s="58"/>
      <c r="DF2008" s="58"/>
      <c r="DG2008" s="58"/>
      <c r="DH2008" s="58"/>
      <c r="DI2008" s="60"/>
    </row>
    <row r="2009" spans="1:113" x14ac:dyDescent="0.2">
      <c r="A2009" s="36"/>
      <c r="AM2009" s="62"/>
      <c r="AN2009" s="62"/>
      <c r="AO2009" s="58"/>
      <c r="AP2009" s="58"/>
      <c r="AQ2009" s="58"/>
      <c r="AS2009" s="62"/>
      <c r="AT2009" s="58"/>
      <c r="AU2009" s="58"/>
      <c r="AW2009" s="62"/>
      <c r="AX2009" s="58"/>
      <c r="AY2009" s="59"/>
      <c r="BA2009" s="58"/>
      <c r="BC2009" s="62"/>
      <c r="BD2009" s="58"/>
      <c r="BE2009" s="59"/>
      <c r="BF2009" s="58"/>
      <c r="BG2009" s="58"/>
      <c r="BH2009" s="58"/>
      <c r="BI2009" s="58"/>
      <c r="BJ2009" s="58"/>
      <c r="BK2009" s="58"/>
      <c r="BL2009" s="58"/>
      <c r="BM2009" s="58"/>
      <c r="BN2009" s="58"/>
      <c r="BO2009" s="58"/>
      <c r="BP2009" s="58"/>
      <c r="BQ2009" s="58"/>
      <c r="BR2009" s="58"/>
      <c r="BS2009" s="58"/>
      <c r="BT2009" s="58"/>
      <c r="BU2009" s="58"/>
      <c r="BV2009" s="58"/>
      <c r="BW2009" s="58"/>
      <c r="BX2009" s="58"/>
      <c r="BY2009" s="58"/>
      <c r="BZ2009" s="58"/>
      <c r="CA2009" s="58"/>
      <c r="CB2009" s="58"/>
      <c r="CC2009" s="58"/>
      <c r="CD2009" s="58"/>
      <c r="CE2009" s="58"/>
      <c r="CF2009" s="58"/>
      <c r="CG2009" s="58"/>
      <c r="CH2009" s="58"/>
      <c r="CI2009" s="58"/>
      <c r="CJ2009" s="58"/>
      <c r="CK2009" s="58"/>
      <c r="CL2009" s="58"/>
      <c r="CM2009" s="58"/>
      <c r="CN2009" s="58"/>
      <c r="CO2009" s="58"/>
      <c r="CP2009" s="58"/>
      <c r="CQ2009" s="58"/>
      <c r="CR2009" s="58"/>
      <c r="CS2009" s="58"/>
      <c r="CT2009" s="58"/>
      <c r="CU2009" s="58"/>
      <c r="CV2009" s="58"/>
      <c r="CW2009" s="58"/>
      <c r="CX2009" s="58"/>
      <c r="CY2009" s="58"/>
      <c r="CZ2009" s="58"/>
      <c r="DA2009" s="58"/>
      <c r="DB2009" s="58"/>
      <c r="DC2009" s="58"/>
      <c r="DD2009" s="58"/>
      <c r="DE2009" s="58"/>
      <c r="DF2009" s="58"/>
      <c r="DG2009" s="58"/>
      <c r="DH2009" s="58"/>
      <c r="DI2009" s="60"/>
    </row>
    <row r="2010" spans="1:113" x14ac:dyDescent="0.2">
      <c r="A2010" s="36"/>
      <c r="AM2010" s="62"/>
      <c r="AN2010" s="62"/>
      <c r="AO2010" s="58"/>
      <c r="AP2010" s="58"/>
      <c r="AQ2010" s="58"/>
      <c r="AS2010" s="62"/>
      <c r="AT2010" s="58"/>
      <c r="AU2010" s="58"/>
      <c r="AW2010" s="62"/>
      <c r="AX2010" s="58"/>
      <c r="AY2010" s="59"/>
      <c r="BA2010" s="58"/>
      <c r="BC2010" s="62"/>
      <c r="BD2010" s="58"/>
      <c r="BE2010" s="59"/>
      <c r="BF2010" s="58"/>
      <c r="BG2010" s="58"/>
      <c r="BH2010" s="58"/>
      <c r="BI2010" s="58"/>
      <c r="BJ2010" s="58"/>
      <c r="BK2010" s="58"/>
      <c r="BL2010" s="58"/>
      <c r="BM2010" s="58"/>
      <c r="BN2010" s="58"/>
      <c r="BO2010" s="58"/>
      <c r="BP2010" s="58"/>
      <c r="BQ2010" s="58"/>
      <c r="BR2010" s="58"/>
      <c r="BS2010" s="58"/>
      <c r="BT2010" s="58"/>
      <c r="BU2010" s="58"/>
      <c r="BV2010" s="58"/>
      <c r="BW2010" s="58"/>
      <c r="BX2010" s="58"/>
      <c r="BY2010" s="58"/>
      <c r="BZ2010" s="58"/>
      <c r="CA2010" s="58"/>
      <c r="CB2010" s="58"/>
      <c r="CC2010" s="58"/>
      <c r="CD2010" s="58"/>
      <c r="CE2010" s="58"/>
      <c r="CF2010" s="58"/>
      <c r="CG2010" s="58"/>
      <c r="CH2010" s="58"/>
      <c r="CI2010" s="58"/>
      <c r="CJ2010" s="58"/>
      <c r="CK2010" s="58"/>
      <c r="CL2010" s="58"/>
      <c r="CM2010" s="58"/>
      <c r="CN2010" s="58"/>
      <c r="CO2010" s="58"/>
      <c r="CP2010" s="58"/>
      <c r="CQ2010" s="58"/>
      <c r="CR2010" s="58"/>
      <c r="CS2010" s="58"/>
      <c r="CT2010" s="58"/>
      <c r="CU2010" s="58"/>
      <c r="CV2010" s="58"/>
      <c r="CW2010" s="58"/>
      <c r="CX2010" s="58"/>
      <c r="CY2010" s="58"/>
      <c r="CZ2010" s="58"/>
      <c r="DA2010" s="58"/>
      <c r="DB2010" s="58"/>
      <c r="DC2010" s="58"/>
      <c r="DD2010" s="58"/>
      <c r="DE2010" s="58"/>
      <c r="DF2010" s="58"/>
      <c r="DG2010" s="58"/>
      <c r="DH2010" s="58"/>
      <c r="DI2010" s="60"/>
    </row>
    <row r="2011" spans="1:113" x14ac:dyDescent="0.2">
      <c r="A2011" s="36"/>
      <c r="AM2011" s="62"/>
      <c r="AN2011" s="62"/>
      <c r="AO2011" s="58"/>
      <c r="AP2011" s="58"/>
      <c r="AQ2011" s="58"/>
      <c r="AS2011" s="62"/>
      <c r="AT2011" s="58"/>
      <c r="AU2011" s="58"/>
      <c r="AW2011" s="62"/>
      <c r="AX2011" s="58"/>
      <c r="AY2011" s="59"/>
      <c r="BA2011" s="58"/>
      <c r="BC2011" s="62"/>
      <c r="BD2011" s="58"/>
      <c r="BE2011" s="59"/>
      <c r="BF2011" s="58"/>
      <c r="BG2011" s="58"/>
      <c r="BH2011" s="58"/>
      <c r="BI2011" s="58"/>
      <c r="BJ2011" s="58"/>
      <c r="BK2011" s="58"/>
      <c r="BL2011" s="58"/>
      <c r="BM2011" s="58"/>
      <c r="BN2011" s="58"/>
      <c r="BO2011" s="58"/>
      <c r="BP2011" s="58"/>
      <c r="BQ2011" s="58"/>
      <c r="BR2011" s="58"/>
      <c r="BS2011" s="58"/>
      <c r="BT2011" s="58"/>
      <c r="BU2011" s="58"/>
      <c r="BV2011" s="58"/>
      <c r="BW2011" s="58"/>
      <c r="BX2011" s="58"/>
      <c r="BY2011" s="58"/>
      <c r="BZ2011" s="58"/>
      <c r="CA2011" s="58"/>
      <c r="CB2011" s="58"/>
      <c r="CC2011" s="58"/>
      <c r="CD2011" s="58"/>
      <c r="CE2011" s="58"/>
      <c r="CF2011" s="58"/>
      <c r="CG2011" s="58"/>
      <c r="CH2011" s="58"/>
      <c r="CI2011" s="58"/>
      <c r="CJ2011" s="58"/>
      <c r="CK2011" s="58"/>
      <c r="CL2011" s="58"/>
      <c r="CM2011" s="58"/>
      <c r="CN2011" s="58"/>
      <c r="CO2011" s="58"/>
      <c r="CP2011" s="58"/>
      <c r="CQ2011" s="58"/>
      <c r="CR2011" s="58"/>
      <c r="CS2011" s="58"/>
      <c r="CT2011" s="58"/>
      <c r="CU2011" s="58"/>
      <c r="CV2011" s="58"/>
      <c r="CW2011" s="58"/>
      <c r="CX2011" s="58"/>
      <c r="CY2011" s="58"/>
      <c r="CZ2011" s="58"/>
      <c r="DA2011" s="58"/>
      <c r="DB2011" s="58"/>
      <c r="DC2011" s="58"/>
      <c r="DD2011" s="58"/>
      <c r="DE2011" s="58"/>
      <c r="DF2011" s="58"/>
      <c r="DG2011" s="58"/>
      <c r="DH2011" s="58"/>
      <c r="DI2011" s="60"/>
    </row>
    <row r="2012" spans="1:113" x14ac:dyDescent="0.2">
      <c r="A2012" s="36"/>
      <c r="AM2012" s="62"/>
      <c r="AN2012" s="62"/>
      <c r="AO2012" s="58"/>
      <c r="AP2012" s="58"/>
      <c r="AQ2012" s="58"/>
      <c r="AS2012" s="62"/>
      <c r="AT2012" s="58"/>
      <c r="AU2012" s="58"/>
      <c r="AW2012" s="62"/>
      <c r="AX2012" s="58"/>
      <c r="AY2012" s="59"/>
      <c r="BA2012" s="58"/>
      <c r="BC2012" s="62"/>
      <c r="BD2012" s="58"/>
      <c r="BE2012" s="59"/>
      <c r="BF2012" s="58"/>
      <c r="BG2012" s="58"/>
      <c r="BH2012" s="58"/>
      <c r="BI2012" s="58"/>
      <c r="BJ2012" s="58"/>
      <c r="BK2012" s="58"/>
      <c r="BL2012" s="58"/>
      <c r="BM2012" s="58"/>
      <c r="BN2012" s="58"/>
      <c r="BO2012" s="58"/>
      <c r="BP2012" s="58"/>
      <c r="BQ2012" s="58"/>
      <c r="BR2012" s="58"/>
      <c r="BS2012" s="58"/>
      <c r="BT2012" s="58"/>
      <c r="BU2012" s="58"/>
      <c r="BV2012" s="58"/>
      <c r="BW2012" s="58"/>
      <c r="BX2012" s="58"/>
      <c r="BY2012" s="58"/>
      <c r="BZ2012" s="58"/>
      <c r="CA2012" s="58"/>
      <c r="CB2012" s="58"/>
      <c r="CC2012" s="58"/>
      <c r="CD2012" s="58"/>
      <c r="CE2012" s="58"/>
      <c r="CF2012" s="58"/>
      <c r="CG2012" s="58"/>
      <c r="CH2012" s="58"/>
      <c r="CI2012" s="58"/>
      <c r="CJ2012" s="58"/>
      <c r="CK2012" s="58"/>
      <c r="CL2012" s="58"/>
      <c r="CM2012" s="58"/>
      <c r="CN2012" s="58"/>
      <c r="CO2012" s="58"/>
      <c r="CP2012" s="58"/>
      <c r="CQ2012" s="58"/>
      <c r="CR2012" s="58"/>
      <c r="CS2012" s="58"/>
      <c r="CT2012" s="58"/>
      <c r="CU2012" s="58"/>
      <c r="CV2012" s="58"/>
      <c r="CW2012" s="58"/>
      <c r="CX2012" s="58"/>
      <c r="CY2012" s="58"/>
      <c r="CZ2012" s="58"/>
      <c r="DA2012" s="58"/>
      <c r="DB2012" s="58"/>
      <c r="DC2012" s="58"/>
      <c r="DD2012" s="58"/>
      <c r="DE2012" s="58"/>
      <c r="DF2012" s="58"/>
      <c r="DG2012" s="58"/>
      <c r="DH2012" s="58"/>
      <c r="DI2012" s="60"/>
    </row>
    <row r="2013" spans="1:113" x14ac:dyDescent="0.2">
      <c r="A2013" s="36"/>
      <c r="AM2013" s="62"/>
      <c r="AN2013" s="62"/>
      <c r="AO2013" s="58"/>
      <c r="AP2013" s="58"/>
      <c r="AQ2013" s="58"/>
      <c r="AS2013" s="62"/>
      <c r="AT2013" s="58"/>
      <c r="AU2013" s="58"/>
      <c r="AW2013" s="62"/>
      <c r="AX2013" s="58"/>
      <c r="AY2013" s="59"/>
      <c r="BA2013" s="58"/>
      <c r="BC2013" s="62"/>
      <c r="BD2013" s="58"/>
      <c r="BE2013" s="59"/>
      <c r="BF2013" s="58"/>
      <c r="BG2013" s="58"/>
      <c r="BH2013" s="58"/>
      <c r="BI2013" s="58"/>
      <c r="BJ2013" s="58"/>
      <c r="BK2013" s="58"/>
      <c r="BL2013" s="58"/>
      <c r="BM2013" s="58"/>
      <c r="BN2013" s="58"/>
      <c r="BO2013" s="58"/>
      <c r="BP2013" s="58"/>
      <c r="BQ2013" s="58"/>
      <c r="BR2013" s="58"/>
      <c r="BS2013" s="58"/>
      <c r="BT2013" s="58"/>
      <c r="BU2013" s="58"/>
      <c r="BV2013" s="58"/>
      <c r="BW2013" s="58"/>
      <c r="BX2013" s="58"/>
      <c r="BY2013" s="58"/>
      <c r="BZ2013" s="58"/>
      <c r="CA2013" s="58"/>
      <c r="CB2013" s="58"/>
      <c r="CC2013" s="58"/>
      <c r="CD2013" s="58"/>
      <c r="CE2013" s="58"/>
      <c r="CF2013" s="58"/>
      <c r="CG2013" s="58"/>
      <c r="CH2013" s="58"/>
      <c r="CI2013" s="58"/>
      <c r="CJ2013" s="58"/>
      <c r="CK2013" s="58"/>
      <c r="CL2013" s="58"/>
      <c r="CM2013" s="58"/>
      <c r="CN2013" s="58"/>
      <c r="CO2013" s="58"/>
      <c r="CP2013" s="58"/>
      <c r="CQ2013" s="58"/>
      <c r="CR2013" s="58"/>
      <c r="CS2013" s="58"/>
      <c r="CT2013" s="58"/>
      <c r="CU2013" s="58"/>
      <c r="CV2013" s="58"/>
      <c r="CW2013" s="58"/>
      <c r="CX2013" s="58"/>
      <c r="CY2013" s="58"/>
      <c r="CZ2013" s="58"/>
      <c r="DA2013" s="58"/>
      <c r="DB2013" s="58"/>
      <c r="DC2013" s="58"/>
      <c r="DD2013" s="58"/>
      <c r="DE2013" s="58"/>
      <c r="DF2013" s="58"/>
      <c r="DG2013" s="58"/>
      <c r="DH2013" s="58"/>
      <c r="DI2013" s="60"/>
    </row>
    <row r="2014" spans="1:113" x14ac:dyDescent="0.2">
      <c r="A2014" s="36"/>
      <c r="AM2014" s="62"/>
      <c r="AN2014" s="62"/>
      <c r="AO2014" s="58"/>
      <c r="AP2014" s="58"/>
      <c r="AQ2014" s="58"/>
      <c r="AS2014" s="62"/>
      <c r="AT2014" s="58"/>
      <c r="AU2014" s="58"/>
      <c r="AW2014" s="62"/>
      <c r="AX2014" s="58"/>
      <c r="AY2014" s="59"/>
      <c r="BA2014" s="58"/>
      <c r="BC2014" s="62"/>
      <c r="BD2014" s="58"/>
      <c r="BE2014" s="59"/>
      <c r="BF2014" s="58"/>
      <c r="BG2014" s="58"/>
      <c r="BH2014" s="58"/>
      <c r="BI2014" s="58"/>
      <c r="BJ2014" s="58"/>
      <c r="BK2014" s="58"/>
      <c r="BL2014" s="58"/>
      <c r="BM2014" s="58"/>
      <c r="BN2014" s="58"/>
      <c r="BO2014" s="58"/>
      <c r="BP2014" s="58"/>
      <c r="BQ2014" s="58"/>
      <c r="BR2014" s="58"/>
      <c r="BS2014" s="58"/>
      <c r="BT2014" s="58"/>
      <c r="BU2014" s="58"/>
      <c r="BV2014" s="58"/>
      <c r="BW2014" s="58"/>
      <c r="BX2014" s="58"/>
      <c r="BY2014" s="58"/>
      <c r="BZ2014" s="58"/>
      <c r="CA2014" s="58"/>
      <c r="CB2014" s="58"/>
      <c r="CC2014" s="58"/>
      <c r="CD2014" s="58"/>
      <c r="CE2014" s="58"/>
      <c r="CF2014" s="58"/>
      <c r="CG2014" s="58"/>
      <c r="CH2014" s="58"/>
      <c r="CI2014" s="58"/>
      <c r="CJ2014" s="58"/>
      <c r="CK2014" s="58"/>
      <c r="CL2014" s="58"/>
      <c r="CM2014" s="58"/>
      <c r="CN2014" s="58"/>
      <c r="CO2014" s="58"/>
      <c r="CP2014" s="58"/>
      <c r="CQ2014" s="58"/>
      <c r="CR2014" s="58"/>
      <c r="CS2014" s="58"/>
      <c r="CT2014" s="58"/>
      <c r="CU2014" s="58"/>
      <c r="CV2014" s="58"/>
      <c r="CW2014" s="58"/>
      <c r="CX2014" s="58"/>
      <c r="CY2014" s="58"/>
      <c r="CZ2014" s="58"/>
      <c r="DA2014" s="58"/>
      <c r="DB2014" s="58"/>
      <c r="DC2014" s="58"/>
      <c r="DD2014" s="58"/>
      <c r="DE2014" s="58"/>
      <c r="DF2014" s="58"/>
      <c r="DG2014" s="58"/>
      <c r="DH2014" s="58"/>
      <c r="DI2014" s="60"/>
    </row>
    <row r="2015" spans="1:113" x14ac:dyDescent="0.2">
      <c r="A2015" s="36"/>
      <c r="AM2015" s="62"/>
      <c r="AN2015" s="62"/>
      <c r="AO2015" s="58"/>
      <c r="AP2015" s="58"/>
      <c r="AQ2015" s="58"/>
      <c r="AS2015" s="62"/>
      <c r="AT2015" s="58"/>
      <c r="AU2015" s="58"/>
      <c r="AW2015" s="62"/>
      <c r="AX2015" s="58"/>
      <c r="AY2015" s="59"/>
      <c r="BA2015" s="58"/>
      <c r="BC2015" s="62"/>
      <c r="BD2015" s="58"/>
      <c r="BE2015" s="59"/>
      <c r="BF2015" s="58"/>
      <c r="BG2015" s="58"/>
      <c r="BH2015" s="58"/>
      <c r="BI2015" s="58"/>
      <c r="BJ2015" s="58"/>
      <c r="BK2015" s="58"/>
      <c r="BL2015" s="58"/>
      <c r="BM2015" s="58"/>
      <c r="BN2015" s="58"/>
      <c r="BO2015" s="58"/>
      <c r="BP2015" s="58"/>
      <c r="BQ2015" s="58"/>
      <c r="BR2015" s="58"/>
      <c r="BS2015" s="58"/>
      <c r="BT2015" s="58"/>
      <c r="BU2015" s="58"/>
      <c r="BV2015" s="58"/>
      <c r="BW2015" s="58"/>
      <c r="BX2015" s="58"/>
      <c r="BY2015" s="58"/>
      <c r="BZ2015" s="58"/>
      <c r="CA2015" s="58"/>
      <c r="CB2015" s="58"/>
      <c r="CC2015" s="58"/>
      <c r="CD2015" s="58"/>
      <c r="CE2015" s="58"/>
      <c r="CF2015" s="58"/>
      <c r="CG2015" s="58"/>
      <c r="CH2015" s="58"/>
      <c r="CI2015" s="58"/>
      <c r="CJ2015" s="58"/>
      <c r="CK2015" s="58"/>
      <c r="CL2015" s="58"/>
      <c r="CM2015" s="58"/>
      <c r="CN2015" s="58"/>
      <c r="CO2015" s="58"/>
      <c r="CP2015" s="58"/>
      <c r="CQ2015" s="58"/>
      <c r="CR2015" s="58"/>
      <c r="CS2015" s="58"/>
      <c r="CT2015" s="58"/>
      <c r="CU2015" s="58"/>
      <c r="CV2015" s="58"/>
      <c r="CW2015" s="58"/>
      <c r="CX2015" s="58"/>
      <c r="CY2015" s="58"/>
      <c r="CZ2015" s="58"/>
      <c r="DA2015" s="58"/>
      <c r="DB2015" s="58"/>
      <c r="DC2015" s="58"/>
      <c r="DD2015" s="58"/>
      <c r="DE2015" s="58"/>
      <c r="DF2015" s="58"/>
      <c r="DG2015" s="58"/>
      <c r="DH2015" s="58"/>
      <c r="DI2015" s="60"/>
    </row>
    <row r="2016" spans="1:113" x14ac:dyDescent="0.2">
      <c r="A2016" s="36"/>
      <c r="AM2016" s="62"/>
      <c r="AN2016" s="62"/>
      <c r="AO2016" s="58"/>
      <c r="AP2016" s="58"/>
      <c r="AQ2016" s="58"/>
      <c r="AS2016" s="62"/>
      <c r="AT2016" s="58"/>
      <c r="AU2016" s="58"/>
      <c r="AW2016" s="62"/>
      <c r="AX2016" s="58"/>
      <c r="AY2016" s="59"/>
      <c r="BA2016" s="58"/>
      <c r="BC2016" s="62"/>
      <c r="BD2016" s="58"/>
      <c r="BE2016" s="59"/>
      <c r="BF2016" s="58"/>
      <c r="BG2016" s="58"/>
      <c r="BH2016" s="58"/>
      <c r="BI2016" s="58"/>
      <c r="BJ2016" s="58"/>
      <c r="BK2016" s="58"/>
      <c r="BL2016" s="58"/>
      <c r="BM2016" s="58"/>
      <c r="BN2016" s="58"/>
      <c r="BO2016" s="58"/>
      <c r="BP2016" s="58"/>
      <c r="BQ2016" s="58"/>
      <c r="BR2016" s="58"/>
      <c r="BS2016" s="58"/>
      <c r="BT2016" s="58"/>
      <c r="BU2016" s="58"/>
      <c r="BV2016" s="58"/>
      <c r="BW2016" s="58"/>
      <c r="BX2016" s="58"/>
      <c r="BY2016" s="58"/>
      <c r="BZ2016" s="58"/>
      <c r="CA2016" s="58"/>
      <c r="CB2016" s="58"/>
      <c r="CC2016" s="58"/>
      <c r="CD2016" s="58"/>
      <c r="CE2016" s="58"/>
      <c r="CF2016" s="58"/>
      <c r="CG2016" s="58"/>
      <c r="CH2016" s="58"/>
      <c r="CI2016" s="58"/>
      <c r="CJ2016" s="58"/>
      <c r="CK2016" s="58"/>
      <c r="CL2016" s="58"/>
      <c r="CM2016" s="58"/>
      <c r="CN2016" s="58"/>
      <c r="CO2016" s="58"/>
      <c r="CP2016" s="58"/>
      <c r="CQ2016" s="58"/>
      <c r="CR2016" s="58"/>
      <c r="CS2016" s="58"/>
      <c r="CT2016" s="58"/>
      <c r="CU2016" s="58"/>
      <c r="CV2016" s="58"/>
      <c r="CW2016" s="58"/>
      <c r="CX2016" s="58"/>
      <c r="CY2016" s="58"/>
      <c r="CZ2016" s="58"/>
      <c r="DA2016" s="58"/>
      <c r="DB2016" s="58"/>
      <c r="DC2016" s="58"/>
      <c r="DD2016" s="58"/>
      <c r="DE2016" s="58"/>
      <c r="DF2016" s="58"/>
      <c r="DG2016" s="58"/>
      <c r="DH2016" s="58"/>
      <c r="DI2016" s="60"/>
    </row>
    <row r="2017" spans="1:113" x14ac:dyDescent="0.2">
      <c r="A2017" s="36"/>
      <c r="AM2017" s="62"/>
      <c r="AN2017" s="62"/>
      <c r="AO2017" s="58"/>
      <c r="AP2017" s="58"/>
      <c r="AQ2017" s="58"/>
      <c r="AS2017" s="62"/>
      <c r="AT2017" s="58"/>
      <c r="AU2017" s="58"/>
      <c r="AW2017" s="62"/>
      <c r="AX2017" s="58"/>
      <c r="AY2017" s="59"/>
      <c r="BA2017" s="58"/>
      <c r="BC2017" s="62"/>
      <c r="BD2017" s="58"/>
      <c r="BE2017" s="59"/>
      <c r="BF2017" s="58"/>
      <c r="BG2017" s="58"/>
      <c r="BH2017" s="58"/>
      <c r="BI2017" s="58"/>
      <c r="BJ2017" s="58"/>
      <c r="BK2017" s="58"/>
      <c r="BL2017" s="58"/>
      <c r="BM2017" s="58"/>
      <c r="BN2017" s="58"/>
      <c r="BO2017" s="58"/>
      <c r="BP2017" s="58"/>
      <c r="BQ2017" s="58"/>
      <c r="BR2017" s="58"/>
      <c r="BS2017" s="58"/>
      <c r="BT2017" s="58"/>
      <c r="BU2017" s="58"/>
      <c r="BV2017" s="58"/>
      <c r="BW2017" s="58"/>
      <c r="BX2017" s="58"/>
      <c r="BY2017" s="58"/>
      <c r="BZ2017" s="58"/>
      <c r="CA2017" s="58"/>
      <c r="CB2017" s="58"/>
      <c r="CC2017" s="58"/>
      <c r="CD2017" s="58"/>
      <c r="CE2017" s="58"/>
      <c r="CF2017" s="58"/>
      <c r="CG2017" s="58"/>
      <c r="CH2017" s="58"/>
      <c r="CI2017" s="58"/>
      <c r="CJ2017" s="58"/>
      <c r="CK2017" s="58"/>
      <c r="CL2017" s="58"/>
      <c r="CM2017" s="58"/>
      <c r="CN2017" s="58"/>
      <c r="CO2017" s="58"/>
      <c r="CP2017" s="58"/>
      <c r="CQ2017" s="58"/>
      <c r="CR2017" s="58"/>
      <c r="CS2017" s="58"/>
      <c r="CT2017" s="58"/>
      <c r="CU2017" s="58"/>
      <c r="CV2017" s="58"/>
      <c r="CW2017" s="58"/>
      <c r="CX2017" s="58"/>
      <c r="CY2017" s="58"/>
      <c r="CZ2017" s="58"/>
      <c r="DA2017" s="58"/>
      <c r="DB2017" s="58"/>
      <c r="DC2017" s="58"/>
      <c r="DD2017" s="58"/>
      <c r="DE2017" s="58"/>
      <c r="DF2017" s="58"/>
      <c r="DG2017" s="58"/>
      <c r="DH2017" s="58"/>
      <c r="DI2017" s="60"/>
    </row>
    <row r="2018" spans="1:113" x14ac:dyDescent="0.2">
      <c r="A2018" s="36"/>
      <c r="AM2018" s="62"/>
      <c r="AN2018" s="62"/>
      <c r="AO2018" s="58"/>
      <c r="AP2018" s="58"/>
      <c r="AQ2018" s="58"/>
      <c r="AS2018" s="62"/>
      <c r="AT2018" s="58"/>
      <c r="AU2018" s="58"/>
      <c r="AW2018" s="62"/>
      <c r="AX2018" s="58"/>
      <c r="AY2018" s="59"/>
      <c r="BA2018" s="58"/>
      <c r="BC2018" s="62"/>
      <c r="BD2018" s="58"/>
      <c r="BE2018" s="59"/>
      <c r="BF2018" s="58"/>
      <c r="BG2018" s="58"/>
      <c r="BH2018" s="58"/>
      <c r="BI2018" s="58"/>
      <c r="BJ2018" s="58"/>
      <c r="BK2018" s="58"/>
      <c r="BL2018" s="58"/>
      <c r="BM2018" s="58"/>
      <c r="BN2018" s="58"/>
      <c r="BO2018" s="58"/>
      <c r="BP2018" s="58"/>
      <c r="BQ2018" s="58"/>
      <c r="BR2018" s="58"/>
      <c r="BS2018" s="58"/>
      <c r="BT2018" s="58"/>
      <c r="BU2018" s="58"/>
      <c r="BV2018" s="58"/>
      <c r="BW2018" s="58"/>
      <c r="BX2018" s="58"/>
      <c r="BY2018" s="58"/>
      <c r="BZ2018" s="58"/>
      <c r="CA2018" s="58"/>
      <c r="CB2018" s="58"/>
      <c r="CC2018" s="58"/>
      <c r="CD2018" s="58"/>
      <c r="CE2018" s="58"/>
      <c r="CF2018" s="58"/>
      <c r="CG2018" s="58"/>
      <c r="CH2018" s="58"/>
      <c r="CI2018" s="58"/>
      <c r="CJ2018" s="58"/>
      <c r="CK2018" s="58"/>
      <c r="CL2018" s="58"/>
      <c r="CM2018" s="58"/>
      <c r="CN2018" s="58"/>
      <c r="CO2018" s="58"/>
      <c r="CP2018" s="58"/>
      <c r="CQ2018" s="58"/>
      <c r="CR2018" s="58"/>
      <c r="CS2018" s="58"/>
      <c r="CT2018" s="58"/>
      <c r="CU2018" s="58"/>
      <c r="CV2018" s="58"/>
      <c r="CW2018" s="58"/>
      <c r="CX2018" s="58"/>
      <c r="CY2018" s="58"/>
      <c r="CZ2018" s="58"/>
      <c r="DA2018" s="58"/>
      <c r="DB2018" s="58"/>
      <c r="DC2018" s="58"/>
      <c r="DD2018" s="58"/>
      <c r="DE2018" s="58"/>
      <c r="DF2018" s="58"/>
      <c r="DG2018" s="58"/>
      <c r="DH2018" s="58"/>
      <c r="DI2018" s="60"/>
    </row>
    <row r="2019" spans="1:113" x14ac:dyDescent="0.2">
      <c r="A2019" s="36"/>
      <c r="AM2019" s="62"/>
      <c r="AN2019" s="62"/>
      <c r="AO2019" s="58"/>
      <c r="AP2019" s="58"/>
      <c r="AQ2019" s="58"/>
      <c r="AS2019" s="62"/>
      <c r="AT2019" s="58"/>
      <c r="AU2019" s="58"/>
      <c r="AW2019" s="62"/>
      <c r="AX2019" s="58"/>
      <c r="AY2019" s="59"/>
      <c r="BA2019" s="58"/>
      <c r="BC2019" s="62"/>
      <c r="BD2019" s="58"/>
      <c r="BE2019" s="59"/>
      <c r="BF2019" s="58"/>
      <c r="BG2019" s="58"/>
      <c r="BH2019" s="58"/>
      <c r="BI2019" s="58"/>
      <c r="BJ2019" s="58"/>
      <c r="BK2019" s="58"/>
      <c r="BL2019" s="58"/>
      <c r="BM2019" s="58"/>
      <c r="BN2019" s="58"/>
      <c r="BO2019" s="58"/>
      <c r="BP2019" s="58"/>
      <c r="BQ2019" s="58"/>
      <c r="BR2019" s="58"/>
      <c r="BS2019" s="58"/>
      <c r="BT2019" s="58"/>
      <c r="BU2019" s="58"/>
      <c r="BV2019" s="58"/>
      <c r="BW2019" s="58"/>
      <c r="BX2019" s="58"/>
      <c r="BY2019" s="58"/>
      <c r="BZ2019" s="58"/>
      <c r="CA2019" s="58"/>
      <c r="CB2019" s="58"/>
      <c r="CC2019" s="58"/>
      <c r="CD2019" s="58"/>
      <c r="CE2019" s="58"/>
      <c r="CF2019" s="58"/>
      <c r="CG2019" s="58"/>
      <c r="CH2019" s="58"/>
      <c r="CI2019" s="58"/>
      <c r="CJ2019" s="58"/>
      <c r="CK2019" s="58"/>
      <c r="CL2019" s="58"/>
      <c r="CM2019" s="58"/>
      <c r="CN2019" s="58"/>
      <c r="CO2019" s="58"/>
      <c r="CP2019" s="58"/>
      <c r="CQ2019" s="58"/>
      <c r="CR2019" s="58"/>
      <c r="CS2019" s="58"/>
      <c r="CT2019" s="58"/>
      <c r="CU2019" s="58"/>
      <c r="CV2019" s="58"/>
      <c r="CW2019" s="58"/>
      <c r="CX2019" s="58"/>
      <c r="CY2019" s="58"/>
      <c r="CZ2019" s="58"/>
      <c r="DA2019" s="58"/>
      <c r="DB2019" s="58"/>
      <c r="DC2019" s="58"/>
      <c r="DD2019" s="58"/>
      <c r="DE2019" s="58"/>
      <c r="DF2019" s="58"/>
      <c r="DG2019" s="58"/>
      <c r="DH2019" s="58"/>
      <c r="DI2019" s="60"/>
    </row>
    <row r="2020" spans="1:113" x14ac:dyDescent="0.2">
      <c r="A2020" s="36"/>
      <c r="AM2020" s="62"/>
      <c r="AN2020" s="62"/>
      <c r="AO2020" s="58"/>
      <c r="AP2020" s="58"/>
      <c r="AQ2020" s="58"/>
      <c r="AS2020" s="62"/>
      <c r="AT2020" s="58"/>
      <c r="AU2020" s="58"/>
      <c r="AW2020" s="62"/>
      <c r="AX2020" s="58"/>
      <c r="AY2020" s="59"/>
      <c r="BA2020" s="58"/>
      <c r="BC2020" s="62"/>
      <c r="BD2020" s="58"/>
      <c r="BE2020" s="59"/>
      <c r="BF2020" s="58"/>
      <c r="BG2020" s="58"/>
      <c r="BH2020" s="58"/>
      <c r="BI2020" s="58"/>
      <c r="BJ2020" s="58"/>
      <c r="BK2020" s="58"/>
      <c r="BL2020" s="58"/>
      <c r="BM2020" s="58"/>
      <c r="BN2020" s="58"/>
      <c r="BO2020" s="58"/>
      <c r="BP2020" s="58"/>
      <c r="BQ2020" s="58"/>
      <c r="BR2020" s="58"/>
      <c r="BS2020" s="58"/>
      <c r="BT2020" s="58"/>
      <c r="BU2020" s="58"/>
      <c r="BV2020" s="58"/>
      <c r="BW2020" s="58"/>
      <c r="BX2020" s="58"/>
      <c r="BY2020" s="58"/>
      <c r="BZ2020" s="58"/>
      <c r="CA2020" s="58"/>
      <c r="CB2020" s="58"/>
      <c r="CC2020" s="58"/>
      <c r="CD2020" s="58"/>
      <c r="CE2020" s="58"/>
      <c r="CF2020" s="58"/>
      <c r="CG2020" s="58"/>
      <c r="CH2020" s="58"/>
      <c r="CI2020" s="58"/>
      <c r="CJ2020" s="58"/>
      <c r="CK2020" s="58"/>
      <c r="CL2020" s="58"/>
      <c r="CM2020" s="58"/>
      <c r="CN2020" s="58"/>
      <c r="CO2020" s="58"/>
      <c r="CP2020" s="58"/>
      <c r="CQ2020" s="58"/>
      <c r="CR2020" s="58"/>
      <c r="CS2020" s="58"/>
      <c r="CT2020" s="58"/>
      <c r="CU2020" s="58"/>
      <c r="CV2020" s="58"/>
      <c r="CW2020" s="58"/>
      <c r="CX2020" s="58"/>
      <c r="CY2020" s="58"/>
      <c r="CZ2020" s="58"/>
      <c r="DA2020" s="58"/>
      <c r="DB2020" s="58"/>
      <c r="DC2020" s="58"/>
      <c r="DD2020" s="58"/>
      <c r="DE2020" s="58"/>
      <c r="DF2020" s="58"/>
      <c r="DG2020" s="58"/>
      <c r="DH2020" s="58"/>
      <c r="DI2020" s="60"/>
    </row>
    <row r="2021" spans="1:113" x14ac:dyDescent="0.2">
      <c r="A2021" s="36"/>
      <c r="AM2021" s="62"/>
      <c r="AN2021" s="62"/>
      <c r="AO2021" s="58"/>
      <c r="AP2021" s="58"/>
      <c r="AQ2021" s="58"/>
      <c r="AS2021" s="62"/>
      <c r="AT2021" s="58"/>
      <c r="AU2021" s="58"/>
      <c r="AW2021" s="62"/>
      <c r="AX2021" s="58"/>
      <c r="AY2021" s="59"/>
      <c r="BA2021" s="58"/>
      <c r="BC2021" s="62"/>
      <c r="BD2021" s="58"/>
      <c r="BE2021" s="59"/>
      <c r="BF2021" s="58"/>
      <c r="BG2021" s="58"/>
      <c r="BH2021" s="58"/>
      <c r="BI2021" s="58"/>
      <c r="BJ2021" s="58"/>
      <c r="BK2021" s="58"/>
      <c r="BL2021" s="58"/>
      <c r="BM2021" s="58"/>
      <c r="BN2021" s="58"/>
      <c r="BO2021" s="58"/>
      <c r="BP2021" s="58"/>
      <c r="BQ2021" s="58"/>
      <c r="BR2021" s="58"/>
      <c r="BS2021" s="58"/>
      <c r="BT2021" s="58"/>
      <c r="BU2021" s="58"/>
      <c r="BV2021" s="58"/>
      <c r="BW2021" s="58"/>
      <c r="BX2021" s="58"/>
      <c r="BY2021" s="58"/>
      <c r="BZ2021" s="58"/>
      <c r="CA2021" s="58"/>
      <c r="CB2021" s="58"/>
      <c r="CC2021" s="58"/>
      <c r="CD2021" s="58"/>
      <c r="CE2021" s="58"/>
      <c r="CF2021" s="58"/>
      <c r="CG2021" s="58"/>
      <c r="CH2021" s="58"/>
      <c r="CI2021" s="58"/>
      <c r="CJ2021" s="58"/>
      <c r="CK2021" s="58"/>
      <c r="CL2021" s="58"/>
      <c r="CM2021" s="58"/>
      <c r="CN2021" s="58"/>
      <c r="CO2021" s="58"/>
      <c r="CP2021" s="58"/>
      <c r="CQ2021" s="58"/>
      <c r="CR2021" s="58"/>
      <c r="CS2021" s="58"/>
      <c r="CT2021" s="58"/>
      <c r="CU2021" s="58"/>
      <c r="CV2021" s="58"/>
      <c r="CW2021" s="58"/>
      <c r="CX2021" s="58"/>
      <c r="CY2021" s="58"/>
      <c r="CZ2021" s="58"/>
      <c r="DA2021" s="58"/>
      <c r="DB2021" s="58"/>
      <c r="DC2021" s="58"/>
      <c r="DD2021" s="58"/>
      <c r="DE2021" s="58"/>
      <c r="DF2021" s="58"/>
      <c r="DG2021" s="58"/>
      <c r="DH2021" s="58"/>
      <c r="DI2021" s="60"/>
    </row>
    <row r="2022" spans="1:113" x14ac:dyDescent="0.2">
      <c r="A2022" s="36"/>
      <c r="AM2022" s="62"/>
      <c r="AN2022" s="62"/>
      <c r="AO2022" s="58"/>
      <c r="AP2022" s="58"/>
      <c r="AQ2022" s="58"/>
      <c r="AS2022" s="62"/>
      <c r="AT2022" s="58"/>
      <c r="AU2022" s="58"/>
      <c r="AW2022" s="62"/>
      <c r="AX2022" s="58"/>
      <c r="AY2022" s="59"/>
      <c r="BA2022" s="58"/>
      <c r="BC2022" s="62"/>
      <c r="BD2022" s="58"/>
      <c r="BE2022" s="59"/>
      <c r="BF2022" s="58"/>
      <c r="BG2022" s="58"/>
      <c r="BH2022" s="58"/>
      <c r="BI2022" s="58"/>
      <c r="BJ2022" s="58"/>
      <c r="BK2022" s="58"/>
      <c r="BL2022" s="58"/>
      <c r="BM2022" s="58"/>
      <c r="BN2022" s="58"/>
      <c r="BO2022" s="58"/>
      <c r="BP2022" s="58"/>
      <c r="BQ2022" s="58"/>
      <c r="BR2022" s="58"/>
      <c r="BS2022" s="58"/>
      <c r="BT2022" s="58"/>
      <c r="BU2022" s="58"/>
      <c r="BV2022" s="58"/>
      <c r="BW2022" s="58"/>
      <c r="BX2022" s="58"/>
      <c r="BY2022" s="58"/>
      <c r="BZ2022" s="58"/>
      <c r="CA2022" s="58"/>
      <c r="CB2022" s="58"/>
      <c r="CC2022" s="58"/>
      <c r="CD2022" s="58"/>
      <c r="CE2022" s="58"/>
      <c r="CF2022" s="58"/>
      <c r="CG2022" s="58"/>
      <c r="CH2022" s="58"/>
      <c r="CI2022" s="58"/>
      <c r="CJ2022" s="58"/>
      <c r="CK2022" s="58"/>
      <c r="CL2022" s="58"/>
      <c r="CM2022" s="58"/>
      <c r="CN2022" s="58"/>
      <c r="CO2022" s="58"/>
      <c r="CP2022" s="58"/>
      <c r="CQ2022" s="58"/>
      <c r="CR2022" s="58"/>
      <c r="CS2022" s="58"/>
      <c r="CT2022" s="58"/>
      <c r="CU2022" s="58"/>
      <c r="CV2022" s="58"/>
      <c r="CW2022" s="58"/>
      <c r="CX2022" s="58"/>
      <c r="CY2022" s="58"/>
      <c r="CZ2022" s="58"/>
      <c r="DA2022" s="58"/>
      <c r="DB2022" s="58"/>
      <c r="DC2022" s="58"/>
      <c r="DD2022" s="58"/>
      <c r="DE2022" s="58"/>
      <c r="DF2022" s="58"/>
      <c r="DG2022" s="58"/>
      <c r="DH2022" s="58"/>
      <c r="DI2022" s="60"/>
    </row>
    <row r="2023" spans="1:113" x14ac:dyDescent="0.2">
      <c r="A2023" s="36"/>
      <c r="AM2023" s="62"/>
      <c r="AN2023" s="62"/>
      <c r="AO2023" s="58"/>
      <c r="AP2023" s="58"/>
      <c r="AQ2023" s="58"/>
      <c r="AS2023" s="62"/>
      <c r="AT2023" s="58"/>
      <c r="AU2023" s="58"/>
      <c r="AW2023" s="62"/>
      <c r="AX2023" s="58"/>
      <c r="AY2023" s="59"/>
      <c r="BA2023" s="58"/>
      <c r="BC2023" s="62"/>
      <c r="BD2023" s="58"/>
      <c r="BE2023" s="59"/>
      <c r="BF2023" s="58"/>
      <c r="BG2023" s="58"/>
      <c r="BH2023" s="58"/>
      <c r="BI2023" s="58"/>
      <c r="BJ2023" s="58"/>
      <c r="BK2023" s="58"/>
      <c r="BL2023" s="58"/>
      <c r="BM2023" s="58"/>
      <c r="BN2023" s="58"/>
      <c r="BO2023" s="58"/>
      <c r="BP2023" s="58"/>
      <c r="BQ2023" s="58"/>
      <c r="BR2023" s="58"/>
      <c r="BS2023" s="58"/>
      <c r="BT2023" s="58"/>
      <c r="BU2023" s="58"/>
      <c r="BV2023" s="58"/>
      <c r="BW2023" s="58"/>
      <c r="BX2023" s="58"/>
      <c r="BY2023" s="58"/>
      <c r="BZ2023" s="58"/>
      <c r="CA2023" s="58"/>
      <c r="CB2023" s="58"/>
      <c r="CC2023" s="58"/>
      <c r="CD2023" s="58"/>
      <c r="CE2023" s="58"/>
      <c r="CF2023" s="58"/>
      <c r="CG2023" s="58"/>
      <c r="CH2023" s="58"/>
      <c r="CI2023" s="58"/>
      <c r="CJ2023" s="58"/>
      <c r="CK2023" s="58"/>
      <c r="CL2023" s="58"/>
      <c r="CM2023" s="58"/>
      <c r="CN2023" s="58"/>
      <c r="CO2023" s="58"/>
      <c r="CP2023" s="58"/>
      <c r="CQ2023" s="58"/>
      <c r="CR2023" s="58"/>
      <c r="CS2023" s="58"/>
      <c r="CT2023" s="58"/>
      <c r="CU2023" s="58"/>
      <c r="CV2023" s="58"/>
      <c r="CW2023" s="58"/>
      <c r="CX2023" s="58"/>
      <c r="CY2023" s="58"/>
      <c r="CZ2023" s="58"/>
      <c r="DA2023" s="58"/>
      <c r="DB2023" s="58"/>
      <c r="DC2023" s="58"/>
      <c r="DD2023" s="58"/>
      <c r="DE2023" s="58"/>
      <c r="DF2023" s="58"/>
      <c r="DG2023" s="58"/>
      <c r="DH2023" s="58"/>
      <c r="DI2023" s="60"/>
    </row>
    <row r="2024" spans="1:113" x14ac:dyDescent="0.2">
      <c r="A2024" s="36"/>
      <c r="AM2024" s="62"/>
      <c r="AN2024" s="62"/>
      <c r="AO2024" s="58"/>
      <c r="AP2024" s="58"/>
      <c r="AQ2024" s="58"/>
      <c r="AS2024" s="62"/>
      <c r="AT2024" s="58"/>
      <c r="AU2024" s="58"/>
      <c r="AW2024" s="62"/>
      <c r="AX2024" s="58"/>
      <c r="AY2024" s="59"/>
      <c r="BA2024" s="58"/>
      <c r="BC2024" s="62"/>
      <c r="BD2024" s="58"/>
      <c r="BE2024" s="59"/>
      <c r="BF2024" s="58"/>
      <c r="BG2024" s="58"/>
      <c r="BH2024" s="58"/>
      <c r="BI2024" s="58"/>
      <c r="BJ2024" s="58"/>
      <c r="BK2024" s="58"/>
      <c r="BL2024" s="58"/>
      <c r="BM2024" s="58"/>
      <c r="BN2024" s="58"/>
      <c r="BO2024" s="58"/>
      <c r="BP2024" s="58"/>
      <c r="BQ2024" s="58"/>
      <c r="BR2024" s="58"/>
      <c r="BS2024" s="58"/>
      <c r="BT2024" s="58"/>
      <c r="BU2024" s="58"/>
      <c r="BV2024" s="58"/>
      <c r="BW2024" s="58"/>
      <c r="BX2024" s="58"/>
      <c r="BY2024" s="58"/>
      <c r="BZ2024" s="58"/>
      <c r="CA2024" s="58"/>
      <c r="CB2024" s="58"/>
      <c r="CC2024" s="58"/>
      <c r="CD2024" s="58"/>
      <c r="CE2024" s="58"/>
      <c r="CF2024" s="58"/>
      <c r="CG2024" s="58"/>
      <c r="CH2024" s="58"/>
      <c r="CI2024" s="58"/>
      <c r="CJ2024" s="58"/>
      <c r="CK2024" s="58"/>
      <c r="CL2024" s="58"/>
      <c r="CM2024" s="58"/>
      <c r="CN2024" s="58"/>
      <c r="CO2024" s="58"/>
      <c r="CP2024" s="58"/>
      <c r="CQ2024" s="58"/>
      <c r="CR2024" s="58"/>
      <c r="CS2024" s="58"/>
      <c r="CT2024" s="58"/>
      <c r="CU2024" s="58"/>
      <c r="CV2024" s="58"/>
      <c r="CW2024" s="58"/>
      <c r="CX2024" s="58"/>
      <c r="CY2024" s="58"/>
      <c r="CZ2024" s="58"/>
      <c r="DA2024" s="58"/>
      <c r="DB2024" s="58"/>
      <c r="DC2024" s="58"/>
      <c r="DD2024" s="58"/>
      <c r="DE2024" s="58"/>
      <c r="DF2024" s="58"/>
      <c r="DG2024" s="58"/>
      <c r="DH2024" s="58"/>
      <c r="DI2024" s="60"/>
    </row>
    <row r="2025" spans="1:113" x14ac:dyDescent="0.2">
      <c r="A2025" s="36"/>
      <c r="AM2025" s="62"/>
      <c r="AN2025" s="62"/>
      <c r="AO2025" s="58"/>
      <c r="AP2025" s="58"/>
      <c r="AQ2025" s="58"/>
      <c r="AS2025" s="62"/>
      <c r="AT2025" s="58"/>
      <c r="AU2025" s="58"/>
      <c r="AW2025" s="62"/>
      <c r="AX2025" s="58"/>
      <c r="AY2025" s="59"/>
      <c r="BA2025" s="58"/>
      <c r="BC2025" s="62"/>
      <c r="BD2025" s="58"/>
      <c r="BE2025" s="59"/>
      <c r="BF2025" s="58"/>
      <c r="BG2025" s="58"/>
      <c r="BH2025" s="58"/>
      <c r="BI2025" s="58"/>
      <c r="BJ2025" s="58"/>
      <c r="BK2025" s="58"/>
      <c r="BL2025" s="58"/>
      <c r="BM2025" s="58"/>
      <c r="BN2025" s="58"/>
      <c r="BO2025" s="58"/>
      <c r="BP2025" s="58"/>
      <c r="BQ2025" s="58"/>
      <c r="BR2025" s="58"/>
      <c r="BS2025" s="58"/>
      <c r="BT2025" s="58"/>
      <c r="BU2025" s="58"/>
      <c r="BV2025" s="58"/>
      <c r="BW2025" s="58"/>
      <c r="BX2025" s="58"/>
      <c r="BY2025" s="58"/>
      <c r="BZ2025" s="58"/>
      <c r="CA2025" s="58"/>
      <c r="CB2025" s="58"/>
      <c r="CC2025" s="58"/>
      <c r="CD2025" s="58"/>
      <c r="CE2025" s="58"/>
      <c r="CF2025" s="58"/>
      <c r="CG2025" s="58"/>
      <c r="CH2025" s="58"/>
      <c r="CI2025" s="58"/>
      <c r="CJ2025" s="58"/>
      <c r="CK2025" s="58"/>
      <c r="CL2025" s="58"/>
      <c r="CM2025" s="58"/>
      <c r="CN2025" s="58"/>
      <c r="CO2025" s="58"/>
      <c r="CP2025" s="58"/>
      <c r="CQ2025" s="58"/>
      <c r="CR2025" s="58"/>
      <c r="CS2025" s="58"/>
      <c r="CT2025" s="58"/>
      <c r="CU2025" s="58"/>
      <c r="CV2025" s="58"/>
      <c r="CW2025" s="58"/>
      <c r="CX2025" s="58"/>
      <c r="CY2025" s="58"/>
      <c r="CZ2025" s="58"/>
      <c r="DA2025" s="58"/>
      <c r="DB2025" s="58"/>
      <c r="DC2025" s="58"/>
      <c r="DD2025" s="58"/>
      <c r="DE2025" s="58"/>
      <c r="DF2025" s="58"/>
      <c r="DG2025" s="58"/>
      <c r="DH2025" s="58"/>
      <c r="DI2025" s="60"/>
    </row>
    <row r="2026" spans="1:113" x14ac:dyDescent="0.2">
      <c r="A2026" s="36"/>
      <c r="AM2026" s="62"/>
      <c r="AN2026" s="62"/>
      <c r="AO2026" s="58"/>
      <c r="AP2026" s="58"/>
      <c r="AQ2026" s="58"/>
      <c r="AS2026" s="62"/>
      <c r="AT2026" s="58"/>
      <c r="AU2026" s="58"/>
      <c r="AW2026" s="62"/>
      <c r="AX2026" s="58"/>
      <c r="AY2026" s="59"/>
      <c r="BA2026" s="58"/>
      <c r="BC2026" s="62"/>
      <c r="BD2026" s="58"/>
      <c r="BE2026" s="59"/>
      <c r="BF2026" s="58"/>
      <c r="BG2026" s="58"/>
      <c r="BH2026" s="58"/>
      <c r="BI2026" s="58"/>
      <c r="BJ2026" s="58"/>
      <c r="BK2026" s="58"/>
      <c r="BL2026" s="58"/>
      <c r="BM2026" s="58"/>
      <c r="BN2026" s="58"/>
      <c r="BO2026" s="58"/>
      <c r="BP2026" s="58"/>
      <c r="BQ2026" s="58"/>
      <c r="BR2026" s="58"/>
      <c r="BS2026" s="58"/>
      <c r="BT2026" s="58"/>
      <c r="BU2026" s="58"/>
      <c r="BV2026" s="58"/>
      <c r="BW2026" s="58"/>
      <c r="BX2026" s="58"/>
      <c r="BY2026" s="58"/>
      <c r="BZ2026" s="58"/>
      <c r="CA2026" s="58"/>
      <c r="CB2026" s="58"/>
      <c r="CC2026" s="58"/>
      <c r="CD2026" s="58"/>
      <c r="CE2026" s="58"/>
      <c r="CF2026" s="58"/>
      <c r="CG2026" s="58"/>
      <c r="CH2026" s="58"/>
      <c r="CI2026" s="58"/>
      <c r="CJ2026" s="58"/>
      <c r="CK2026" s="58"/>
      <c r="CL2026" s="58"/>
      <c r="CM2026" s="58"/>
      <c r="CN2026" s="58"/>
      <c r="CO2026" s="58"/>
      <c r="CP2026" s="58"/>
      <c r="CQ2026" s="58"/>
      <c r="CR2026" s="58"/>
      <c r="CS2026" s="58"/>
      <c r="CT2026" s="58"/>
      <c r="CU2026" s="58"/>
      <c r="CV2026" s="58"/>
      <c r="CW2026" s="58"/>
      <c r="CX2026" s="58"/>
      <c r="CY2026" s="58"/>
      <c r="CZ2026" s="58"/>
      <c r="DA2026" s="58"/>
      <c r="DB2026" s="58"/>
      <c r="DC2026" s="58"/>
      <c r="DD2026" s="58"/>
      <c r="DE2026" s="58"/>
      <c r="DF2026" s="58"/>
      <c r="DG2026" s="58"/>
      <c r="DH2026" s="58"/>
      <c r="DI2026" s="60"/>
    </row>
  </sheetData>
  <sheetProtection selectLockedCells="1" selectUnlockedCells="1"/>
  <mergeCells count="20">
    <mergeCell ref="BB1:BB4"/>
    <mergeCell ref="BC1:BC4"/>
    <mergeCell ref="AR1:AR4"/>
    <mergeCell ref="AY1:AY4"/>
    <mergeCell ref="BE1:BE4"/>
    <mergeCell ref="BD1:BD4"/>
    <mergeCell ref="B1:F1"/>
    <mergeCell ref="B3:F3"/>
    <mergeCell ref="AN3:AN4"/>
    <mergeCell ref="B2:F2"/>
    <mergeCell ref="H2:P2"/>
    <mergeCell ref="AM1:AM4"/>
    <mergeCell ref="AO1:AO4"/>
    <mergeCell ref="AS1:AS4"/>
    <mergeCell ref="AX1:AX4"/>
    <mergeCell ref="AT1:AT4"/>
    <mergeCell ref="AV1:AV4"/>
    <mergeCell ref="AP1:AP4"/>
    <mergeCell ref="AQ1:AQ4"/>
    <mergeCell ref="AW1:AW4"/>
  </mergeCells>
  <conditionalFormatting sqref="A500:A2026">
    <cfRule type="expression" dxfId="374" priority="855" stopIfTrue="1">
      <formula>OR(A500=2,A500=4,A500=6,A500=8,A500=10,A500=11,A500=13,A500=15,A500=17,A500=20,A500=22,A500=24,A500=26,A500=28,A500=29,A500=31,A500=33,A500=35)</formula>
    </cfRule>
    <cfRule type="expression" dxfId="373" priority="856" stopIfTrue="1">
      <formula>OR(A500=1,A500=3,A500=5,A500=7,A500=9,A500=12,A500=14,A500=16,A500=18,A500=19,A500=21,A500=23,A500=25,A500=27,A500=30,A500=32,A500=34,A500=36)</formula>
    </cfRule>
    <cfRule type="expression" dxfId="372" priority="857" stopIfTrue="1">
      <formula>ISBLANK(A500)=FALSE</formula>
    </cfRule>
  </conditionalFormatting>
  <conditionalFormatting sqref="A500:A2026">
    <cfRule type="expression" dxfId="371" priority="852" stopIfTrue="1">
      <formula>OR(A500=2,A500=4,A500=6,A500=8,A500=10,A500=11,A500=13,A500=15,A500=17,A500=20,A500=22,A500=24,A500=26,A500=28,A500=29,A500=31,A500=33,A500=35)</formula>
    </cfRule>
    <cfRule type="expression" dxfId="370" priority="853" stopIfTrue="1">
      <formula>OR(A500=1,A500=3,A500=5,A500=7,A500=9,A500=12,A500=14,A500=16,A500=18,A500=19,A500=21,A500=23,A500=25,A500=27,A500=30,A500=32,A500=34,A500=36)</formula>
    </cfRule>
    <cfRule type="expression" dxfId="369" priority="854" stopIfTrue="1">
      <formula>ISBLANK(A500)=FALSE</formula>
    </cfRule>
  </conditionalFormatting>
  <conditionalFormatting sqref="A47 A64:A70">
    <cfRule type="expression" dxfId="368" priority="843" stopIfTrue="1">
      <formula>OR(A47=2,A47=4,A47=6,A47=8,A47=10,A47=11,A47=13,A47=15,A47=17,A47=20,A47=22,A47=24,A47=26,A47=28,A47=29,A47=31,A47=33,A47=35)</formula>
    </cfRule>
    <cfRule type="expression" dxfId="367" priority="844" stopIfTrue="1">
      <formula>OR(A47=1,A47=3,A47=5,A47=7,A47=9,A47=12,A47=14,A47=16,A47=18,A47=19,A47=21,A47=23,A47=25,A47=27,A47=30,A47=32,A47=34,A47=36)</formula>
    </cfRule>
    <cfRule type="expression" dxfId="366" priority="845" stopIfTrue="1">
      <formula>ISBLANK(A47)=FALSE</formula>
    </cfRule>
  </conditionalFormatting>
  <conditionalFormatting sqref="A47 A64:A70">
    <cfRule type="expression" dxfId="365" priority="840" stopIfTrue="1">
      <formula>OR(A47=2,A47=4,A47=6,A47=8,A47=10,A47=11,A47=13,A47=15,A47=17,A47=20,A47=22,A47=24,A47=26,A47=28,A47=29,A47=31,A47=33,A47=35)</formula>
    </cfRule>
    <cfRule type="expression" dxfId="364" priority="841" stopIfTrue="1">
      <formula>OR(A47=1,A47=3,A47=5,A47=7,A47=9,A47=12,A47=14,A47=16,A47=18,A47=19,A47=21,A47=23,A47=25,A47=27,A47=30,A47=32,A47=34,A47=36)</formula>
    </cfRule>
    <cfRule type="expression" dxfId="363" priority="842" stopIfTrue="1">
      <formula>ISBLANK(A47)=FALSE</formula>
    </cfRule>
  </conditionalFormatting>
  <conditionalFormatting sqref="A71:A79">
    <cfRule type="expression" dxfId="362" priority="831" stopIfTrue="1">
      <formula>OR(A71=2,A71=4,A71=6,A71=8,A71=10,A71=11,A71=13,A71=15,A71=17,A71=20,A71=22,A71=24,A71=26,A71=28,A71=29,A71=31,A71=33,A71=35)</formula>
    </cfRule>
    <cfRule type="expression" dxfId="361" priority="832" stopIfTrue="1">
      <formula>OR(A71=1,A71=3,A71=5,A71=7,A71=9,A71=12,A71=14,A71=16,A71=18,A71=19,A71=21,A71=23,A71=25,A71=27,A71=30,A71=32,A71=34,A71=36)</formula>
    </cfRule>
    <cfRule type="expression" dxfId="360" priority="833" stopIfTrue="1">
      <formula>ISBLANK(A71)=FALSE</formula>
    </cfRule>
  </conditionalFormatting>
  <conditionalFormatting sqref="A71:A79">
    <cfRule type="expression" dxfId="359" priority="828" stopIfTrue="1">
      <formula>OR(A71=2,A71=4,A71=6,A71=8,A71=10,A71=11,A71=13,A71=15,A71=17,A71=20,A71=22,A71=24,A71=26,A71=28,A71=29,A71=31,A71=33,A71=35)</formula>
    </cfRule>
    <cfRule type="expression" dxfId="358" priority="829" stopIfTrue="1">
      <formula>OR(A71=1,A71=3,A71=5,A71=7,A71=9,A71=12,A71=14,A71=16,A71=18,A71=19,A71=21,A71=23,A71=25,A71=27,A71=30,A71=32,A71=34,A71=36)</formula>
    </cfRule>
    <cfRule type="expression" dxfId="357" priority="830" stopIfTrue="1">
      <formula>ISBLANK(A71)=FALSE</formula>
    </cfRule>
  </conditionalFormatting>
  <conditionalFormatting sqref="A80:A94">
    <cfRule type="expression" dxfId="356" priority="825" stopIfTrue="1">
      <formula>OR(A80=2,A80=4,A80=6,A80=8,A80=10,A80=11,A80=13,A80=15,A80=17,A80=20,A80=22,A80=24,A80=26,A80=28,A80=29,A80=31,A80=33,A80=35)</formula>
    </cfRule>
    <cfRule type="expression" dxfId="355" priority="826" stopIfTrue="1">
      <formula>OR(A80=1,A80=3,A80=5,A80=7,A80=9,A80=12,A80=14,A80=16,A80=18,A80=19,A80=21,A80=23,A80=25,A80=27,A80=30,A80=32,A80=34,A80=36)</formula>
    </cfRule>
    <cfRule type="expression" dxfId="354" priority="827" stopIfTrue="1">
      <formula>ISBLANK(A80)=FALSE</formula>
    </cfRule>
  </conditionalFormatting>
  <conditionalFormatting sqref="A80:A94">
    <cfRule type="expression" dxfId="353" priority="822" stopIfTrue="1">
      <formula>OR(A80=2,A80=4,A80=6,A80=8,A80=10,A80=11,A80=13,A80=15,A80=17,A80=20,A80=22,A80=24,A80=26,A80=28,A80=29,A80=31,A80=33,A80=35)</formula>
    </cfRule>
    <cfRule type="expression" dxfId="352" priority="823" stopIfTrue="1">
      <formula>OR(A80=1,A80=3,A80=5,A80=7,A80=9,A80=12,A80=14,A80=16,A80=18,A80=19,A80=21,A80=23,A80=25,A80=27,A80=30,A80=32,A80=34,A80=36)</formula>
    </cfRule>
    <cfRule type="expression" dxfId="351" priority="824" stopIfTrue="1">
      <formula>ISBLANK(A80)=FALSE</formula>
    </cfRule>
  </conditionalFormatting>
  <conditionalFormatting sqref="A95:A109">
    <cfRule type="expression" dxfId="350" priority="819" stopIfTrue="1">
      <formula>OR(A95=2,A95=4,A95=6,A95=8,A95=10,A95=11,A95=13,A95=15,A95=17,A95=20,A95=22,A95=24,A95=26,A95=28,A95=29,A95=31,A95=33,A95=35)</formula>
    </cfRule>
    <cfRule type="expression" dxfId="349" priority="820" stopIfTrue="1">
      <formula>OR(A95=1,A95=3,A95=5,A95=7,A95=9,A95=12,A95=14,A95=16,A95=18,A95=19,A95=21,A95=23,A95=25,A95=27,A95=30,A95=32,A95=34,A95=36)</formula>
    </cfRule>
    <cfRule type="expression" dxfId="348" priority="821" stopIfTrue="1">
      <formula>ISBLANK(A95)=FALSE</formula>
    </cfRule>
  </conditionalFormatting>
  <conditionalFormatting sqref="A95:A109">
    <cfRule type="expression" dxfId="347" priority="816" stopIfTrue="1">
      <formula>OR(A95=2,A95=4,A95=6,A95=8,A95=10,A95=11,A95=13,A95=15,A95=17,A95=20,A95=22,A95=24,A95=26,A95=28,A95=29,A95=31,A95=33,A95=35)</formula>
    </cfRule>
    <cfRule type="expression" dxfId="346" priority="817" stopIfTrue="1">
      <formula>OR(A95=1,A95=3,A95=5,A95=7,A95=9,A95=12,A95=14,A95=16,A95=18,A95=19,A95=21,A95=23,A95=25,A95=27,A95=30,A95=32,A95=34,A95=36)</formula>
    </cfRule>
    <cfRule type="expression" dxfId="345" priority="818" stopIfTrue="1">
      <formula>ISBLANK(A95)=FALSE</formula>
    </cfRule>
  </conditionalFormatting>
  <conditionalFormatting sqref="A110:A124">
    <cfRule type="expression" dxfId="344" priority="813" stopIfTrue="1">
      <formula>OR(A110=2,A110=4,A110=6,A110=8,A110=10,A110=11,A110=13,A110=15,A110=17,A110=20,A110=22,A110=24,A110=26,A110=28,A110=29,A110=31,A110=33,A110=35)</formula>
    </cfRule>
    <cfRule type="expression" dxfId="343" priority="814" stopIfTrue="1">
      <formula>OR(A110=1,A110=3,A110=5,A110=7,A110=9,A110=12,A110=14,A110=16,A110=18,A110=19,A110=21,A110=23,A110=25,A110=27,A110=30,A110=32,A110=34,A110=36)</formula>
    </cfRule>
    <cfRule type="expression" dxfId="342" priority="815" stopIfTrue="1">
      <formula>ISBLANK(A110)=FALSE</formula>
    </cfRule>
  </conditionalFormatting>
  <conditionalFormatting sqref="A110:A124">
    <cfRule type="expression" dxfId="341" priority="810" stopIfTrue="1">
      <formula>OR(A110=2,A110=4,A110=6,A110=8,A110=10,A110=11,A110=13,A110=15,A110=17,A110=20,A110=22,A110=24,A110=26,A110=28,A110=29,A110=31,A110=33,A110=35)</formula>
    </cfRule>
    <cfRule type="expression" dxfId="340" priority="811" stopIfTrue="1">
      <formula>OR(A110=1,A110=3,A110=5,A110=7,A110=9,A110=12,A110=14,A110=16,A110=18,A110=19,A110=21,A110=23,A110=25,A110=27,A110=30,A110=32,A110=34,A110=36)</formula>
    </cfRule>
    <cfRule type="expression" dxfId="339" priority="812" stopIfTrue="1">
      <formula>ISBLANK(A110)=FALSE</formula>
    </cfRule>
  </conditionalFormatting>
  <conditionalFormatting sqref="A125:A139">
    <cfRule type="expression" dxfId="338" priority="807" stopIfTrue="1">
      <formula>OR(A125=2,A125=4,A125=6,A125=8,A125=10,A125=11,A125=13,A125=15,A125=17,A125=20,A125=22,A125=24,A125=26,A125=28,A125=29,A125=31,A125=33,A125=35)</formula>
    </cfRule>
    <cfRule type="expression" dxfId="337" priority="808" stopIfTrue="1">
      <formula>OR(A125=1,A125=3,A125=5,A125=7,A125=9,A125=12,A125=14,A125=16,A125=18,A125=19,A125=21,A125=23,A125=25,A125=27,A125=30,A125=32,A125=34,A125=36)</formula>
    </cfRule>
    <cfRule type="expression" dxfId="336" priority="809" stopIfTrue="1">
      <formula>ISBLANK(A125)=FALSE</formula>
    </cfRule>
  </conditionalFormatting>
  <conditionalFormatting sqref="A125:A139">
    <cfRule type="expression" dxfId="335" priority="804" stopIfTrue="1">
      <formula>OR(A125=2,A125=4,A125=6,A125=8,A125=10,A125=11,A125=13,A125=15,A125=17,A125=20,A125=22,A125=24,A125=26,A125=28,A125=29,A125=31,A125=33,A125=35)</formula>
    </cfRule>
    <cfRule type="expression" dxfId="334" priority="805" stopIfTrue="1">
      <formula>OR(A125=1,A125=3,A125=5,A125=7,A125=9,A125=12,A125=14,A125=16,A125=18,A125=19,A125=21,A125=23,A125=25,A125=27,A125=30,A125=32,A125=34,A125=36)</formula>
    </cfRule>
    <cfRule type="expression" dxfId="333" priority="806" stopIfTrue="1">
      <formula>ISBLANK(A125)=FALSE</formula>
    </cfRule>
  </conditionalFormatting>
  <conditionalFormatting sqref="A140:A154">
    <cfRule type="expression" dxfId="332" priority="801" stopIfTrue="1">
      <formula>OR(A140=2,A140=4,A140=6,A140=8,A140=10,A140=11,A140=13,A140=15,A140=17,A140=20,A140=22,A140=24,A140=26,A140=28,A140=29,A140=31,A140=33,A140=35)</formula>
    </cfRule>
    <cfRule type="expression" dxfId="331" priority="802" stopIfTrue="1">
      <formula>OR(A140=1,A140=3,A140=5,A140=7,A140=9,A140=12,A140=14,A140=16,A140=18,A140=19,A140=21,A140=23,A140=25,A140=27,A140=30,A140=32,A140=34,A140=36)</formula>
    </cfRule>
    <cfRule type="expression" dxfId="330" priority="803" stopIfTrue="1">
      <formula>ISBLANK(A140)=FALSE</formula>
    </cfRule>
  </conditionalFormatting>
  <conditionalFormatting sqref="A140:A154">
    <cfRule type="expression" dxfId="329" priority="798" stopIfTrue="1">
      <formula>OR(A140=2,A140=4,A140=6,A140=8,A140=10,A140=11,A140=13,A140=15,A140=17,A140=20,A140=22,A140=24,A140=26,A140=28,A140=29,A140=31,A140=33,A140=35)</formula>
    </cfRule>
    <cfRule type="expression" dxfId="328" priority="799" stopIfTrue="1">
      <formula>OR(A140=1,A140=3,A140=5,A140=7,A140=9,A140=12,A140=14,A140=16,A140=18,A140=19,A140=21,A140=23,A140=25,A140=27,A140=30,A140=32,A140=34,A140=36)</formula>
    </cfRule>
    <cfRule type="expression" dxfId="327" priority="800" stopIfTrue="1">
      <formula>ISBLANK(A140)=FALSE</formula>
    </cfRule>
  </conditionalFormatting>
  <conditionalFormatting sqref="A155:A169">
    <cfRule type="expression" dxfId="326" priority="795" stopIfTrue="1">
      <formula>OR(A155=2,A155=4,A155=6,A155=8,A155=10,A155=11,A155=13,A155=15,A155=17,A155=20,A155=22,A155=24,A155=26,A155=28,A155=29,A155=31,A155=33,A155=35)</formula>
    </cfRule>
    <cfRule type="expression" dxfId="325" priority="796" stopIfTrue="1">
      <formula>OR(A155=1,A155=3,A155=5,A155=7,A155=9,A155=12,A155=14,A155=16,A155=18,A155=19,A155=21,A155=23,A155=25,A155=27,A155=30,A155=32,A155=34,A155=36)</formula>
    </cfRule>
    <cfRule type="expression" dxfId="324" priority="797" stopIfTrue="1">
      <formula>ISBLANK(A155)=FALSE</formula>
    </cfRule>
  </conditionalFormatting>
  <conditionalFormatting sqref="A155:A169">
    <cfRule type="expression" dxfId="323" priority="792" stopIfTrue="1">
      <formula>OR(A155=2,A155=4,A155=6,A155=8,A155=10,A155=11,A155=13,A155=15,A155=17,A155=20,A155=22,A155=24,A155=26,A155=28,A155=29,A155=31,A155=33,A155=35)</formula>
    </cfRule>
    <cfRule type="expression" dxfId="322" priority="793" stopIfTrue="1">
      <formula>OR(A155=1,A155=3,A155=5,A155=7,A155=9,A155=12,A155=14,A155=16,A155=18,A155=19,A155=21,A155=23,A155=25,A155=27,A155=30,A155=32,A155=34,A155=36)</formula>
    </cfRule>
    <cfRule type="expression" dxfId="321" priority="794" stopIfTrue="1">
      <formula>ISBLANK(A155)=FALSE</formula>
    </cfRule>
  </conditionalFormatting>
  <conditionalFormatting sqref="A170:A184">
    <cfRule type="expression" dxfId="320" priority="789" stopIfTrue="1">
      <formula>OR(A170=2,A170=4,A170=6,A170=8,A170=10,A170=11,A170=13,A170=15,A170=17,A170=20,A170=22,A170=24,A170=26,A170=28,A170=29,A170=31,A170=33,A170=35)</formula>
    </cfRule>
    <cfRule type="expression" dxfId="319" priority="790" stopIfTrue="1">
      <formula>OR(A170=1,A170=3,A170=5,A170=7,A170=9,A170=12,A170=14,A170=16,A170=18,A170=19,A170=21,A170=23,A170=25,A170=27,A170=30,A170=32,A170=34,A170=36)</formula>
    </cfRule>
    <cfRule type="expression" dxfId="318" priority="791" stopIfTrue="1">
      <formula>ISBLANK(A170)=FALSE</formula>
    </cfRule>
  </conditionalFormatting>
  <conditionalFormatting sqref="A170:A184">
    <cfRule type="expression" dxfId="317" priority="786" stopIfTrue="1">
      <formula>OR(A170=2,A170=4,A170=6,A170=8,A170=10,A170=11,A170=13,A170=15,A170=17,A170=20,A170=22,A170=24,A170=26,A170=28,A170=29,A170=31,A170=33,A170=35)</formula>
    </cfRule>
    <cfRule type="expression" dxfId="316" priority="787" stopIfTrue="1">
      <formula>OR(A170=1,A170=3,A170=5,A170=7,A170=9,A170=12,A170=14,A170=16,A170=18,A170=19,A170=21,A170=23,A170=25,A170=27,A170=30,A170=32,A170=34,A170=36)</formula>
    </cfRule>
    <cfRule type="expression" dxfId="315" priority="788" stopIfTrue="1">
      <formula>ISBLANK(A170)=FALSE</formula>
    </cfRule>
  </conditionalFormatting>
  <conditionalFormatting sqref="A185:A199">
    <cfRule type="expression" dxfId="314" priority="783" stopIfTrue="1">
      <formula>OR(A185=2,A185=4,A185=6,A185=8,A185=10,A185=11,A185=13,A185=15,A185=17,A185=20,A185=22,A185=24,A185=26,A185=28,A185=29,A185=31,A185=33,A185=35)</formula>
    </cfRule>
    <cfRule type="expression" dxfId="313" priority="784" stopIfTrue="1">
      <formula>OR(A185=1,A185=3,A185=5,A185=7,A185=9,A185=12,A185=14,A185=16,A185=18,A185=19,A185=21,A185=23,A185=25,A185=27,A185=30,A185=32,A185=34,A185=36)</formula>
    </cfRule>
    <cfRule type="expression" dxfId="312" priority="785" stopIfTrue="1">
      <formula>ISBLANK(A185)=FALSE</formula>
    </cfRule>
  </conditionalFormatting>
  <conditionalFormatting sqref="A185:A199">
    <cfRule type="expression" dxfId="311" priority="780" stopIfTrue="1">
      <formula>OR(A185=2,A185=4,A185=6,A185=8,A185=10,A185=11,A185=13,A185=15,A185=17,A185=20,A185=22,A185=24,A185=26,A185=28,A185=29,A185=31,A185=33,A185=35)</formula>
    </cfRule>
    <cfRule type="expression" dxfId="310" priority="781" stopIfTrue="1">
      <formula>OR(A185=1,A185=3,A185=5,A185=7,A185=9,A185=12,A185=14,A185=16,A185=18,A185=19,A185=21,A185=23,A185=25,A185=27,A185=30,A185=32,A185=34,A185=36)</formula>
    </cfRule>
    <cfRule type="expression" dxfId="309" priority="782" stopIfTrue="1">
      <formula>ISBLANK(A185)=FALSE</formula>
    </cfRule>
  </conditionalFormatting>
  <conditionalFormatting sqref="A200:A214">
    <cfRule type="expression" dxfId="308" priority="777" stopIfTrue="1">
      <formula>OR(A200=2,A200=4,A200=6,A200=8,A200=10,A200=11,A200=13,A200=15,A200=17,A200=20,A200=22,A200=24,A200=26,A200=28,A200=29,A200=31,A200=33,A200=35)</formula>
    </cfRule>
    <cfRule type="expression" dxfId="307" priority="778" stopIfTrue="1">
      <formula>OR(A200=1,A200=3,A200=5,A200=7,A200=9,A200=12,A200=14,A200=16,A200=18,A200=19,A200=21,A200=23,A200=25,A200=27,A200=30,A200=32,A200=34,A200=36)</formula>
    </cfRule>
    <cfRule type="expression" dxfId="306" priority="779" stopIfTrue="1">
      <formula>ISBLANK(A200)=FALSE</formula>
    </cfRule>
  </conditionalFormatting>
  <conditionalFormatting sqref="A200:A214">
    <cfRule type="expression" dxfId="305" priority="774" stopIfTrue="1">
      <formula>OR(A200=2,A200=4,A200=6,A200=8,A200=10,A200=11,A200=13,A200=15,A200=17,A200=20,A200=22,A200=24,A200=26,A200=28,A200=29,A200=31,A200=33,A200=35)</formula>
    </cfRule>
    <cfRule type="expression" dxfId="304" priority="775" stopIfTrue="1">
      <formula>OR(A200=1,A200=3,A200=5,A200=7,A200=9,A200=12,A200=14,A200=16,A200=18,A200=19,A200=21,A200=23,A200=25,A200=27,A200=30,A200=32,A200=34,A200=36)</formula>
    </cfRule>
    <cfRule type="expression" dxfId="303" priority="776" stopIfTrue="1">
      <formula>ISBLANK(A200)=FALSE</formula>
    </cfRule>
  </conditionalFormatting>
  <conditionalFormatting sqref="A215:A229">
    <cfRule type="expression" dxfId="302" priority="771" stopIfTrue="1">
      <formula>OR(A215=2,A215=4,A215=6,A215=8,A215=10,A215=11,A215=13,A215=15,A215=17,A215=20,A215=22,A215=24,A215=26,A215=28,A215=29,A215=31,A215=33,A215=35)</formula>
    </cfRule>
    <cfRule type="expression" dxfId="301" priority="772" stopIfTrue="1">
      <formula>OR(A215=1,A215=3,A215=5,A215=7,A215=9,A215=12,A215=14,A215=16,A215=18,A215=19,A215=21,A215=23,A215=25,A215=27,A215=30,A215=32,A215=34,A215=36)</formula>
    </cfRule>
    <cfRule type="expression" dxfId="300" priority="773" stopIfTrue="1">
      <formula>ISBLANK(A215)=FALSE</formula>
    </cfRule>
  </conditionalFormatting>
  <conditionalFormatting sqref="A215:A229">
    <cfRule type="expression" dxfId="299" priority="768" stopIfTrue="1">
      <formula>OR(A215=2,A215=4,A215=6,A215=8,A215=10,A215=11,A215=13,A215=15,A215=17,A215=20,A215=22,A215=24,A215=26,A215=28,A215=29,A215=31,A215=33,A215=35)</formula>
    </cfRule>
    <cfRule type="expression" dxfId="298" priority="769" stopIfTrue="1">
      <formula>OR(A215=1,A215=3,A215=5,A215=7,A215=9,A215=12,A215=14,A215=16,A215=18,A215=19,A215=21,A215=23,A215=25,A215=27,A215=30,A215=32,A215=34,A215=36)</formula>
    </cfRule>
    <cfRule type="expression" dxfId="297" priority="770" stopIfTrue="1">
      <formula>ISBLANK(A215)=FALSE</formula>
    </cfRule>
  </conditionalFormatting>
  <conditionalFormatting sqref="A230:A244">
    <cfRule type="expression" dxfId="296" priority="765" stopIfTrue="1">
      <formula>OR(A230=2,A230=4,A230=6,A230=8,A230=10,A230=11,A230=13,A230=15,A230=17,A230=20,A230=22,A230=24,A230=26,A230=28,A230=29,A230=31,A230=33,A230=35)</formula>
    </cfRule>
    <cfRule type="expression" dxfId="295" priority="766" stopIfTrue="1">
      <formula>OR(A230=1,A230=3,A230=5,A230=7,A230=9,A230=12,A230=14,A230=16,A230=18,A230=19,A230=21,A230=23,A230=25,A230=27,A230=30,A230=32,A230=34,A230=36)</formula>
    </cfRule>
    <cfRule type="expression" dxfId="294" priority="767" stopIfTrue="1">
      <formula>ISBLANK(A230)=FALSE</formula>
    </cfRule>
  </conditionalFormatting>
  <conditionalFormatting sqref="A230:A244">
    <cfRule type="expression" dxfId="293" priority="762" stopIfTrue="1">
      <formula>OR(A230=2,A230=4,A230=6,A230=8,A230=10,A230=11,A230=13,A230=15,A230=17,A230=20,A230=22,A230=24,A230=26,A230=28,A230=29,A230=31,A230=33,A230=35)</formula>
    </cfRule>
    <cfRule type="expression" dxfId="292" priority="763" stopIfTrue="1">
      <formula>OR(A230=1,A230=3,A230=5,A230=7,A230=9,A230=12,A230=14,A230=16,A230=18,A230=19,A230=21,A230=23,A230=25,A230=27,A230=30,A230=32,A230=34,A230=36)</formula>
    </cfRule>
    <cfRule type="expression" dxfId="291" priority="764" stopIfTrue="1">
      <formula>ISBLANK(A230)=FALSE</formula>
    </cfRule>
  </conditionalFormatting>
  <conditionalFormatting sqref="A245:A259">
    <cfRule type="expression" dxfId="290" priority="759" stopIfTrue="1">
      <formula>OR(A245=2,A245=4,A245=6,A245=8,A245=10,A245=11,A245=13,A245=15,A245=17,A245=20,A245=22,A245=24,A245=26,A245=28,A245=29,A245=31,A245=33,A245=35)</formula>
    </cfRule>
    <cfRule type="expression" dxfId="289" priority="760" stopIfTrue="1">
      <formula>OR(A245=1,A245=3,A245=5,A245=7,A245=9,A245=12,A245=14,A245=16,A245=18,A245=19,A245=21,A245=23,A245=25,A245=27,A245=30,A245=32,A245=34,A245=36)</formula>
    </cfRule>
    <cfRule type="expression" dxfId="288" priority="761" stopIfTrue="1">
      <formula>ISBLANK(A245)=FALSE</formula>
    </cfRule>
  </conditionalFormatting>
  <conditionalFormatting sqref="A245:A259">
    <cfRule type="expression" dxfId="287" priority="756" stopIfTrue="1">
      <formula>OR(A245=2,A245=4,A245=6,A245=8,A245=10,A245=11,A245=13,A245=15,A245=17,A245=20,A245=22,A245=24,A245=26,A245=28,A245=29,A245=31,A245=33,A245=35)</formula>
    </cfRule>
    <cfRule type="expression" dxfId="286" priority="757" stopIfTrue="1">
      <formula>OR(A245=1,A245=3,A245=5,A245=7,A245=9,A245=12,A245=14,A245=16,A245=18,A245=19,A245=21,A245=23,A245=25,A245=27,A245=30,A245=32,A245=34,A245=36)</formula>
    </cfRule>
    <cfRule type="expression" dxfId="285" priority="758" stopIfTrue="1">
      <formula>ISBLANK(A245)=FALSE</formula>
    </cfRule>
  </conditionalFormatting>
  <conditionalFormatting sqref="A260:A274">
    <cfRule type="expression" dxfId="284" priority="753" stopIfTrue="1">
      <formula>OR(A260=2,A260=4,A260=6,A260=8,A260=10,A260=11,A260=13,A260=15,A260=17,A260=20,A260=22,A260=24,A260=26,A260=28,A260=29,A260=31,A260=33,A260=35)</formula>
    </cfRule>
    <cfRule type="expression" dxfId="283" priority="754" stopIfTrue="1">
      <formula>OR(A260=1,A260=3,A260=5,A260=7,A260=9,A260=12,A260=14,A260=16,A260=18,A260=19,A260=21,A260=23,A260=25,A260=27,A260=30,A260=32,A260=34,A260=36)</formula>
    </cfRule>
    <cfRule type="expression" dxfId="282" priority="755" stopIfTrue="1">
      <formula>ISBLANK(A260)=FALSE</formula>
    </cfRule>
  </conditionalFormatting>
  <conditionalFormatting sqref="A260:A274">
    <cfRule type="expression" dxfId="281" priority="750" stopIfTrue="1">
      <formula>OR(A260=2,A260=4,A260=6,A260=8,A260=10,A260=11,A260=13,A260=15,A260=17,A260=20,A260=22,A260=24,A260=26,A260=28,A260=29,A260=31,A260=33,A260=35)</formula>
    </cfRule>
    <cfRule type="expression" dxfId="280" priority="751" stopIfTrue="1">
      <formula>OR(A260=1,A260=3,A260=5,A260=7,A260=9,A260=12,A260=14,A260=16,A260=18,A260=19,A260=21,A260=23,A260=25,A260=27,A260=30,A260=32,A260=34,A260=36)</formula>
    </cfRule>
    <cfRule type="expression" dxfId="279" priority="752" stopIfTrue="1">
      <formula>ISBLANK(A260)=FALSE</formula>
    </cfRule>
  </conditionalFormatting>
  <conditionalFormatting sqref="A275:A289">
    <cfRule type="expression" dxfId="278" priority="747" stopIfTrue="1">
      <formula>OR(A275=2,A275=4,A275=6,A275=8,A275=10,A275=11,A275=13,A275=15,A275=17,A275=20,A275=22,A275=24,A275=26,A275=28,A275=29,A275=31,A275=33,A275=35)</formula>
    </cfRule>
    <cfRule type="expression" dxfId="277" priority="748" stopIfTrue="1">
      <formula>OR(A275=1,A275=3,A275=5,A275=7,A275=9,A275=12,A275=14,A275=16,A275=18,A275=19,A275=21,A275=23,A275=25,A275=27,A275=30,A275=32,A275=34,A275=36)</formula>
    </cfRule>
    <cfRule type="expression" dxfId="276" priority="749" stopIfTrue="1">
      <formula>ISBLANK(A275)=FALSE</formula>
    </cfRule>
  </conditionalFormatting>
  <conditionalFormatting sqref="A275:A289">
    <cfRule type="expression" dxfId="275" priority="744" stopIfTrue="1">
      <formula>OR(A275=2,A275=4,A275=6,A275=8,A275=10,A275=11,A275=13,A275=15,A275=17,A275=20,A275=22,A275=24,A275=26,A275=28,A275=29,A275=31,A275=33,A275=35)</formula>
    </cfRule>
    <cfRule type="expression" dxfId="274" priority="745" stopIfTrue="1">
      <formula>OR(A275=1,A275=3,A275=5,A275=7,A275=9,A275=12,A275=14,A275=16,A275=18,A275=19,A275=21,A275=23,A275=25,A275=27,A275=30,A275=32,A275=34,A275=36)</formula>
    </cfRule>
    <cfRule type="expression" dxfId="273" priority="746" stopIfTrue="1">
      <formula>ISBLANK(A275)=FALSE</formula>
    </cfRule>
  </conditionalFormatting>
  <conditionalFormatting sqref="A290:A304">
    <cfRule type="expression" dxfId="272" priority="741" stopIfTrue="1">
      <formula>OR(A290=2,A290=4,A290=6,A290=8,A290=10,A290=11,A290=13,A290=15,A290=17,A290=20,A290=22,A290=24,A290=26,A290=28,A290=29,A290=31,A290=33,A290=35)</formula>
    </cfRule>
    <cfRule type="expression" dxfId="271" priority="742" stopIfTrue="1">
      <formula>OR(A290=1,A290=3,A290=5,A290=7,A290=9,A290=12,A290=14,A290=16,A290=18,A290=19,A290=21,A290=23,A290=25,A290=27,A290=30,A290=32,A290=34,A290=36)</formula>
    </cfRule>
    <cfRule type="expression" dxfId="270" priority="743" stopIfTrue="1">
      <formula>ISBLANK(A290)=FALSE</formula>
    </cfRule>
  </conditionalFormatting>
  <conditionalFormatting sqref="A290:A304">
    <cfRule type="expression" dxfId="269" priority="738" stopIfTrue="1">
      <formula>OR(A290=2,A290=4,A290=6,A290=8,A290=10,A290=11,A290=13,A290=15,A290=17,A290=20,A290=22,A290=24,A290=26,A290=28,A290=29,A290=31,A290=33,A290=35)</formula>
    </cfRule>
    <cfRule type="expression" dxfId="268" priority="739" stopIfTrue="1">
      <formula>OR(A290=1,A290=3,A290=5,A290=7,A290=9,A290=12,A290=14,A290=16,A290=18,A290=19,A290=21,A290=23,A290=25,A290=27,A290=30,A290=32,A290=34,A290=36)</formula>
    </cfRule>
    <cfRule type="expression" dxfId="267" priority="740" stopIfTrue="1">
      <formula>ISBLANK(A290)=FALSE</formula>
    </cfRule>
  </conditionalFormatting>
  <conditionalFormatting sqref="A305:A319">
    <cfRule type="expression" dxfId="266" priority="735" stopIfTrue="1">
      <formula>OR(A305=2,A305=4,A305=6,A305=8,A305=10,A305=11,A305=13,A305=15,A305=17,A305=20,A305=22,A305=24,A305=26,A305=28,A305=29,A305=31,A305=33,A305=35)</formula>
    </cfRule>
    <cfRule type="expression" dxfId="265" priority="736" stopIfTrue="1">
      <formula>OR(A305=1,A305=3,A305=5,A305=7,A305=9,A305=12,A305=14,A305=16,A305=18,A305=19,A305=21,A305=23,A305=25,A305=27,A305=30,A305=32,A305=34,A305=36)</formula>
    </cfRule>
    <cfRule type="expression" dxfId="264" priority="737" stopIfTrue="1">
      <formula>ISBLANK(A305)=FALSE</formula>
    </cfRule>
  </conditionalFormatting>
  <conditionalFormatting sqref="A305:A319">
    <cfRule type="expression" dxfId="263" priority="732" stopIfTrue="1">
      <formula>OR(A305=2,A305=4,A305=6,A305=8,A305=10,A305=11,A305=13,A305=15,A305=17,A305=20,A305=22,A305=24,A305=26,A305=28,A305=29,A305=31,A305=33,A305=35)</formula>
    </cfRule>
    <cfRule type="expression" dxfId="262" priority="733" stopIfTrue="1">
      <formula>OR(A305=1,A305=3,A305=5,A305=7,A305=9,A305=12,A305=14,A305=16,A305=18,A305=19,A305=21,A305=23,A305=25,A305=27,A305=30,A305=32,A305=34,A305=36)</formula>
    </cfRule>
    <cfRule type="expression" dxfId="261" priority="734" stopIfTrue="1">
      <formula>ISBLANK(A305)=FALSE</formula>
    </cfRule>
  </conditionalFormatting>
  <conditionalFormatting sqref="A320:A334">
    <cfRule type="expression" dxfId="260" priority="729" stopIfTrue="1">
      <formula>OR(A320=2,A320=4,A320=6,A320=8,A320=10,A320=11,A320=13,A320=15,A320=17,A320=20,A320=22,A320=24,A320=26,A320=28,A320=29,A320=31,A320=33,A320=35)</formula>
    </cfRule>
    <cfRule type="expression" dxfId="259" priority="730" stopIfTrue="1">
      <formula>OR(A320=1,A320=3,A320=5,A320=7,A320=9,A320=12,A320=14,A320=16,A320=18,A320=19,A320=21,A320=23,A320=25,A320=27,A320=30,A320=32,A320=34,A320=36)</formula>
    </cfRule>
    <cfRule type="expression" dxfId="258" priority="731" stopIfTrue="1">
      <formula>ISBLANK(A320)=FALSE</formula>
    </cfRule>
  </conditionalFormatting>
  <conditionalFormatting sqref="A320:A334">
    <cfRule type="expression" dxfId="257" priority="726" stopIfTrue="1">
      <formula>OR(A320=2,A320=4,A320=6,A320=8,A320=10,A320=11,A320=13,A320=15,A320=17,A320=20,A320=22,A320=24,A320=26,A320=28,A320=29,A320=31,A320=33,A320=35)</formula>
    </cfRule>
    <cfRule type="expression" dxfId="256" priority="727" stopIfTrue="1">
      <formula>OR(A320=1,A320=3,A320=5,A320=7,A320=9,A320=12,A320=14,A320=16,A320=18,A320=19,A320=21,A320=23,A320=25,A320=27,A320=30,A320=32,A320=34,A320=36)</formula>
    </cfRule>
    <cfRule type="expression" dxfId="255" priority="728" stopIfTrue="1">
      <formula>ISBLANK(A320)=FALSE</formula>
    </cfRule>
  </conditionalFormatting>
  <conditionalFormatting sqref="A335:A349">
    <cfRule type="expression" dxfId="254" priority="723" stopIfTrue="1">
      <formula>OR(A335=2,A335=4,A335=6,A335=8,A335=10,A335=11,A335=13,A335=15,A335=17,A335=20,A335=22,A335=24,A335=26,A335=28,A335=29,A335=31,A335=33,A335=35)</formula>
    </cfRule>
    <cfRule type="expression" dxfId="253" priority="724" stopIfTrue="1">
      <formula>OR(A335=1,A335=3,A335=5,A335=7,A335=9,A335=12,A335=14,A335=16,A335=18,A335=19,A335=21,A335=23,A335=25,A335=27,A335=30,A335=32,A335=34,A335=36)</formula>
    </cfRule>
    <cfRule type="expression" dxfId="252" priority="725" stopIfTrue="1">
      <formula>ISBLANK(A335)=FALSE</formula>
    </cfRule>
  </conditionalFormatting>
  <conditionalFormatting sqref="A335:A349">
    <cfRule type="expression" dxfId="251" priority="720" stopIfTrue="1">
      <formula>OR(A335=2,A335=4,A335=6,A335=8,A335=10,A335=11,A335=13,A335=15,A335=17,A335=20,A335=22,A335=24,A335=26,A335=28,A335=29,A335=31,A335=33,A335=35)</formula>
    </cfRule>
    <cfRule type="expression" dxfId="250" priority="721" stopIfTrue="1">
      <formula>OR(A335=1,A335=3,A335=5,A335=7,A335=9,A335=12,A335=14,A335=16,A335=18,A335=19,A335=21,A335=23,A335=25,A335=27,A335=30,A335=32,A335=34,A335=36)</formula>
    </cfRule>
    <cfRule type="expression" dxfId="249" priority="722" stopIfTrue="1">
      <formula>ISBLANK(A335)=FALSE</formula>
    </cfRule>
  </conditionalFormatting>
  <conditionalFormatting sqref="A350:A364">
    <cfRule type="expression" dxfId="248" priority="717" stopIfTrue="1">
      <formula>OR(A350=2,A350=4,A350=6,A350=8,A350=10,A350=11,A350=13,A350=15,A350=17,A350=20,A350=22,A350=24,A350=26,A350=28,A350=29,A350=31,A350=33,A350=35)</formula>
    </cfRule>
    <cfRule type="expression" dxfId="247" priority="718" stopIfTrue="1">
      <formula>OR(A350=1,A350=3,A350=5,A350=7,A350=9,A350=12,A350=14,A350=16,A350=18,A350=19,A350=21,A350=23,A350=25,A350=27,A350=30,A350=32,A350=34,A350=36)</formula>
    </cfRule>
    <cfRule type="expression" dxfId="246" priority="719" stopIfTrue="1">
      <formula>ISBLANK(A350)=FALSE</formula>
    </cfRule>
  </conditionalFormatting>
  <conditionalFormatting sqref="A350:A364">
    <cfRule type="expression" dxfId="245" priority="714" stopIfTrue="1">
      <formula>OR(A350=2,A350=4,A350=6,A350=8,A350=10,A350=11,A350=13,A350=15,A350=17,A350=20,A350=22,A350=24,A350=26,A350=28,A350=29,A350=31,A350=33,A350=35)</formula>
    </cfRule>
    <cfRule type="expression" dxfId="244" priority="715" stopIfTrue="1">
      <formula>OR(A350=1,A350=3,A350=5,A350=7,A350=9,A350=12,A350=14,A350=16,A350=18,A350=19,A350=21,A350=23,A350=25,A350=27,A350=30,A350=32,A350=34,A350=36)</formula>
    </cfRule>
    <cfRule type="expression" dxfId="243" priority="716" stopIfTrue="1">
      <formula>ISBLANK(A350)=FALSE</formula>
    </cfRule>
  </conditionalFormatting>
  <conditionalFormatting sqref="A365:A379">
    <cfRule type="expression" dxfId="242" priority="711" stopIfTrue="1">
      <formula>OR(A365=2,A365=4,A365=6,A365=8,A365=10,A365=11,A365=13,A365=15,A365=17,A365=20,A365=22,A365=24,A365=26,A365=28,A365=29,A365=31,A365=33,A365=35)</formula>
    </cfRule>
    <cfRule type="expression" dxfId="241" priority="712" stopIfTrue="1">
      <formula>OR(A365=1,A365=3,A365=5,A365=7,A365=9,A365=12,A365=14,A365=16,A365=18,A365=19,A365=21,A365=23,A365=25,A365=27,A365=30,A365=32,A365=34,A365=36)</formula>
    </cfRule>
    <cfRule type="expression" dxfId="240" priority="713" stopIfTrue="1">
      <formula>ISBLANK(A365)=FALSE</formula>
    </cfRule>
  </conditionalFormatting>
  <conditionalFormatting sqref="A365:A379">
    <cfRule type="expression" dxfId="239" priority="708" stopIfTrue="1">
      <formula>OR(A365=2,A365=4,A365=6,A365=8,A365=10,A365=11,A365=13,A365=15,A365=17,A365=20,A365=22,A365=24,A365=26,A365=28,A365=29,A365=31,A365=33,A365=35)</formula>
    </cfRule>
    <cfRule type="expression" dxfId="238" priority="709" stopIfTrue="1">
      <formula>OR(A365=1,A365=3,A365=5,A365=7,A365=9,A365=12,A365=14,A365=16,A365=18,A365=19,A365=21,A365=23,A365=25,A365=27,A365=30,A365=32,A365=34,A365=36)</formula>
    </cfRule>
    <cfRule type="expression" dxfId="237" priority="710" stopIfTrue="1">
      <formula>ISBLANK(A365)=FALSE</formula>
    </cfRule>
  </conditionalFormatting>
  <conditionalFormatting sqref="A380:A394">
    <cfRule type="expression" dxfId="236" priority="705" stopIfTrue="1">
      <formula>OR(A380=2,A380=4,A380=6,A380=8,A380=10,A380=11,A380=13,A380=15,A380=17,A380=20,A380=22,A380=24,A380=26,A380=28,A380=29,A380=31,A380=33,A380=35)</formula>
    </cfRule>
    <cfRule type="expression" dxfId="235" priority="706" stopIfTrue="1">
      <formula>OR(A380=1,A380=3,A380=5,A380=7,A380=9,A380=12,A380=14,A380=16,A380=18,A380=19,A380=21,A380=23,A380=25,A380=27,A380=30,A380=32,A380=34,A380=36)</formula>
    </cfRule>
    <cfRule type="expression" dxfId="234" priority="707" stopIfTrue="1">
      <formula>ISBLANK(A380)=FALSE</formula>
    </cfRule>
  </conditionalFormatting>
  <conditionalFormatting sqref="A380:A394">
    <cfRule type="expression" dxfId="233" priority="702" stopIfTrue="1">
      <formula>OR(A380=2,A380=4,A380=6,A380=8,A380=10,A380=11,A380=13,A380=15,A380=17,A380=20,A380=22,A380=24,A380=26,A380=28,A380=29,A380=31,A380=33,A380=35)</formula>
    </cfRule>
    <cfRule type="expression" dxfId="232" priority="703" stopIfTrue="1">
      <formula>OR(A380=1,A380=3,A380=5,A380=7,A380=9,A380=12,A380=14,A380=16,A380=18,A380=19,A380=21,A380=23,A380=25,A380=27,A380=30,A380=32,A380=34,A380=36)</formula>
    </cfRule>
    <cfRule type="expression" dxfId="231" priority="704" stopIfTrue="1">
      <formula>ISBLANK(A380)=FALSE</formula>
    </cfRule>
  </conditionalFormatting>
  <conditionalFormatting sqref="A395:A409">
    <cfRule type="expression" dxfId="230" priority="699" stopIfTrue="1">
      <formula>OR(A395=2,A395=4,A395=6,A395=8,A395=10,A395=11,A395=13,A395=15,A395=17,A395=20,A395=22,A395=24,A395=26,A395=28,A395=29,A395=31,A395=33,A395=35)</formula>
    </cfRule>
    <cfRule type="expression" dxfId="229" priority="700" stopIfTrue="1">
      <formula>OR(A395=1,A395=3,A395=5,A395=7,A395=9,A395=12,A395=14,A395=16,A395=18,A395=19,A395=21,A395=23,A395=25,A395=27,A395=30,A395=32,A395=34,A395=36)</formula>
    </cfRule>
    <cfRule type="expression" dxfId="228" priority="701" stopIfTrue="1">
      <formula>ISBLANK(A395)=FALSE</formula>
    </cfRule>
  </conditionalFormatting>
  <conditionalFormatting sqref="A395:A409">
    <cfRule type="expression" dxfId="227" priority="696" stopIfTrue="1">
      <formula>OR(A395=2,A395=4,A395=6,A395=8,A395=10,A395=11,A395=13,A395=15,A395=17,A395=20,A395=22,A395=24,A395=26,A395=28,A395=29,A395=31,A395=33,A395=35)</formula>
    </cfRule>
    <cfRule type="expression" dxfId="226" priority="697" stopIfTrue="1">
      <formula>OR(A395=1,A395=3,A395=5,A395=7,A395=9,A395=12,A395=14,A395=16,A395=18,A395=19,A395=21,A395=23,A395=25,A395=27,A395=30,A395=32,A395=34,A395=36)</formula>
    </cfRule>
    <cfRule type="expression" dxfId="225" priority="698" stopIfTrue="1">
      <formula>ISBLANK(A395)=FALSE</formula>
    </cfRule>
  </conditionalFormatting>
  <conditionalFormatting sqref="A410:A424">
    <cfRule type="expression" dxfId="224" priority="693" stopIfTrue="1">
      <formula>OR(A410=2,A410=4,A410=6,A410=8,A410=10,A410=11,A410=13,A410=15,A410=17,A410=20,A410=22,A410=24,A410=26,A410=28,A410=29,A410=31,A410=33,A410=35)</formula>
    </cfRule>
    <cfRule type="expression" dxfId="223" priority="694" stopIfTrue="1">
      <formula>OR(A410=1,A410=3,A410=5,A410=7,A410=9,A410=12,A410=14,A410=16,A410=18,A410=19,A410=21,A410=23,A410=25,A410=27,A410=30,A410=32,A410=34,A410=36)</formula>
    </cfRule>
    <cfRule type="expression" dxfId="222" priority="695" stopIfTrue="1">
      <formula>ISBLANK(A410)=FALSE</formula>
    </cfRule>
  </conditionalFormatting>
  <conditionalFormatting sqref="A410:A424">
    <cfRule type="expression" dxfId="221" priority="690" stopIfTrue="1">
      <formula>OR(A410=2,A410=4,A410=6,A410=8,A410=10,A410=11,A410=13,A410=15,A410=17,A410=20,A410=22,A410=24,A410=26,A410=28,A410=29,A410=31,A410=33,A410=35)</formula>
    </cfRule>
    <cfRule type="expression" dxfId="220" priority="691" stopIfTrue="1">
      <formula>OR(A410=1,A410=3,A410=5,A410=7,A410=9,A410=12,A410=14,A410=16,A410=18,A410=19,A410=21,A410=23,A410=25,A410=27,A410=30,A410=32,A410=34,A410=36)</formula>
    </cfRule>
    <cfRule type="expression" dxfId="219" priority="692" stopIfTrue="1">
      <formula>ISBLANK(A410)=FALSE</formula>
    </cfRule>
  </conditionalFormatting>
  <conditionalFormatting sqref="A425:A439">
    <cfRule type="expression" dxfId="218" priority="687" stopIfTrue="1">
      <formula>OR(A425=2,A425=4,A425=6,A425=8,A425=10,A425=11,A425=13,A425=15,A425=17,A425=20,A425=22,A425=24,A425=26,A425=28,A425=29,A425=31,A425=33,A425=35)</formula>
    </cfRule>
    <cfRule type="expression" dxfId="217" priority="688" stopIfTrue="1">
      <formula>OR(A425=1,A425=3,A425=5,A425=7,A425=9,A425=12,A425=14,A425=16,A425=18,A425=19,A425=21,A425=23,A425=25,A425=27,A425=30,A425=32,A425=34,A425=36)</formula>
    </cfRule>
    <cfRule type="expression" dxfId="216" priority="689" stopIfTrue="1">
      <formula>ISBLANK(A425)=FALSE</formula>
    </cfRule>
  </conditionalFormatting>
  <conditionalFormatting sqref="A425:A439">
    <cfRule type="expression" dxfId="215" priority="684" stopIfTrue="1">
      <formula>OR(A425=2,A425=4,A425=6,A425=8,A425=10,A425=11,A425=13,A425=15,A425=17,A425=20,A425=22,A425=24,A425=26,A425=28,A425=29,A425=31,A425=33,A425=35)</formula>
    </cfRule>
    <cfRule type="expression" dxfId="214" priority="685" stopIfTrue="1">
      <formula>OR(A425=1,A425=3,A425=5,A425=7,A425=9,A425=12,A425=14,A425=16,A425=18,A425=19,A425=21,A425=23,A425=25,A425=27,A425=30,A425=32,A425=34,A425=36)</formula>
    </cfRule>
    <cfRule type="expression" dxfId="213" priority="686" stopIfTrue="1">
      <formula>ISBLANK(A425)=FALSE</formula>
    </cfRule>
  </conditionalFormatting>
  <conditionalFormatting sqref="A440:A454">
    <cfRule type="expression" dxfId="212" priority="681" stopIfTrue="1">
      <formula>OR(A440=2,A440=4,A440=6,A440=8,A440=10,A440=11,A440=13,A440=15,A440=17,A440=20,A440=22,A440=24,A440=26,A440=28,A440=29,A440=31,A440=33,A440=35)</formula>
    </cfRule>
    <cfRule type="expression" dxfId="211" priority="682" stopIfTrue="1">
      <formula>OR(A440=1,A440=3,A440=5,A440=7,A440=9,A440=12,A440=14,A440=16,A440=18,A440=19,A440=21,A440=23,A440=25,A440=27,A440=30,A440=32,A440=34,A440=36)</formula>
    </cfRule>
    <cfRule type="expression" dxfId="210" priority="683" stopIfTrue="1">
      <formula>ISBLANK(A440)=FALSE</formula>
    </cfRule>
  </conditionalFormatting>
  <conditionalFormatting sqref="A440:A454">
    <cfRule type="expression" dxfId="209" priority="678" stopIfTrue="1">
      <formula>OR(A440=2,A440=4,A440=6,A440=8,A440=10,A440=11,A440=13,A440=15,A440=17,A440=20,A440=22,A440=24,A440=26,A440=28,A440=29,A440=31,A440=33,A440=35)</formula>
    </cfRule>
    <cfRule type="expression" dxfId="208" priority="679" stopIfTrue="1">
      <formula>OR(A440=1,A440=3,A440=5,A440=7,A440=9,A440=12,A440=14,A440=16,A440=18,A440=19,A440=21,A440=23,A440=25,A440=27,A440=30,A440=32,A440=34,A440=36)</formula>
    </cfRule>
    <cfRule type="expression" dxfId="207" priority="680" stopIfTrue="1">
      <formula>ISBLANK(A440)=FALSE</formula>
    </cfRule>
  </conditionalFormatting>
  <conditionalFormatting sqref="A455:A469">
    <cfRule type="expression" dxfId="206" priority="675" stopIfTrue="1">
      <formula>OR(A455=2,A455=4,A455=6,A455=8,A455=10,A455=11,A455=13,A455=15,A455=17,A455=20,A455=22,A455=24,A455=26,A455=28,A455=29,A455=31,A455=33,A455=35)</formula>
    </cfRule>
    <cfRule type="expression" dxfId="205" priority="676" stopIfTrue="1">
      <formula>OR(A455=1,A455=3,A455=5,A455=7,A455=9,A455=12,A455=14,A455=16,A455=18,A455=19,A455=21,A455=23,A455=25,A455=27,A455=30,A455=32,A455=34,A455=36)</formula>
    </cfRule>
    <cfRule type="expression" dxfId="204" priority="677" stopIfTrue="1">
      <formula>ISBLANK(A455)=FALSE</formula>
    </cfRule>
  </conditionalFormatting>
  <conditionalFormatting sqref="A455:A469">
    <cfRule type="expression" dxfId="203" priority="672" stopIfTrue="1">
      <formula>OR(A455=2,A455=4,A455=6,A455=8,A455=10,A455=11,A455=13,A455=15,A455=17,A455=20,A455=22,A455=24,A455=26,A455=28,A455=29,A455=31,A455=33,A455=35)</formula>
    </cfRule>
    <cfRule type="expression" dxfId="202" priority="673" stopIfTrue="1">
      <formula>OR(A455=1,A455=3,A455=5,A455=7,A455=9,A455=12,A455=14,A455=16,A455=18,A455=19,A455=21,A455=23,A455=25,A455=27,A455=30,A455=32,A455=34,A455=36)</formula>
    </cfRule>
    <cfRule type="expression" dxfId="201" priority="674" stopIfTrue="1">
      <formula>ISBLANK(A455)=FALSE</formula>
    </cfRule>
  </conditionalFormatting>
  <conditionalFormatting sqref="A470:A484">
    <cfRule type="expression" dxfId="200" priority="669" stopIfTrue="1">
      <formula>OR(A470=2,A470=4,A470=6,A470=8,A470=10,A470=11,A470=13,A470=15,A470=17,A470=20,A470=22,A470=24,A470=26,A470=28,A470=29,A470=31,A470=33,A470=35)</formula>
    </cfRule>
    <cfRule type="expression" dxfId="199" priority="670" stopIfTrue="1">
      <formula>OR(A470=1,A470=3,A470=5,A470=7,A470=9,A470=12,A470=14,A470=16,A470=18,A470=19,A470=21,A470=23,A470=25,A470=27,A470=30,A470=32,A470=34,A470=36)</formula>
    </cfRule>
    <cfRule type="expression" dxfId="198" priority="671" stopIfTrue="1">
      <formula>ISBLANK(A470)=FALSE</formula>
    </cfRule>
  </conditionalFormatting>
  <conditionalFormatting sqref="A470:A484">
    <cfRule type="expression" dxfId="197" priority="666" stopIfTrue="1">
      <formula>OR(A470=2,A470=4,A470=6,A470=8,A470=10,A470=11,A470=13,A470=15,A470=17,A470=20,A470=22,A470=24,A470=26,A470=28,A470=29,A470=31,A470=33,A470=35)</formula>
    </cfRule>
    <cfRule type="expression" dxfId="196" priority="667" stopIfTrue="1">
      <formula>OR(A470=1,A470=3,A470=5,A470=7,A470=9,A470=12,A470=14,A470=16,A470=18,A470=19,A470=21,A470=23,A470=25,A470=27,A470=30,A470=32,A470=34,A470=36)</formula>
    </cfRule>
    <cfRule type="expression" dxfId="195" priority="668" stopIfTrue="1">
      <formula>ISBLANK(A470)=FALSE</formula>
    </cfRule>
  </conditionalFormatting>
  <conditionalFormatting sqref="A485:A499">
    <cfRule type="expression" dxfId="194" priority="663" stopIfTrue="1">
      <formula>OR(A485=2,A485=4,A485=6,A485=8,A485=10,A485=11,A485=13,A485=15,A485=17,A485=20,A485=22,A485=24,A485=26,A485=28,A485=29,A485=31,A485=33,A485=35)</formula>
    </cfRule>
    <cfRule type="expression" dxfId="193" priority="664" stopIfTrue="1">
      <formula>OR(A485=1,A485=3,A485=5,A485=7,A485=9,A485=12,A485=14,A485=16,A485=18,A485=19,A485=21,A485=23,A485=25,A485=27,A485=30,A485=32,A485=34,A485=36)</formula>
    </cfRule>
    <cfRule type="expression" dxfId="192" priority="665" stopIfTrue="1">
      <formula>ISBLANK(A485)=FALSE</formula>
    </cfRule>
  </conditionalFormatting>
  <conditionalFormatting sqref="A485:A499">
    <cfRule type="expression" dxfId="191" priority="660" stopIfTrue="1">
      <formula>OR(A485=2,A485=4,A485=6,A485=8,A485=10,A485=11,A485=13,A485=15,A485=17,A485=20,A485=22,A485=24,A485=26,A485=28,A485=29,A485=31,A485=33,A485=35)</formula>
    </cfRule>
    <cfRule type="expression" dxfId="190" priority="661" stopIfTrue="1">
      <formula>OR(A485=1,A485=3,A485=5,A485=7,A485=9,A485=12,A485=14,A485=16,A485=18,A485=19,A485=21,A485=23,A485=25,A485=27,A485=30,A485=32,A485=34,A485=36)</formula>
    </cfRule>
    <cfRule type="expression" dxfId="189" priority="662" stopIfTrue="1">
      <formula>ISBLANK(A485)=FALSE</formula>
    </cfRule>
  </conditionalFormatting>
  <conditionalFormatting sqref="AW5:AW14 AW64:AW70 AW46 AW44">
    <cfRule type="cellIs" dxfId="188" priority="461" operator="greaterThan">
      <formula>3</formula>
    </cfRule>
  </conditionalFormatting>
  <conditionalFormatting sqref="AP5:AP14 AP37:AP44 AP64:AP70 AP46 AP26:AP29">
    <cfRule type="cellIs" dxfId="187" priority="460" operator="equal">
      <formula>14</formula>
    </cfRule>
  </conditionalFormatting>
  <conditionalFormatting sqref="BC5:BC14 BC44 BC64:BC70">
    <cfRule type="cellIs" dxfId="186" priority="458" operator="greaterThan">
      <formula>3</formula>
    </cfRule>
  </conditionalFormatting>
  <conditionalFormatting sqref="AS5:AS14 AS64:AS70 AS46 AS26:AS44">
    <cfRule type="cellIs" dxfId="185" priority="457" operator="greaterThan">
      <formula>3</formula>
    </cfRule>
  </conditionalFormatting>
  <conditionalFormatting sqref="AP30:AP36">
    <cfRule type="cellIs" dxfId="184" priority="456" operator="equal">
      <formula>14</formula>
    </cfRule>
  </conditionalFormatting>
  <conditionalFormatting sqref="A46">
    <cfRule type="expression" dxfId="183" priority="417" stopIfTrue="1">
      <formula>OR(A46=2,A46=4,A46=6,A46=8,A46=10,A46=11,A46=13,A46=15,A46=17,A46=20,A46=22,A46=24,A46=26,A46=28,A46=29,A46=31,A46=33,A46=35)</formula>
    </cfRule>
    <cfRule type="expression" dxfId="182" priority="418" stopIfTrue="1">
      <formula>OR(A46=1,A46=3,A46=5,A46=7,A46=9,A46=12,A46=14,A46=16,A46=18,A46=19,A46=21,A46=23,A46=25,A46=27,A46=30,A46=32,A46=34,A46=36)</formula>
    </cfRule>
    <cfRule type="expression" dxfId="181" priority="419" stopIfTrue="1">
      <formula>ISBLANK(A46)=FALSE</formula>
    </cfRule>
  </conditionalFormatting>
  <conditionalFormatting sqref="A46">
    <cfRule type="expression" dxfId="180" priority="414" stopIfTrue="1">
      <formula>OR(A46=2,A46=4,A46=6,A46=8,A46=10,A46=11,A46=13,A46=15,A46=17,A46=20,A46=22,A46=24,A46=26,A46=28,A46=29,A46=31,A46=33,A46=35)</formula>
    </cfRule>
    <cfRule type="expression" dxfId="179" priority="415" stopIfTrue="1">
      <formula>OR(A46=1,A46=3,A46=5,A46=7,A46=9,A46=12,A46=14,A46=16,A46=18,A46=19,A46=21,A46=23,A46=25,A46=27,A46=30,A46=32,A46=34,A46=36)</formula>
    </cfRule>
    <cfRule type="expression" dxfId="178" priority="416" stopIfTrue="1">
      <formula>ISBLANK(A46)=FALSE</formula>
    </cfRule>
  </conditionalFormatting>
  <conditionalFormatting sqref="BG38">
    <cfRule type="expression" dxfId="177" priority="413">
      <formula>$BG$38-$BH$38&gt;1</formula>
    </cfRule>
  </conditionalFormatting>
  <conditionalFormatting sqref="BH38">
    <cfRule type="expression" dxfId="176" priority="412">
      <formula>$BH$38-$BG$38&gt;1</formula>
    </cfRule>
  </conditionalFormatting>
  <conditionalFormatting sqref="BF39">
    <cfRule type="expression" dxfId="175" priority="46">
      <formula>(AND($BH$37-$BG$37&gt;1,$BF$39="R",$AO$39="R"))</formula>
    </cfRule>
    <cfRule type="expression" dxfId="174" priority="411">
      <formula>(AND($BG$37-$BH$37&gt;1,$BF$39="L",$AO$39="R"))</formula>
    </cfRule>
    <cfRule type="expression" dxfId="173" priority="22">
      <formula>(AND($BH$38-$BG$38&gt;1,$BF$39="R",$AO$39="R"))</formula>
    </cfRule>
    <cfRule type="expression" dxfId="172" priority="21">
      <formula>(AND($BG$38-$BH$38&gt;1,$BF$39="L",$AO$39="R"))</formula>
    </cfRule>
  </conditionalFormatting>
  <conditionalFormatting sqref="BF40">
    <cfRule type="expression" dxfId="171" priority="45">
      <formula>(AND($BH$37-$BG$37&gt;1,$BF$40="R",$AO$40="R"))</formula>
    </cfRule>
    <cfRule type="expression" dxfId="170" priority="410">
      <formula>(AND($BG$37-$BH$37&gt;1,$BF$40="L",$AO$40="R"))</formula>
    </cfRule>
    <cfRule type="expression" dxfId="169" priority="20">
      <formula>(AND($BH$38-$BG$38&gt;1,$BF$40="R",$AO$40="R"))</formula>
    </cfRule>
    <cfRule type="expression" dxfId="168" priority="19">
      <formula>(AND($BG$38-$BH$38&gt;1,$BF$40="L",$AO$40="R"))</formula>
    </cfRule>
  </conditionalFormatting>
  <conditionalFormatting sqref="BF41">
    <cfRule type="expression" dxfId="167" priority="44">
      <formula>(AND($BH$37-$BG$37&gt;1,$BF$41="R",$AO$41="R"))</formula>
    </cfRule>
    <cfRule type="expression" dxfId="166" priority="409">
      <formula>(AND($BG$37-$BH$37&gt;1,$BF$41="L",$AO$41="R"))</formula>
    </cfRule>
    <cfRule type="expression" dxfId="165" priority="18">
      <formula>(AND($BH$38-$BG$38&gt;1,$BF$41="R",$AO$41="R"))</formula>
    </cfRule>
    <cfRule type="expression" dxfId="164" priority="17">
      <formula>(AND($BG$38-$BH$38&gt;1,$BF$41="L",$AO$41="R"))</formula>
    </cfRule>
  </conditionalFormatting>
  <conditionalFormatting sqref="BF42">
    <cfRule type="expression" dxfId="163" priority="43">
      <formula>(AND($BH$37-$BG$37&gt;1,$BF$42="R",$AO$42="R"))</formula>
    </cfRule>
    <cfRule type="expression" dxfId="162" priority="408">
      <formula>(AND($BG$37-$BH$37&gt;1,$BF$42="L",$AO$42="R"))</formula>
    </cfRule>
    <cfRule type="expression" dxfId="161" priority="16">
      <formula>(AND($BH$38-$BG$38&gt;1,$BF$42="R",$AO$42="R"))</formula>
    </cfRule>
    <cfRule type="expression" dxfId="160" priority="15">
      <formula>(AND($BG$38-$BH$38&gt;1,$BF$42="L",$AO$42="R"))</formula>
    </cfRule>
  </conditionalFormatting>
  <conditionalFormatting sqref="BO38">
    <cfRule type="expression" dxfId="159" priority="407">
      <formula>$BO$38-$BP$38&gt;1</formula>
    </cfRule>
  </conditionalFormatting>
  <conditionalFormatting sqref="BP38">
    <cfRule type="expression" dxfId="158" priority="406">
      <formula>$BP$38-$BO$38&gt;1</formula>
    </cfRule>
  </conditionalFormatting>
  <conditionalFormatting sqref="BN39">
    <cfRule type="expression" dxfId="157" priority="56">
      <formula>(AND($BO$37-$BP$37&gt;1,$BN$39="T",$AO$39="R"))</formula>
    </cfRule>
    <cfRule type="expression" dxfId="156" priority="405">
      <formula>(AND($BP$37-$BO$37&gt;1,$BN$39="B",$AO$39="R"))</formula>
    </cfRule>
    <cfRule type="expression" dxfId="155" priority="34">
      <formula>(AND($BO$38-$BP$38&gt;1,$BN$39="T",$AO$39="R"))</formula>
    </cfRule>
    <cfRule type="expression" dxfId="154" priority="33">
      <formula>(AND($BP$38-$BO$38&gt;1,$BN$39="B",$AO$39="R"))</formula>
    </cfRule>
  </conditionalFormatting>
  <conditionalFormatting sqref="BN40">
    <cfRule type="expression" dxfId="153" priority="55">
      <formula>(AND($BO$37-$BP$37&gt;1,$BN$40="T",$AO$40="R"))</formula>
    </cfRule>
    <cfRule type="expression" dxfId="152" priority="404">
      <formula>(AND($BP$37-$BO$37&gt;1,$BN$40="B",$AO$40="R"))</formula>
    </cfRule>
    <cfRule type="expression" dxfId="151" priority="32">
      <formula>(AND($BO$38-$BP$38&gt;1,$BN$40="T",$AO$40="R"))</formula>
    </cfRule>
    <cfRule type="expression" dxfId="150" priority="31">
      <formula>(AND($BP$38-$BO$38&gt;1,$BN$40="B",$AO$40="R"))</formula>
    </cfRule>
  </conditionalFormatting>
  <conditionalFormatting sqref="BN41">
    <cfRule type="expression" dxfId="149" priority="54">
      <formula>(AND($BO$37-$BP$37&gt;1,$BN$41="T",$AO$41="R"))</formula>
    </cfRule>
    <cfRule type="expression" dxfId="148" priority="403">
      <formula>(AND($BP$37-$BO$37&gt;1,$BN$41="B",$AO$41="R"))</formula>
    </cfRule>
    <cfRule type="expression" dxfId="147" priority="30">
      <formula>(AND($BO$38-$BP$38&gt;1,$BN$41="T",$AO$41="R"))</formula>
    </cfRule>
    <cfRule type="expression" dxfId="146" priority="29">
      <formula>(AND($BP$38-$BO$38&gt;1,$BN$41="B",$AO$41="R"))</formula>
    </cfRule>
  </conditionalFormatting>
  <conditionalFormatting sqref="BN42">
    <cfRule type="expression" dxfId="145" priority="53">
      <formula>(AND($BO$37-$BP$37&gt;1,$BN$42="T",$AO$42="R"))</formula>
    </cfRule>
    <cfRule type="expression" dxfId="144" priority="402">
      <formula>(AND($BP$37-$BO$37&gt;1,$BN$42="B",$AO$42="R"))</formula>
    </cfRule>
    <cfRule type="expression" dxfId="143" priority="28">
      <formula>(AND($BO$38-$BP$38&gt;1,$BN$42="T",$AO$42="R"))</formula>
    </cfRule>
    <cfRule type="expression" dxfId="142" priority="27">
      <formula>(AND($BP$38-$BO$38&gt;1,$BN$42="B",$AO$42="R"))</formula>
    </cfRule>
  </conditionalFormatting>
  <conditionalFormatting sqref="BW38">
    <cfRule type="expression" dxfId="141" priority="401">
      <formula>$BY$38=1</formula>
    </cfRule>
  </conditionalFormatting>
  <conditionalFormatting sqref="BX38">
    <cfRule type="expression" dxfId="140" priority="400">
      <formula>$BZ$38=1</formula>
    </cfRule>
  </conditionalFormatting>
  <conditionalFormatting sqref="BV39">
    <cfRule type="expression" dxfId="139" priority="399">
      <formula>$CA$39=1</formula>
    </cfRule>
  </conditionalFormatting>
  <conditionalFormatting sqref="BV40">
    <cfRule type="expression" dxfId="138" priority="398">
      <formula>$CA$40=1</formula>
    </cfRule>
  </conditionalFormatting>
  <conditionalFormatting sqref="BV41">
    <cfRule type="expression" dxfId="137" priority="397">
      <formula>$CA$41=1</formula>
    </cfRule>
  </conditionalFormatting>
  <conditionalFormatting sqref="BV42">
    <cfRule type="expression" dxfId="136" priority="396">
      <formula>$CA$42=1</formula>
    </cfRule>
  </conditionalFormatting>
  <conditionalFormatting sqref="CE38">
    <cfRule type="expression" dxfId="135" priority="395">
      <formula>$CG$38=1</formula>
    </cfRule>
  </conditionalFormatting>
  <conditionalFormatting sqref="CF38">
    <cfRule type="expression" dxfId="134" priority="394">
      <formula>$CH$38=1</formula>
    </cfRule>
  </conditionalFormatting>
  <conditionalFormatting sqref="CD39">
    <cfRule type="expression" dxfId="133" priority="393">
      <formula>$CI$39=1</formula>
    </cfRule>
  </conditionalFormatting>
  <conditionalFormatting sqref="CD40">
    <cfRule type="expression" dxfId="132" priority="392">
      <formula>$CI$40=1</formula>
    </cfRule>
  </conditionalFormatting>
  <conditionalFormatting sqref="CD41">
    <cfRule type="expression" dxfId="131" priority="391">
      <formula>$CI$41=1</formula>
    </cfRule>
  </conditionalFormatting>
  <conditionalFormatting sqref="CD42">
    <cfRule type="expression" dxfId="130" priority="390">
      <formula>$CI$42=1</formula>
    </cfRule>
  </conditionalFormatting>
  <conditionalFormatting sqref="CX26:CX44 CT46:CW46">
    <cfRule type="expression" dxfId="129" priority="864">
      <formula>$DK$35=1</formula>
    </cfRule>
  </conditionalFormatting>
  <conditionalFormatting sqref="CX46 CY26:CY44">
    <cfRule type="expression" dxfId="128" priority="865">
      <formula>$DK$36=1</formula>
    </cfRule>
  </conditionalFormatting>
  <conditionalFormatting sqref="CY46 CZ26:CZ44">
    <cfRule type="expression" dxfId="127" priority="866">
      <formula>$DK$37=1</formula>
    </cfRule>
  </conditionalFormatting>
  <conditionalFormatting sqref="CZ46 DA26:DA44">
    <cfRule type="expression" dxfId="126" priority="867">
      <formula>$DK$38=1</formula>
    </cfRule>
  </conditionalFormatting>
  <conditionalFormatting sqref="DA46 DB26:DB44">
    <cfRule type="expression" dxfId="125" priority="868">
      <formula>$DK$39=1</formula>
    </cfRule>
  </conditionalFormatting>
  <conditionalFormatting sqref="DB46 DC26:DC44">
    <cfRule type="expression" dxfId="124" priority="869">
      <formula>$DK$40=1</formula>
    </cfRule>
  </conditionalFormatting>
  <conditionalFormatting sqref="DC46 DD26:DD44">
    <cfRule type="expression" dxfId="123" priority="870">
      <formula>$DK$41=1</formula>
    </cfRule>
  </conditionalFormatting>
  <conditionalFormatting sqref="DD46 DE26:DE44">
    <cfRule type="expression" dxfId="122" priority="871">
      <formula>$DK$42=1</formula>
    </cfRule>
  </conditionalFormatting>
  <conditionalFormatting sqref="CX5:CX14">
    <cfRule type="expression" dxfId="121" priority="336">
      <formula>$DK$35=1</formula>
    </cfRule>
  </conditionalFormatting>
  <conditionalFormatting sqref="CY5:CY14">
    <cfRule type="expression" dxfId="120" priority="335">
      <formula>$DK$36=1</formula>
    </cfRule>
  </conditionalFormatting>
  <conditionalFormatting sqref="CZ5:CZ14">
    <cfRule type="expression" dxfId="119" priority="334">
      <formula>$DK$37=1</formula>
    </cfRule>
  </conditionalFormatting>
  <conditionalFormatting sqref="DA5:DA14">
    <cfRule type="expression" dxfId="118" priority="333">
      <formula>$DK$38=1</formula>
    </cfRule>
  </conditionalFormatting>
  <conditionalFormatting sqref="DB5:DB14">
    <cfRule type="expression" dxfId="117" priority="332">
      <formula>$DK$39=1</formula>
    </cfRule>
  </conditionalFormatting>
  <conditionalFormatting sqref="DC5:DC14">
    <cfRule type="expression" dxfId="116" priority="331">
      <formula>$DK$40=1</formula>
    </cfRule>
  </conditionalFormatting>
  <conditionalFormatting sqref="DD5:DD14">
    <cfRule type="expression" dxfId="115" priority="330">
      <formula>$DK$41=1</formula>
    </cfRule>
  </conditionalFormatting>
  <conditionalFormatting sqref="DE5:DE14">
    <cfRule type="expression" dxfId="114" priority="329">
      <formula>$DK$42=1</formula>
    </cfRule>
  </conditionalFormatting>
  <conditionalFormatting sqref="A63">
    <cfRule type="expression" dxfId="113" priority="290" stopIfTrue="1">
      <formula>OR(A63=2,A63=4,A63=6,A63=8,A63=10,A63=11,A63=13,A63=15,A63=17,A63=20,A63=22,A63=24,A63=26,A63=28,A63=29,A63=31,A63=33,A63=35)</formula>
    </cfRule>
    <cfRule type="expression" dxfId="112" priority="291" stopIfTrue="1">
      <formula>OR(A63=1,A63=3,A63=5,A63=7,A63=9,A63=12,A63=14,A63=16,A63=18,A63=19,A63=21,A63=23,A63=25,A63=27,A63=30,A63=32,A63=34,A63=36)</formula>
    </cfRule>
    <cfRule type="expression" dxfId="111" priority="292" stopIfTrue="1">
      <formula>ISBLANK(A63)=FALSE</formula>
    </cfRule>
  </conditionalFormatting>
  <conditionalFormatting sqref="A63">
    <cfRule type="expression" dxfId="110" priority="287" stopIfTrue="1">
      <formula>OR(A63=2,A63=4,A63=6,A63=8,A63=10,A63=11,A63=13,A63=15,A63=17,A63=20,A63=22,A63=24,A63=26,A63=28,A63=29,A63=31,A63=33,A63=35)</formula>
    </cfRule>
    <cfRule type="expression" dxfId="109" priority="288" stopIfTrue="1">
      <formula>OR(A63=1,A63=3,A63=5,A63=7,A63=9,A63=12,A63=14,A63=16,A63=18,A63=19,A63=21,A63=23,A63=25,A63=27,A63=30,A63=32,A63=34,A63=36)</formula>
    </cfRule>
    <cfRule type="expression" dxfId="108" priority="289" stopIfTrue="1">
      <formula>ISBLANK(A63)=FALSE</formula>
    </cfRule>
  </conditionalFormatting>
  <conditionalFormatting sqref="AP45">
    <cfRule type="cellIs" dxfId="107" priority="285" operator="equal">
      <formula>14</formula>
    </cfRule>
  </conditionalFormatting>
  <conditionalFormatting sqref="CX45">
    <cfRule type="expression" dxfId="106" priority="267">
      <formula>$DK$35=1</formula>
    </cfRule>
  </conditionalFormatting>
  <conditionalFormatting sqref="CY45">
    <cfRule type="expression" dxfId="105" priority="266">
      <formula>$DK$36=1</formula>
    </cfRule>
  </conditionalFormatting>
  <conditionalFormatting sqref="CZ45">
    <cfRule type="expression" dxfId="104" priority="265">
      <formula>$DK$37=1</formula>
    </cfRule>
  </conditionalFormatting>
  <conditionalFormatting sqref="DA45">
    <cfRule type="expression" dxfId="103" priority="264">
      <formula>$DK$38=1</formula>
    </cfRule>
  </conditionalFormatting>
  <conditionalFormatting sqref="DB45">
    <cfRule type="expression" dxfId="102" priority="263">
      <formula>$DK$39=1</formula>
    </cfRule>
  </conditionalFormatting>
  <conditionalFormatting sqref="DC45">
    <cfRule type="expression" dxfId="101" priority="262">
      <formula>$DK$40=1</formula>
    </cfRule>
  </conditionalFormatting>
  <conditionalFormatting sqref="DD45">
    <cfRule type="expression" dxfId="100" priority="261">
      <formula>$DK$41=1</formula>
    </cfRule>
  </conditionalFormatting>
  <conditionalFormatting sqref="DE45">
    <cfRule type="expression" dxfId="99" priority="260">
      <formula>$DK$42=1</formula>
    </cfRule>
  </conditionalFormatting>
  <conditionalFormatting sqref="A62:DH62 AM63:DH63">
    <cfRule type="expression" dxfId="98" priority="258">
      <formula>($CH$38+$CK$42)=2</formula>
    </cfRule>
  </conditionalFormatting>
  <conditionalFormatting sqref="AM55:DH55">
    <cfRule type="expression" dxfId="97" priority="255">
      <formula>($BR$38+$BU$42)=2</formula>
    </cfRule>
  </conditionalFormatting>
  <conditionalFormatting sqref="A56:DH56 AM57:DH57">
    <cfRule type="expression" dxfId="96" priority="254">
      <formula>($BY$38+$CB$42)=2</formula>
    </cfRule>
  </conditionalFormatting>
  <conditionalFormatting sqref="A58:DH58 AM59:DH59">
    <cfRule type="expression" dxfId="95" priority="253">
      <formula>($BZ$38+$CC$42)=2</formula>
    </cfRule>
  </conditionalFormatting>
  <conditionalFormatting sqref="A60:DH60 AM61:DH61">
    <cfRule type="expression" dxfId="94" priority="252">
      <formula>($CG$38+$CJ$42)=2</formula>
    </cfRule>
  </conditionalFormatting>
  <conditionalFormatting sqref="BG43">
    <cfRule type="expression" dxfId="93" priority="226">
      <formula>($BI$38+$BL$42)=2</formula>
    </cfRule>
  </conditionalFormatting>
  <conditionalFormatting sqref="BH43">
    <cfRule type="expression" dxfId="92" priority="225">
      <formula>($BJ$38+$BM$42)=2</formula>
    </cfRule>
  </conditionalFormatting>
  <conditionalFormatting sqref="BG44">
    <cfRule type="expression" dxfId="91" priority="224">
      <formula>($BI$38+$BL$43)=2</formula>
    </cfRule>
  </conditionalFormatting>
  <conditionalFormatting sqref="BH44">
    <cfRule type="expression" dxfId="90" priority="223">
      <formula>($BJ$38+$BM$43)=2</formula>
    </cfRule>
  </conditionalFormatting>
  <conditionalFormatting sqref="BG45">
    <cfRule type="expression" dxfId="89" priority="222">
      <formula>($BI$38+$BL$44)=2</formula>
    </cfRule>
  </conditionalFormatting>
  <conditionalFormatting sqref="BH45">
    <cfRule type="expression" dxfId="88" priority="221">
      <formula>($BJ$38+$BM$44)=2</formula>
    </cfRule>
  </conditionalFormatting>
  <conditionalFormatting sqref="BO43">
    <cfRule type="expression" dxfId="87" priority="220">
      <formula>($BQ$38+$BT$42)=2</formula>
    </cfRule>
  </conditionalFormatting>
  <conditionalFormatting sqref="BP43">
    <cfRule type="expression" dxfId="86" priority="219">
      <formula>($BR$38+$BU$42)=2</formula>
    </cfRule>
  </conditionalFormatting>
  <conditionalFormatting sqref="BO44">
    <cfRule type="expression" dxfId="85" priority="218">
      <formula>($BQ$38+$BT$43)=2</formula>
    </cfRule>
  </conditionalFormatting>
  <conditionalFormatting sqref="BP44">
    <cfRule type="expression" dxfId="84" priority="217">
      <formula>($BR$38+$BU$43)=2</formula>
    </cfRule>
  </conditionalFormatting>
  <conditionalFormatting sqref="BO45">
    <cfRule type="expression" dxfId="83" priority="216">
      <formula>($BQ$38+$BT$44)=2</formula>
    </cfRule>
  </conditionalFormatting>
  <conditionalFormatting sqref="BP45">
    <cfRule type="expression" dxfId="82" priority="215">
      <formula>($BR$38+$BU$44)=2</formula>
    </cfRule>
  </conditionalFormatting>
  <conditionalFormatting sqref="BW43">
    <cfRule type="expression" dxfId="81" priority="214">
      <formula>($BY$38+$CB$42)=2</formula>
    </cfRule>
  </conditionalFormatting>
  <conditionalFormatting sqref="BX43">
    <cfRule type="expression" dxfId="80" priority="213">
      <formula>($BZ$38+$CC$42)=2</formula>
    </cfRule>
  </conditionalFormatting>
  <conditionalFormatting sqref="BW44">
    <cfRule type="expression" dxfId="79" priority="212">
      <formula>($BY$38+$CB$43)=2</formula>
    </cfRule>
  </conditionalFormatting>
  <conditionalFormatting sqref="BX44">
    <cfRule type="expression" dxfId="78" priority="211">
      <formula>($BZ$38+$CC$43)=2</formula>
    </cfRule>
  </conditionalFormatting>
  <conditionalFormatting sqref="BW45">
    <cfRule type="expression" dxfId="77" priority="210">
      <formula>($BY$38+$CB$44)=2</formula>
    </cfRule>
  </conditionalFormatting>
  <conditionalFormatting sqref="BX45">
    <cfRule type="expression" dxfId="76" priority="209">
      <formula>($BZ$38+$CC$44)=2</formula>
    </cfRule>
  </conditionalFormatting>
  <conditionalFormatting sqref="CE43">
    <cfRule type="expression" dxfId="75" priority="208">
      <formula>($CG$38+$CJ$42)=2</formula>
    </cfRule>
  </conditionalFormatting>
  <conditionalFormatting sqref="CF43">
    <cfRule type="expression" dxfId="74" priority="207">
      <formula>($CH$38+$CK$42)=2</formula>
    </cfRule>
  </conditionalFormatting>
  <conditionalFormatting sqref="CE44">
    <cfRule type="expression" dxfId="73" priority="206">
      <formula>($CG$38+$CJ$43)=2</formula>
    </cfRule>
  </conditionalFormatting>
  <conditionalFormatting sqref="CF44">
    <cfRule type="expression" dxfId="72" priority="205">
      <formula>($CH$38+$CK$43)=2</formula>
    </cfRule>
  </conditionalFormatting>
  <conditionalFormatting sqref="CE45">
    <cfRule type="expression" dxfId="71" priority="204">
      <formula>($CG$38+$CJ$44)=2</formula>
    </cfRule>
  </conditionalFormatting>
  <conditionalFormatting sqref="CF45">
    <cfRule type="expression" dxfId="70" priority="203">
      <formula>($CH$38+$CK$44)=2</formula>
    </cfRule>
  </conditionalFormatting>
  <conditionalFormatting sqref="BG42">
    <cfRule type="expression" dxfId="69" priority="202">
      <formula>($BI$38+$BL$41)=2</formula>
    </cfRule>
  </conditionalFormatting>
  <conditionalFormatting sqref="BH42">
    <cfRule type="expression" dxfId="68" priority="201">
      <formula>($BJ$38+$BM$41)=2</formula>
    </cfRule>
  </conditionalFormatting>
  <conditionalFormatting sqref="BO42">
    <cfRule type="expression" dxfId="67" priority="200">
      <formula>($BQ$38+$BT$41)=2</formula>
    </cfRule>
  </conditionalFormatting>
  <conditionalFormatting sqref="BP42">
    <cfRule type="expression" dxfId="66" priority="199">
      <formula>($BR$38+$BU$41)=2</formula>
    </cfRule>
  </conditionalFormatting>
  <conditionalFormatting sqref="BW42">
    <cfRule type="expression" dxfId="65" priority="198">
      <formula>($BY$38+$CB$41)=2</formula>
    </cfRule>
  </conditionalFormatting>
  <conditionalFormatting sqref="BX42">
    <cfRule type="expression" dxfId="64" priority="197">
      <formula>($BZ$38+$CC$41)=2</formula>
    </cfRule>
  </conditionalFormatting>
  <conditionalFormatting sqref="CE42">
    <cfRule type="expression" dxfId="63" priority="196">
      <formula>($CG$38+$CJ$41)=2</formula>
    </cfRule>
  </conditionalFormatting>
  <conditionalFormatting sqref="CF42">
    <cfRule type="expression" dxfId="62" priority="195">
      <formula>($CH$38+$CK$41)=2</formula>
    </cfRule>
  </conditionalFormatting>
  <conditionalFormatting sqref="AW15:AW25">
    <cfRule type="cellIs" dxfId="61" priority="185" operator="greaterThan">
      <formula>3</formula>
    </cfRule>
  </conditionalFormatting>
  <conditionalFormatting sqref="AP15:AP25">
    <cfRule type="cellIs" dxfId="60" priority="184" operator="equal">
      <formula>14</formula>
    </cfRule>
  </conditionalFormatting>
  <conditionalFormatting sqref="BC15:BC25">
    <cfRule type="cellIs" dxfId="59" priority="183" operator="greaterThan">
      <formula>3</formula>
    </cfRule>
  </conditionalFormatting>
  <conditionalFormatting sqref="AS15:AS25">
    <cfRule type="cellIs" dxfId="58" priority="182" operator="greaterThan">
      <formula>3</formula>
    </cfRule>
  </conditionalFormatting>
  <conditionalFormatting sqref="CX15:CX25">
    <cfRule type="expression" dxfId="57" priority="181">
      <formula>$DK$35=1</formula>
    </cfRule>
  </conditionalFormatting>
  <conditionalFormatting sqref="CY15:CY25">
    <cfRule type="expression" dxfId="56" priority="180">
      <formula>$DK$36=1</formula>
    </cfRule>
  </conditionalFormatting>
  <conditionalFormatting sqref="CZ15:CZ25">
    <cfRule type="expression" dxfId="55" priority="179">
      <formula>$DK$37=1</formula>
    </cfRule>
  </conditionalFormatting>
  <conditionalFormatting sqref="DA15:DA25">
    <cfRule type="expression" dxfId="54" priority="178">
      <formula>$DK$38=1</formula>
    </cfRule>
  </conditionalFormatting>
  <conditionalFormatting sqref="DB15:DB25">
    <cfRule type="expression" dxfId="53" priority="177">
      <formula>$DK$39=1</formula>
    </cfRule>
  </conditionalFormatting>
  <conditionalFormatting sqref="DC15:DC25">
    <cfRule type="expression" dxfId="52" priority="176">
      <formula>$DK$40=1</formula>
    </cfRule>
  </conditionalFormatting>
  <conditionalFormatting sqref="DD15:DD25">
    <cfRule type="expression" dxfId="51" priority="175">
      <formula>$DK$41=1</formula>
    </cfRule>
  </conditionalFormatting>
  <conditionalFormatting sqref="DE15:DE25">
    <cfRule type="expression" dxfId="50" priority="174">
      <formula>$DK$42=1</formula>
    </cfRule>
  </conditionalFormatting>
  <conditionalFormatting sqref="AW26:AW43">
    <cfRule type="cellIs" dxfId="49" priority="167" operator="greaterThan">
      <formula>3</formula>
    </cfRule>
  </conditionalFormatting>
  <conditionalFormatting sqref="BC26:BC43">
    <cfRule type="cellIs" dxfId="48" priority="166" operator="greaterThan">
      <formula>3</formula>
    </cfRule>
  </conditionalFormatting>
  <conditionalFormatting sqref="A45">
    <cfRule type="expression" dxfId="47" priority="163" stopIfTrue="1">
      <formula>OR(A45=2,A45=4,A45=6,A45=8,A45=10,A45=11,A45=13,A45=15,A45=17,A45=20,A45=22,A45=24,A45=26,A45=28,A45=29,A45=31,A45=33,A45=35)</formula>
    </cfRule>
    <cfRule type="expression" dxfId="46" priority="164" stopIfTrue="1">
      <formula>OR(A45=1,A45=3,A45=5,A45=7,A45=9,A45=12,A45=14,A45=16,A45=18,A45=19,A45=21,A45=23,A45=25,A45=27,A45=30,A45=32,A45=34,A45=36)</formula>
    </cfRule>
    <cfRule type="expression" dxfId="45" priority="165" stopIfTrue="1">
      <formula>ISBLANK(A45)=FALSE</formula>
    </cfRule>
  </conditionalFormatting>
  <conditionalFormatting sqref="A45">
    <cfRule type="expression" dxfId="44" priority="160" stopIfTrue="1">
      <formula>OR(A45=2,A45=4,A45=6,A45=8,A45=10,A45=11,A45=13,A45=15,A45=17,A45=20,A45=22,A45=24,A45=26,A45=28,A45=29,A45=31,A45=33,A45=35)</formula>
    </cfRule>
    <cfRule type="expression" dxfId="43" priority="161" stopIfTrue="1">
      <formula>OR(A45=1,A45=3,A45=5,A45=7,A45=9,A45=12,A45=14,A45=16,A45=18,A45=19,A45=21,A45=23,A45=25,A45=27,A45=30,A45=32,A45=34,A45=36)</formula>
    </cfRule>
    <cfRule type="expression" dxfId="42" priority="162" stopIfTrue="1">
      <formula>ISBLANK(A45)=FALSE</formula>
    </cfRule>
  </conditionalFormatting>
  <conditionalFormatting sqref="A48:DH48">
    <cfRule type="expression" dxfId="41" priority="72">
      <formula>$BG$38-$BH$38&gt;1</formula>
    </cfRule>
    <cfRule type="expression" dxfId="40" priority="73">
      <formula>$BG$37-$BH$38&gt;1</formula>
    </cfRule>
  </conditionalFormatting>
  <conditionalFormatting sqref="A50:DH50">
    <cfRule type="expression" dxfId="39" priority="70">
      <formula>$BH$38-$BG$38&gt;1</formula>
    </cfRule>
    <cfRule type="expression" dxfId="38" priority="71">
      <formula>$BH$37-$BG$37&gt;1</formula>
    </cfRule>
  </conditionalFormatting>
  <conditionalFormatting sqref="A52:DH52">
    <cfRule type="expression" dxfId="37" priority="68">
      <formula>$BO$38-$BP$38&gt;1</formula>
    </cfRule>
    <cfRule type="expression" dxfId="36" priority="69">
      <formula>$BO$37-$BP$37&gt;1</formula>
    </cfRule>
  </conditionalFormatting>
  <conditionalFormatting sqref="A54:DH54">
    <cfRule type="expression" dxfId="35" priority="66">
      <formula>$BP$38-$BO$38&gt;1</formula>
    </cfRule>
    <cfRule type="expression" dxfId="34" priority="67">
      <formula>$BP$37-$BO$37&gt;1</formula>
    </cfRule>
  </conditionalFormatting>
  <conditionalFormatting sqref="BG37">
    <cfRule type="expression" dxfId="33" priority="65">
      <formula>$BG$37-$BH$37&gt;1</formula>
    </cfRule>
  </conditionalFormatting>
  <conditionalFormatting sqref="BH37">
    <cfRule type="expression" dxfId="32" priority="64">
      <formula>$BH$37-$BG$37&gt;1</formula>
    </cfRule>
  </conditionalFormatting>
  <conditionalFormatting sqref="BO37">
    <cfRule type="expression" dxfId="31" priority="63">
      <formula>$BO$37-$BP$37&gt;1</formula>
    </cfRule>
  </conditionalFormatting>
  <conditionalFormatting sqref="BP37">
    <cfRule type="expression" dxfId="30" priority="62">
      <formula>$BP$37-$BO$37&gt;1</formula>
    </cfRule>
  </conditionalFormatting>
  <conditionalFormatting sqref="BN38">
    <cfRule type="expression" dxfId="29" priority="60">
      <formula>(AND($BO$37-$BP$37&gt;1,$BN$38="T",$AO$38="R"))</formula>
    </cfRule>
    <cfRule type="expression" dxfId="28" priority="61">
      <formula>(AND($BP$37-$BO$37&gt;1,$BN$38="B",$AO$38="R"))</formula>
    </cfRule>
  </conditionalFormatting>
  <conditionalFormatting sqref="BN43">
    <cfRule type="expression" dxfId="27" priority="52">
      <formula>(AND($BO$37-$BP$37&gt;1,$BN$43="T",$AO$43="R"))</formula>
    </cfRule>
    <cfRule type="expression" dxfId="26" priority="58">
      <formula>(AND($BP$37-$BO$37&gt;1,$BN$43="B",$AO$43="R"))</formula>
    </cfRule>
    <cfRule type="expression" dxfId="25" priority="26">
      <formula>(AND($BO$38-$BP$38&gt;1,$BN$43="T",$AO$43="R"))</formula>
    </cfRule>
    <cfRule type="expression" dxfId="24" priority="25">
      <formula>(AND($BP$38-$BO$38&gt;1,$BN$43="B",$AO$43="R"))</formula>
    </cfRule>
  </conditionalFormatting>
  <conditionalFormatting sqref="BN44">
    <cfRule type="expression" dxfId="23" priority="51">
      <formula>(AND($BO$37-$BP$37&gt;1,$BN$44="T",$AO$44="R"))</formula>
    </cfRule>
    <cfRule type="expression" dxfId="22" priority="57">
      <formula>(AND($BP$37-$BO$37&gt;1,$BN$44="B",$AO$44="R"))</formula>
    </cfRule>
    <cfRule type="expression" dxfId="21" priority="24">
      <formula>(AND($BO$38-$BP$38&gt;1,$BN$44="T",$AO$44="R"))</formula>
    </cfRule>
    <cfRule type="expression" dxfId="20" priority="23">
      <formula>(AND($BP$38-$BO$38&gt;1,$BN$44="B",$AO$44="R"))</formula>
    </cfRule>
  </conditionalFormatting>
  <conditionalFormatting sqref="BF38">
    <cfRule type="expression" dxfId="19" priority="47">
      <formula>(AND($BH$37-$BG$37&gt;1,$BF$38="R",$AO$38="R"))</formula>
    </cfRule>
    <cfRule type="expression" dxfId="18" priority="50">
      <formula>(AND($BG$37-$BH$37&gt;1,$BF$38="L",$AO$38="R"))</formula>
    </cfRule>
  </conditionalFormatting>
  <conditionalFormatting sqref="BF43">
    <cfRule type="expression" dxfId="17" priority="42">
      <formula>(AND($BH$37-$BG$37&gt;1,$BF$43="R",$AO$43="R"))</formula>
    </cfRule>
    <cfRule type="expression" dxfId="16" priority="49">
      <formula>(AND($BG$37-$BH$37&gt;1,$BF$43="L",$AO$43="R"))</formula>
    </cfRule>
    <cfRule type="expression" dxfId="15" priority="14">
      <formula>(AND($BH$38-$BG$38&gt;1,$BF$43="R",$AO$43="R"))</formula>
    </cfRule>
    <cfRule type="expression" dxfId="14" priority="13">
      <formula>(AND($BG$38-$BH$38&gt;1,$BF$43="L",$AO$43="R"))</formula>
    </cfRule>
  </conditionalFormatting>
  <conditionalFormatting sqref="BF44">
    <cfRule type="expression" dxfId="13" priority="41">
      <formula>(AND($BH$37-$BG$37&gt;1,$BF$44="R",$AO$44="R"))</formula>
    </cfRule>
    <cfRule type="expression" dxfId="12" priority="48">
      <formula>(AND($BG$37-$BH$37&gt;1,$BF$44="L",$AO$44="R"))</formula>
    </cfRule>
    <cfRule type="expression" dxfId="11" priority="12">
      <formula>(AND($BH$38-$BG$38&gt;1,$BF$44="R",$AO$44="R"))</formula>
    </cfRule>
    <cfRule type="expression" dxfId="10" priority="11">
      <formula>(AND($BG$38-$BH$38&gt;1,$BF$44="L",$AO$44="R"))</formula>
    </cfRule>
  </conditionalFormatting>
  <conditionalFormatting sqref="A5:A44">
    <cfRule type="expression" dxfId="9" priority="8" stopIfTrue="1">
      <formula>OR(A5=2,A5=4,A5=6,A5=8,A5=10,A5=11,A5=13,A5=15,A5=17,A5=20,A5=22,A5=24,A5=26,A5=28,A5=29,A5=31,A5=33,A5=35)</formula>
    </cfRule>
    <cfRule type="expression" dxfId="8" priority="9" stopIfTrue="1">
      <formula>OR(A5=1,A5=3,A5=5,A5=7,A5=9,A5=12,A5=14,A5=16,A5=18,A5=19,A5=21,A5=23,A5=25,A5=27,A5=30,A5=32,A5=34,A5=36)</formula>
    </cfRule>
    <cfRule type="expression" dxfId="7" priority="10" stopIfTrue="1">
      <formula>ISBLANK(A5)=FALSE</formula>
    </cfRule>
  </conditionalFormatting>
  <conditionalFormatting sqref="A5:A44">
    <cfRule type="expression" dxfId="6" priority="5" stopIfTrue="1">
      <formula>OR(A5=2,A5=4,A5=6,A5=8,A5=10,A5=11,A5=13,A5=15,A5=17,A5=20,A5=22,A5=24,A5=26,A5=28,A5=29,A5=31,A5=33,A5=35)</formula>
    </cfRule>
    <cfRule type="expression" dxfId="5" priority="6" stopIfTrue="1">
      <formula>OR(A5=1,A5=3,A5=5,A5=7,A5=9,A5=12,A5=14,A5=16,A5=18,A5=19,A5=21,A5=23,A5=25,A5=27,A5=30,A5=32,A5=34,A5=36)</formula>
    </cfRule>
    <cfRule type="expression" dxfId="4" priority="7" stopIfTrue="1">
      <formula>ISBLANK(A5)=FALSE</formula>
    </cfRule>
  </conditionalFormatting>
  <conditionalFormatting sqref="AS45">
    <cfRule type="cellIs" dxfId="3" priority="4" operator="greaterThan">
      <formula>3</formula>
    </cfRule>
  </conditionalFormatting>
  <conditionalFormatting sqref="AW45">
    <cfRule type="cellIs" dxfId="2" priority="3" operator="greaterThan">
      <formula>3</formula>
    </cfRule>
  </conditionalFormatting>
  <conditionalFormatting sqref="BC45">
    <cfRule type="cellIs" dxfId="1" priority="2" operator="greaterThan">
      <formula>3</formula>
    </cfRule>
  </conditionalFormatting>
  <conditionalFormatting sqref="BC46">
    <cfRule type="cellIs" dxfId="0" priority="1" operator="greaterThan">
      <formula>3</formula>
    </cfRule>
  </conditionalFormatting>
  <dataValidations count="1">
    <dataValidation type="list" allowBlank="1" showErrorMessage="1" sqref="A2 A4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2018-02-19T03:28:54Z</dcterms:modified>
</cp:coreProperties>
</file>