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KTF" sheetId="1" r:id="rId1"/>
  </sheets>
  <calcPr calcId="145621"/>
</workbook>
</file>

<file path=xl/calcChain.xml><?xml version="1.0" encoding="utf-8"?>
<calcChain xmlns="http://schemas.openxmlformats.org/spreadsheetml/2006/main">
  <c r="E3" i="1" l="1"/>
  <c r="L3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4" i="1"/>
  <c r="Y5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2" i="1"/>
  <c r="C101" i="1" l="1"/>
  <c r="D101" i="1" l="1"/>
  <c r="D2" i="1"/>
  <c r="C7" i="1" l="1"/>
  <c r="C22" i="1"/>
  <c r="C4" i="1"/>
  <c r="C9" i="1"/>
  <c r="C17" i="1"/>
  <c r="C19" i="1"/>
  <c r="C27" i="1"/>
  <c r="C35" i="1"/>
  <c r="C6" i="1"/>
  <c r="C10" i="1"/>
  <c r="C25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1" i="1"/>
  <c r="C15" i="1"/>
  <c r="C23" i="1"/>
  <c r="C31" i="1"/>
  <c r="C8" i="1"/>
  <c r="C12" i="1"/>
  <c r="C21" i="1"/>
  <c r="C29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3" i="1"/>
  <c r="E4" i="1" s="1"/>
  <c r="C13" i="1"/>
  <c r="C14" i="1"/>
  <c r="C20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5" i="1"/>
  <c r="C16" i="1"/>
  <c r="C18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D78" i="1"/>
  <c r="D86" i="1"/>
  <c r="D70" i="1"/>
  <c r="D54" i="1"/>
  <c r="D38" i="1"/>
  <c r="D18" i="1"/>
  <c r="D96" i="1"/>
  <c r="D80" i="1"/>
  <c r="D64" i="1"/>
  <c r="D48" i="1"/>
  <c r="D32" i="1"/>
  <c r="D14" i="1"/>
  <c r="D4" i="1"/>
  <c r="D98" i="1"/>
  <c r="D82" i="1"/>
  <c r="D66" i="1"/>
  <c r="D50" i="1"/>
  <c r="D34" i="1"/>
  <c r="D16" i="1"/>
  <c r="D92" i="1"/>
  <c r="D76" i="1"/>
  <c r="D60" i="1"/>
  <c r="D44" i="1"/>
  <c r="D28" i="1"/>
  <c r="D13" i="1"/>
  <c r="D10" i="1"/>
  <c r="D94" i="1"/>
  <c r="D62" i="1"/>
  <c r="D46" i="1"/>
  <c r="D30" i="1"/>
  <c r="D5" i="1"/>
  <c r="D88" i="1"/>
  <c r="D72" i="1"/>
  <c r="D56" i="1"/>
  <c r="D40" i="1"/>
  <c r="D24" i="1"/>
  <c r="D8" i="1"/>
  <c r="D11" i="1"/>
  <c r="D6" i="1"/>
  <c r="D17" i="1"/>
  <c r="D7" i="1"/>
  <c r="D90" i="1"/>
  <c r="D74" i="1"/>
  <c r="D58" i="1"/>
  <c r="D42" i="1"/>
  <c r="D26" i="1"/>
  <c r="D100" i="1"/>
  <c r="D84" i="1"/>
  <c r="D68" i="1"/>
  <c r="D52" i="1"/>
  <c r="D36" i="1"/>
  <c r="D20" i="1"/>
  <c r="D9" i="1"/>
  <c r="D95" i="1"/>
  <c r="D63" i="1"/>
  <c r="D81" i="1"/>
  <c r="D49" i="1"/>
  <c r="D3" i="1"/>
  <c r="D91" i="1"/>
  <c r="D59" i="1"/>
  <c r="D77" i="1"/>
  <c r="D61" i="1"/>
  <c r="D25" i="1"/>
  <c r="D87" i="1"/>
  <c r="D71" i="1"/>
  <c r="D55" i="1"/>
  <c r="D39" i="1"/>
  <c r="D23" i="1"/>
  <c r="D89" i="1"/>
  <c r="D73" i="1"/>
  <c r="D57" i="1"/>
  <c r="D41" i="1"/>
  <c r="D19" i="1"/>
  <c r="D22" i="1"/>
  <c r="D79" i="1"/>
  <c r="D47" i="1"/>
  <c r="D21" i="1"/>
  <c r="D97" i="1"/>
  <c r="D65" i="1"/>
  <c r="D33" i="1"/>
  <c r="D35" i="1"/>
  <c r="D75" i="1"/>
  <c r="D43" i="1"/>
  <c r="D12" i="1"/>
  <c r="D31" i="1"/>
  <c r="D93" i="1"/>
  <c r="D45" i="1"/>
  <c r="D27" i="1"/>
  <c r="D99" i="1"/>
  <c r="D83" i="1"/>
  <c r="D67" i="1"/>
  <c r="D51" i="1"/>
  <c r="D29" i="1"/>
  <c r="D15" i="1"/>
  <c r="D85" i="1"/>
  <c r="D69" i="1"/>
  <c r="D53" i="1"/>
  <c r="D37" i="1"/>
  <c r="F4" i="1" l="1"/>
  <c r="F5" i="1"/>
  <c r="F9" i="1"/>
  <c r="F13" i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85" i="1"/>
  <c r="F89" i="1"/>
  <c r="F93" i="1"/>
  <c r="F97" i="1"/>
  <c r="F101" i="1"/>
  <c r="F6" i="1"/>
  <c r="F10" i="1"/>
  <c r="F14" i="1"/>
  <c r="F18" i="1"/>
  <c r="F22" i="1"/>
  <c r="F26" i="1"/>
  <c r="F30" i="1"/>
  <c r="F34" i="1"/>
  <c r="F38" i="1"/>
  <c r="F42" i="1"/>
  <c r="F46" i="1"/>
  <c r="F50" i="1"/>
  <c r="F54" i="1"/>
  <c r="F58" i="1"/>
  <c r="F62" i="1"/>
  <c r="F66" i="1"/>
  <c r="F70" i="1"/>
  <c r="F74" i="1"/>
  <c r="F78" i="1"/>
  <c r="F82" i="1"/>
  <c r="F86" i="1"/>
  <c r="F90" i="1"/>
  <c r="F94" i="1"/>
  <c r="F98" i="1"/>
  <c r="F102" i="1"/>
  <c r="F7" i="1"/>
  <c r="F11" i="1"/>
  <c r="F15" i="1"/>
  <c r="F19" i="1"/>
  <c r="F23" i="1"/>
  <c r="F27" i="1"/>
  <c r="F31" i="1"/>
  <c r="F35" i="1"/>
  <c r="F39" i="1"/>
  <c r="F43" i="1"/>
  <c r="F47" i="1"/>
  <c r="F51" i="1"/>
  <c r="F55" i="1"/>
  <c r="F59" i="1"/>
  <c r="F63" i="1"/>
  <c r="F67" i="1"/>
  <c r="F71" i="1"/>
  <c r="F75" i="1"/>
  <c r="F79" i="1"/>
  <c r="F83" i="1"/>
  <c r="F87" i="1"/>
  <c r="F91" i="1"/>
  <c r="F95" i="1"/>
  <c r="F99" i="1"/>
  <c r="F8" i="1"/>
  <c r="F12" i="1"/>
  <c r="F16" i="1"/>
  <c r="F20" i="1"/>
  <c r="F24" i="1"/>
  <c r="F28" i="1"/>
  <c r="F32" i="1"/>
  <c r="F36" i="1"/>
  <c r="F40" i="1"/>
  <c r="F44" i="1"/>
  <c r="F48" i="1"/>
  <c r="F52" i="1"/>
  <c r="F56" i="1"/>
  <c r="F60" i="1"/>
  <c r="F64" i="1"/>
  <c r="F68" i="1"/>
  <c r="F72" i="1"/>
  <c r="F76" i="1"/>
  <c r="F80" i="1"/>
  <c r="F84" i="1"/>
  <c r="F88" i="1"/>
  <c r="F92" i="1"/>
  <c r="F96" i="1"/>
  <c r="F100" i="1"/>
  <c r="H72" i="1" l="1"/>
  <c r="H40" i="1"/>
  <c r="H71" i="1"/>
  <c r="H39" i="1"/>
  <c r="H90" i="1"/>
  <c r="H58" i="1"/>
  <c r="H26" i="1"/>
  <c r="H93" i="1"/>
  <c r="H61" i="1"/>
  <c r="H29" i="1"/>
  <c r="H13" i="1"/>
  <c r="H84" i="1"/>
  <c r="H52" i="1"/>
  <c r="H99" i="1"/>
  <c r="H67" i="1"/>
  <c r="H35" i="1"/>
  <c r="H19" i="1"/>
  <c r="H86" i="1"/>
  <c r="H54" i="1"/>
  <c r="H22" i="1"/>
  <c r="H89" i="1"/>
  <c r="H57" i="1"/>
  <c r="H41" i="1"/>
  <c r="H25" i="1"/>
  <c r="H96" i="1"/>
  <c r="H80" i="1"/>
  <c r="H64" i="1"/>
  <c r="H48" i="1"/>
  <c r="H32" i="1"/>
  <c r="H16" i="1"/>
  <c r="H95" i="1"/>
  <c r="H79" i="1"/>
  <c r="H63" i="1"/>
  <c r="H47" i="1"/>
  <c r="H31" i="1"/>
  <c r="H15" i="1"/>
  <c r="H98" i="1"/>
  <c r="H82" i="1"/>
  <c r="H66" i="1"/>
  <c r="H50" i="1"/>
  <c r="H34" i="1"/>
  <c r="H18" i="1"/>
  <c r="H101" i="1"/>
  <c r="H85" i="1"/>
  <c r="H69" i="1"/>
  <c r="H53" i="1"/>
  <c r="H37" i="1"/>
  <c r="H21" i="1"/>
  <c r="H88" i="1"/>
  <c r="H56" i="1"/>
  <c r="H24" i="1"/>
  <c r="H87" i="1"/>
  <c r="H55" i="1"/>
  <c r="H23" i="1"/>
  <c r="H74" i="1"/>
  <c r="H42" i="1"/>
  <c r="H77" i="1"/>
  <c r="H45" i="1"/>
  <c r="H100" i="1"/>
  <c r="H68" i="1"/>
  <c r="H36" i="1"/>
  <c r="H20" i="1"/>
  <c r="H83" i="1"/>
  <c r="H51" i="1"/>
  <c r="H70" i="1"/>
  <c r="H38" i="1"/>
  <c r="H73" i="1"/>
  <c r="H92" i="1"/>
  <c r="H76" i="1"/>
  <c r="H60" i="1"/>
  <c r="H44" i="1"/>
  <c r="H28" i="1"/>
  <c r="H91" i="1"/>
  <c r="H75" i="1"/>
  <c r="H59" i="1"/>
  <c r="H43" i="1"/>
  <c r="H27" i="1"/>
  <c r="H94" i="1"/>
  <c r="H78" i="1"/>
  <c r="H62" i="1"/>
  <c r="H46" i="1"/>
  <c r="H30" i="1"/>
  <c r="H14" i="1"/>
  <c r="H97" i="1"/>
  <c r="H81" i="1"/>
  <c r="H65" i="1"/>
  <c r="H49" i="1"/>
  <c r="H33" i="1"/>
  <c r="H17" i="1"/>
  <c r="H8" i="1"/>
  <c r="H10" i="1"/>
  <c r="H9" i="1"/>
  <c r="H5" i="1"/>
  <c r="H7" i="1"/>
  <c r="H6" i="1"/>
  <c r="H12" i="1"/>
  <c r="H11" i="1"/>
  <c r="I4" i="1"/>
  <c r="H4" i="1"/>
  <c r="J4" i="1" l="1"/>
  <c r="K4" i="1" s="1"/>
  <c r="R4" i="1" s="1"/>
  <c r="I5" i="1"/>
  <c r="J5" i="1" s="1"/>
  <c r="K5" i="1" l="1"/>
  <c r="L4" i="1"/>
  <c r="S4" i="1" s="1"/>
  <c r="T4" i="1" s="1"/>
  <c r="U4" i="1" s="1"/>
  <c r="V4" i="1" s="1"/>
  <c r="R5" i="1" l="1"/>
  <c r="I6" i="1" s="1"/>
  <c r="J6" i="1" s="1"/>
  <c r="K6" i="1" s="1"/>
  <c r="L6" i="1" s="1"/>
  <c r="L5" i="1"/>
  <c r="S5" i="1" s="1"/>
  <c r="T5" i="1" s="1"/>
  <c r="U5" i="1" s="1"/>
  <c r="V5" i="1" s="1"/>
  <c r="R6" i="1" l="1"/>
  <c r="I7" i="1" s="1"/>
  <c r="J7" i="1" s="1"/>
  <c r="K7" i="1" s="1"/>
  <c r="L7" i="1" s="1"/>
  <c r="S6" i="1"/>
  <c r="T6" i="1" s="1"/>
  <c r="U6" i="1" s="1"/>
  <c r="V6" i="1" s="1"/>
  <c r="S7" i="1" l="1"/>
  <c r="T7" i="1" s="1"/>
  <c r="U7" i="1" s="1"/>
  <c r="V7" i="1" s="1"/>
  <c r="R7" i="1"/>
  <c r="I8" i="1" s="1"/>
  <c r="J8" i="1" s="1"/>
  <c r="K8" i="1" s="1"/>
  <c r="R8" i="1" s="1"/>
  <c r="I9" i="1" s="1"/>
  <c r="J9" i="1" s="1"/>
  <c r="K9" i="1" s="1"/>
  <c r="R9" i="1" s="1"/>
  <c r="I10" i="1" s="1"/>
  <c r="J10" i="1" s="1"/>
  <c r="K10" i="1" s="1"/>
  <c r="L8" i="1" l="1"/>
  <c r="S8" i="1" s="1"/>
  <c r="T8" i="1" s="1"/>
  <c r="U8" i="1" s="1"/>
  <c r="V8" i="1" s="1"/>
  <c r="L9" i="1"/>
  <c r="R10" i="1"/>
  <c r="I11" i="1" s="1"/>
  <c r="J11" i="1" s="1"/>
  <c r="K11" i="1" s="1"/>
  <c r="L10" i="1"/>
  <c r="S9" i="1" l="1"/>
  <c r="T9" i="1" s="1"/>
  <c r="U9" i="1" s="1"/>
  <c r="V9" i="1" s="1"/>
  <c r="R11" i="1"/>
  <c r="I12" i="1" s="1"/>
  <c r="J12" i="1" s="1"/>
  <c r="L11" i="1"/>
  <c r="S10" i="1" l="1"/>
  <c r="T10" i="1" s="1"/>
  <c r="U10" i="1" s="1"/>
  <c r="V10" i="1" s="1"/>
  <c r="K12" i="1"/>
  <c r="R12" i="1" s="1"/>
  <c r="I13" i="1" s="1"/>
  <c r="J13" i="1" s="1"/>
  <c r="S11" i="1" l="1"/>
  <c r="T11" i="1" s="1"/>
  <c r="U11" i="1" s="1"/>
  <c r="V11" i="1" s="1"/>
  <c r="L12" i="1"/>
  <c r="K13" i="1"/>
  <c r="R13" i="1" s="1"/>
  <c r="I14" i="1" s="1"/>
  <c r="J14" i="1" s="1"/>
  <c r="S12" i="1" l="1"/>
  <c r="T12" i="1" s="1"/>
  <c r="U12" i="1" s="1"/>
  <c r="V12" i="1" s="1"/>
  <c r="L13" i="1"/>
  <c r="K14" i="1"/>
  <c r="R14" i="1" s="1"/>
  <c r="I15" i="1" s="1"/>
  <c r="J15" i="1" s="1"/>
  <c r="S13" i="1" l="1"/>
  <c r="T13" i="1" s="1"/>
  <c r="U13" i="1" s="1"/>
  <c r="V13" i="1" s="1"/>
  <c r="L14" i="1"/>
  <c r="K15" i="1"/>
  <c r="R15" i="1" s="1"/>
  <c r="S14" i="1" l="1"/>
  <c r="T14" i="1" s="1"/>
  <c r="U14" i="1" s="1"/>
  <c r="V14" i="1" s="1"/>
  <c r="L15" i="1"/>
  <c r="I16" i="1"/>
  <c r="J16" i="1" s="1"/>
  <c r="S15" i="1" l="1"/>
  <c r="T15" i="1" s="1"/>
  <c r="U15" i="1" s="1"/>
  <c r="V15" i="1" s="1"/>
  <c r="K16" i="1"/>
  <c r="L16" i="1" l="1"/>
  <c r="S16" i="1" s="1"/>
  <c r="T16" i="1" s="1"/>
  <c r="U16" i="1" s="1"/>
  <c r="V16" i="1" s="1"/>
  <c r="R16" i="1"/>
  <c r="I17" i="1" s="1"/>
  <c r="J17" i="1" s="1"/>
  <c r="K17" i="1" l="1"/>
  <c r="L17" i="1" l="1"/>
  <c r="S17" i="1" s="1"/>
  <c r="T17" i="1" s="1"/>
  <c r="U17" i="1" s="1"/>
  <c r="V17" i="1" s="1"/>
  <c r="R17" i="1"/>
  <c r="I18" i="1" l="1"/>
  <c r="J18" i="1" s="1"/>
  <c r="K18" i="1" l="1"/>
  <c r="L18" i="1" l="1"/>
  <c r="S18" i="1" s="1"/>
  <c r="T18" i="1" s="1"/>
  <c r="U18" i="1" s="1"/>
  <c r="V18" i="1" s="1"/>
  <c r="R18" i="1"/>
  <c r="I19" i="1" s="1"/>
  <c r="J19" i="1" l="1"/>
  <c r="K19" i="1" s="1"/>
  <c r="L19" i="1" l="1"/>
  <c r="S19" i="1" s="1"/>
  <c r="T19" i="1" s="1"/>
  <c r="U19" i="1" s="1"/>
  <c r="V19" i="1" s="1"/>
  <c r="R19" i="1"/>
  <c r="I20" i="1" s="1"/>
  <c r="J20" i="1" l="1"/>
  <c r="K20" i="1" s="1"/>
  <c r="L20" i="1" l="1"/>
  <c r="S20" i="1" s="1"/>
  <c r="T20" i="1" s="1"/>
  <c r="U20" i="1" s="1"/>
  <c r="V20" i="1" s="1"/>
  <c r="R20" i="1"/>
  <c r="I21" i="1" s="1"/>
  <c r="J21" i="1" l="1"/>
  <c r="K21" i="1" s="1"/>
  <c r="R21" i="1" l="1"/>
  <c r="I22" i="1" s="1"/>
  <c r="J22" i="1" s="1"/>
  <c r="K22" i="1" s="1"/>
  <c r="L21" i="1"/>
  <c r="S21" i="1" s="1"/>
  <c r="T21" i="1" s="1"/>
  <c r="U21" i="1" s="1"/>
  <c r="V21" i="1" s="1"/>
  <c r="L22" i="1" l="1"/>
  <c r="S22" i="1" s="1"/>
  <c r="T22" i="1" s="1"/>
  <c r="U22" i="1" s="1"/>
  <c r="V22" i="1" s="1"/>
  <c r="R22" i="1"/>
  <c r="I23" i="1" s="1"/>
  <c r="J23" i="1" s="1"/>
  <c r="K23" i="1" s="1"/>
  <c r="L23" i="1" s="1"/>
  <c r="S23" i="1" l="1"/>
  <c r="T23" i="1" s="1"/>
  <c r="U23" i="1" s="1"/>
  <c r="V23" i="1" s="1"/>
  <c r="R23" i="1"/>
  <c r="I24" i="1" s="1"/>
  <c r="J24" i="1" l="1"/>
  <c r="K24" i="1" s="1"/>
  <c r="L24" i="1" l="1"/>
  <c r="S24" i="1" s="1"/>
  <c r="T24" i="1" s="1"/>
  <c r="U24" i="1" s="1"/>
  <c r="V24" i="1" s="1"/>
  <c r="R24" i="1"/>
  <c r="I25" i="1" s="1"/>
  <c r="J25" i="1" s="1"/>
  <c r="K25" i="1" s="1"/>
  <c r="R25" i="1" l="1"/>
  <c r="I26" i="1" s="1"/>
  <c r="J26" i="1" s="1"/>
  <c r="L25" i="1"/>
  <c r="S25" i="1" s="1"/>
  <c r="T25" i="1" s="1"/>
  <c r="U25" i="1" s="1"/>
  <c r="V25" i="1" s="1"/>
  <c r="K26" i="1" l="1"/>
  <c r="R26" i="1" l="1"/>
  <c r="L26" i="1"/>
  <c r="S26" i="1" s="1"/>
  <c r="T26" i="1" s="1"/>
  <c r="U26" i="1" s="1"/>
  <c r="V26" i="1" s="1"/>
  <c r="I27" i="1" l="1"/>
  <c r="J27" i="1" s="1"/>
  <c r="K27" i="1" l="1"/>
  <c r="L27" i="1" l="1"/>
  <c r="S27" i="1" s="1"/>
  <c r="T27" i="1" s="1"/>
  <c r="U27" i="1" s="1"/>
  <c r="V27" i="1" s="1"/>
  <c r="R27" i="1"/>
  <c r="I28" i="1" s="1"/>
  <c r="J28" i="1" s="1"/>
  <c r="K28" i="1" l="1"/>
  <c r="R28" i="1" l="1"/>
  <c r="I29" i="1" s="1"/>
  <c r="J29" i="1" s="1"/>
  <c r="L28" i="1"/>
  <c r="S28" i="1" s="1"/>
  <c r="T28" i="1" s="1"/>
  <c r="U28" i="1" s="1"/>
  <c r="V28" i="1" s="1"/>
  <c r="K29" i="1" l="1"/>
  <c r="R29" i="1" l="1"/>
  <c r="L29" i="1"/>
  <c r="S29" i="1" s="1"/>
  <c r="T29" i="1" s="1"/>
  <c r="U29" i="1" s="1"/>
  <c r="V29" i="1" s="1"/>
  <c r="I30" i="1" l="1"/>
  <c r="J30" i="1" l="1"/>
  <c r="K30" i="1" s="1"/>
  <c r="L30" i="1" l="1"/>
  <c r="S30" i="1" s="1"/>
  <c r="T30" i="1" s="1"/>
  <c r="U30" i="1" s="1"/>
  <c r="V30" i="1" s="1"/>
  <c r="R30" i="1"/>
  <c r="I31" i="1" s="1"/>
  <c r="J31" i="1" l="1"/>
  <c r="K31" i="1" s="1"/>
  <c r="R31" i="1" l="1"/>
  <c r="I32" i="1" s="1"/>
  <c r="J32" i="1" s="1"/>
  <c r="K32" i="1" s="1"/>
  <c r="L31" i="1"/>
  <c r="S31" i="1" s="1"/>
  <c r="T31" i="1" s="1"/>
  <c r="U31" i="1" s="1"/>
  <c r="V31" i="1" s="1"/>
  <c r="R32" i="1" l="1"/>
  <c r="L32" i="1"/>
  <c r="S32" i="1" s="1"/>
  <c r="T32" i="1" s="1"/>
  <c r="U32" i="1" s="1"/>
  <c r="V32" i="1" s="1"/>
  <c r="I33" i="1" l="1"/>
  <c r="J33" i="1" l="1"/>
  <c r="K33" i="1" s="1"/>
  <c r="R33" i="1" l="1"/>
  <c r="I34" i="1" s="1"/>
  <c r="J34" i="1" s="1"/>
  <c r="K34" i="1" s="1"/>
  <c r="L33" i="1"/>
  <c r="S33" i="1" s="1"/>
  <c r="T33" i="1" s="1"/>
  <c r="U33" i="1" s="1"/>
  <c r="V33" i="1" s="1"/>
  <c r="R34" i="1" l="1"/>
  <c r="I35" i="1" s="1"/>
  <c r="J35" i="1" s="1"/>
  <c r="L34" i="1"/>
  <c r="S34" i="1" s="1"/>
  <c r="T34" i="1" s="1"/>
  <c r="U34" i="1" l="1"/>
  <c r="V34" i="1" s="1"/>
  <c r="K35" i="1"/>
  <c r="R35" i="1" l="1"/>
  <c r="I36" i="1" s="1"/>
  <c r="J36" i="1" s="1"/>
  <c r="L35" i="1"/>
  <c r="S35" i="1" s="1"/>
  <c r="T35" i="1" s="1"/>
  <c r="U35" i="1" l="1"/>
  <c r="V35" i="1" s="1"/>
  <c r="K36" i="1"/>
  <c r="R36" i="1" l="1"/>
  <c r="I37" i="1" s="1"/>
  <c r="J37" i="1" s="1"/>
  <c r="L36" i="1"/>
  <c r="S36" i="1" s="1"/>
  <c r="T36" i="1" s="1"/>
  <c r="U36" i="1" l="1"/>
  <c r="V36" i="1" s="1"/>
  <c r="K37" i="1"/>
  <c r="R37" i="1" l="1"/>
  <c r="I38" i="1" s="1"/>
  <c r="J38" i="1" s="1"/>
  <c r="L37" i="1"/>
  <c r="S37" i="1" s="1"/>
  <c r="T37" i="1" s="1"/>
  <c r="U37" i="1" l="1"/>
  <c r="V37" i="1" s="1"/>
  <c r="K38" i="1"/>
  <c r="R38" i="1" l="1"/>
  <c r="L38" i="1"/>
  <c r="S38" i="1" s="1"/>
  <c r="T38" i="1" s="1"/>
  <c r="U38" i="1" l="1"/>
  <c r="V38" i="1" s="1"/>
  <c r="I39" i="1"/>
  <c r="J39" i="1" l="1"/>
  <c r="K39" i="1" s="1"/>
  <c r="L39" i="1" l="1"/>
  <c r="S39" i="1" s="1"/>
  <c r="T39" i="1" s="1"/>
  <c r="R39" i="1"/>
  <c r="I40" i="1" s="1"/>
  <c r="U39" i="1" l="1"/>
  <c r="V39" i="1" s="1"/>
  <c r="J40" i="1"/>
  <c r="K40" i="1" s="1"/>
  <c r="R40" i="1" l="1"/>
  <c r="I41" i="1" s="1"/>
  <c r="J41" i="1" s="1"/>
  <c r="K41" i="1" s="1"/>
  <c r="R41" i="1" s="1"/>
  <c r="L40" i="1"/>
  <c r="S40" i="1" s="1"/>
  <c r="T40" i="1" s="1"/>
  <c r="U40" i="1" l="1"/>
  <c r="V40" i="1" s="1"/>
  <c r="L41" i="1"/>
  <c r="S41" i="1" s="1"/>
  <c r="T41" i="1" s="1"/>
  <c r="I42" i="1"/>
  <c r="J42" i="1" s="1"/>
  <c r="U41" i="1" l="1"/>
  <c r="V41" i="1" s="1"/>
  <c r="K42" i="1"/>
  <c r="R42" i="1" l="1"/>
  <c r="I43" i="1" s="1"/>
  <c r="J43" i="1" s="1"/>
  <c r="L42" i="1"/>
  <c r="S42" i="1" s="1"/>
  <c r="T42" i="1" s="1"/>
  <c r="U42" i="1" l="1"/>
  <c r="V42" i="1" s="1"/>
  <c r="K43" i="1"/>
  <c r="R43" i="1" l="1"/>
  <c r="I44" i="1" s="1"/>
  <c r="L43" i="1"/>
  <c r="S43" i="1" s="1"/>
  <c r="T43" i="1" s="1"/>
  <c r="U43" i="1" l="1"/>
  <c r="V43" i="1" s="1"/>
  <c r="J44" i="1"/>
  <c r="K44" i="1" s="1"/>
  <c r="L44" i="1" l="1"/>
  <c r="S44" i="1" s="1"/>
  <c r="T44" i="1" s="1"/>
  <c r="R44" i="1"/>
  <c r="I45" i="1" s="1"/>
  <c r="J45" i="1" s="1"/>
  <c r="K45" i="1" s="1"/>
  <c r="U44" i="1" l="1"/>
  <c r="L45" i="1"/>
  <c r="S45" i="1" s="1"/>
  <c r="T45" i="1" s="1"/>
  <c r="R45" i="1"/>
  <c r="I46" i="1" s="1"/>
  <c r="J46" i="1" s="1"/>
  <c r="U45" i="1" l="1"/>
  <c r="V44" i="1"/>
  <c r="K46" i="1"/>
  <c r="V45" i="1" l="1"/>
  <c r="L46" i="1"/>
  <c r="S46" i="1" s="1"/>
  <c r="T46" i="1" s="1"/>
  <c r="R46" i="1"/>
  <c r="I47" i="1" s="1"/>
  <c r="J47" i="1" s="1"/>
  <c r="U46" i="1" l="1"/>
  <c r="V46" i="1" s="1"/>
  <c r="K47" i="1"/>
  <c r="R47" i="1" l="1"/>
  <c r="I48" i="1" s="1"/>
  <c r="L47" i="1"/>
  <c r="S47" i="1" s="1"/>
  <c r="T47" i="1" s="1"/>
  <c r="U47" i="1" s="1"/>
  <c r="V47" i="1" l="1"/>
  <c r="J48" i="1"/>
  <c r="K48" i="1" s="1"/>
  <c r="R48" i="1" l="1"/>
  <c r="I49" i="1" s="1"/>
  <c r="L48" i="1"/>
  <c r="S48" i="1" s="1"/>
  <c r="T48" i="1" s="1"/>
  <c r="U48" i="1" l="1"/>
  <c r="J49" i="1"/>
  <c r="K49" i="1" s="1"/>
  <c r="V48" i="1" l="1"/>
  <c r="R49" i="1"/>
  <c r="I50" i="1" s="1"/>
  <c r="L49" i="1"/>
  <c r="S49" i="1" s="1"/>
  <c r="T49" i="1" s="1"/>
  <c r="U49" i="1" l="1"/>
  <c r="J50" i="1"/>
  <c r="K50" i="1" s="1"/>
  <c r="V49" i="1" l="1"/>
  <c r="L50" i="1"/>
  <c r="S50" i="1" s="1"/>
  <c r="T50" i="1" s="1"/>
  <c r="R50" i="1"/>
  <c r="I51" i="1" s="1"/>
  <c r="J51" i="1" s="1"/>
  <c r="K51" i="1" s="1"/>
  <c r="R51" i="1" s="1"/>
  <c r="I52" i="1" s="1"/>
  <c r="J52" i="1" s="1"/>
  <c r="U50" i="1" l="1"/>
  <c r="L51" i="1"/>
  <c r="S51" i="1" s="1"/>
  <c r="T51" i="1" s="1"/>
  <c r="K52" i="1"/>
  <c r="U51" i="1" l="1"/>
  <c r="V50" i="1"/>
  <c r="R52" i="1"/>
  <c r="I53" i="1" s="1"/>
  <c r="J53" i="1" s="1"/>
  <c r="L52" i="1"/>
  <c r="S52" i="1" s="1"/>
  <c r="T52" i="1" s="1"/>
  <c r="V51" i="1" l="1"/>
  <c r="U52" i="1"/>
  <c r="K53" i="1"/>
  <c r="V52" i="1" l="1"/>
  <c r="R53" i="1"/>
  <c r="I54" i="1" s="1"/>
  <c r="J54" i="1" s="1"/>
  <c r="L53" i="1"/>
  <c r="S53" i="1" s="1"/>
  <c r="T53" i="1" s="1"/>
  <c r="U53" i="1" l="1"/>
  <c r="K54" i="1"/>
  <c r="V53" i="1" l="1"/>
  <c r="L54" i="1"/>
  <c r="S54" i="1" s="1"/>
  <c r="T54" i="1" s="1"/>
  <c r="R54" i="1"/>
  <c r="I55" i="1" s="1"/>
  <c r="J55" i="1" s="1"/>
  <c r="U54" i="1" l="1"/>
  <c r="K55" i="1"/>
  <c r="V54" i="1" l="1"/>
  <c r="R55" i="1"/>
  <c r="I56" i="1" s="1"/>
  <c r="J56" i="1" s="1"/>
  <c r="L55" i="1"/>
  <c r="S55" i="1" s="1"/>
  <c r="T55" i="1" s="1"/>
  <c r="U55" i="1" l="1"/>
  <c r="K56" i="1"/>
  <c r="V55" i="1" l="1"/>
  <c r="L56" i="1"/>
  <c r="S56" i="1" s="1"/>
  <c r="T56" i="1" s="1"/>
  <c r="R56" i="1"/>
  <c r="I57" i="1" s="1"/>
  <c r="J57" i="1" s="1"/>
  <c r="U56" i="1" l="1"/>
  <c r="K57" i="1"/>
  <c r="V56" i="1" l="1"/>
  <c r="L57" i="1"/>
  <c r="S57" i="1" s="1"/>
  <c r="T57" i="1" s="1"/>
  <c r="R57" i="1"/>
  <c r="I58" i="1" s="1"/>
  <c r="J58" i="1" s="1"/>
  <c r="U57" i="1" l="1"/>
  <c r="K58" i="1"/>
  <c r="V57" i="1" l="1"/>
  <c r="R58" i="1"/>
  <c r="I59" i="1" s="1"/>
  <c r="J59" i="1" s="1"/>
  <c r="L58" i="1"/>
  <c r="S58" i="1" s="1"/>
  <c r="T58" i="1" s="1"/>
  <c r="U58" i="1" l="1"/>
  <c r="K59" i="1"/>
  <c r="V58" i="1" l="1"/>
  <c r="L59" i="1"/>
  <c r="S59" i="1" s="1"/>
  <c r="T59" i="1" s="1"/>
  <c r="R59" i="1"/>
  <c r="I60" i="1" s="1"/>
  <c r="J60" i="1" s="1"/>
  <c r="U59" i="1" l="1"/>
  <c r="V59" i="1" s="1"/>
  <c r="K60" i="1"/>
  <c r="R60" i="1" l="1"/>
  <c r="I61" i="1" s="1"/>
  <c r="J61" i="1" s="1"/>
  <c r="L60" i="1"/>
  <c r="S60" i="1" s="1"/>
  <c r="T60" i="1" s="1"/>
  <c r="U60" i="1" l="1"/>
  <c r="K61" i="1"/>
  <c r="V60" i="1" l="1"/>
  <c r="L61" i="1"/>
  <c r="S61" i="1" s="1"/>
  <c r="T61" i="1" s="1"/>
  <c r="R61" i="1"/>
  <c r="I62" i="1" s="1"/>
  <c r="J62" i="1" s="1"/>
  <c r="U61" i="1" l="1"/>
  <c r="K62" i="1"/>
  <c r="V61" i="1" l="1"/>
  <c r="R62" i="1"/>
  <c r="I63" i="1" s="1"/>
  <c r="J63" i="1" s="1"/>
  <c r="L62" i="1"/>
  <c r="S62" i="1" s="1"/>
  <c r="T62" i="1" s="1"/>
  <c r="U62" i="1" l="1"/>
  <c r="K63" i="1"/>
  <c r="V62" i="1" l="1"/>
  <c r="L63" i="1"/>
  <c r="S63" i="1" s="1"/>
  <c r="T63" i="1" s="1"/>
  <c r="R63" i="1"/>
  <c r="I64" i="1" s="1"/>
  <c r="J64" i="1" s="1"/>
  <c r="U63" i="1" l="1"/>
  <c r="V63" i="1" s="1"/>
  <c r="K64" i="1"/>
  <c r="L64" i="1" l="1"/>
  <c r="S64" i="1" s="1"/>
  <c r="T64" i="1" s="1"/>
  <c r="R64" i="1"/>
  <c r="I65" i="1" s="1"/>
  <c r="J65" i="1" s="1"/>
  <c r="U64" i="1" l="1"/>
  <c r="K65" i="1"/>
  <c r="V64" i="1" l="1"/>
  <c r="R65" i="1"/>
  <c r="I66" i="1" s="1"/>
  <c r="J66" i="1" s="1"/>
  <c r="L65" i="1"/>
  <c r="S65" i="1" s="1"/>
  <c r="T65" i="1" s="1"/>
  <c r="U65" i="1" l="1"/>
  <c r="V65" i="1" s="1"/>
  <c r="K66" i="1"/>
  <c r="L66" i="1" l="1"/>
  <c r="S66" i="1" s="1"/>
  <c r="T66" i="1" s="1"/>
  <c r="R66" i="1"/>
  <c r="I67" i="1" s="1"/>
  <c r="J67" i="1" s="1"/>
  <c r="U66" i="1" l="1"/>
  <c r="K67" i="1"/>
  <c r="V66" i="1" l="1"/>
  <c r="L67" i="1"/>
  <c r="S67" i="1" s="1"/>
  <c r="T67" i="1" s="1"/>
  <c r="R67" i="1"/>
  <c r="I68" i="1" s="1"/>
  <c r="J68" i="1" s="1"/>
  <c r="U67" i="1" l="1"/>
  <c r="K68" i="1"/>
  <c r="V67" i="1" l="1"/>
  <c r="L68" i="1"/>
  <c r="S68" i="1" s="1"/>
  <c r="T68" i="1" s="1"/>
  <c r="R68" i="1"/>
  <c r="I69" i="1" s="1"/>
  <c r="J69" i="1" s="1"/>
  <c r="U68" i="1" l="1"/>
  <c r="K69" i="1"/>
  <c r="V68" i="1" l="1"/>
  <c r="L69" i="1"/>
  <c r="S69" i="1" s="1"/>
  <c r="T69" i="1" s="1"/>
  <c r="R69" i="1"/>
  <c r="I70" i="1" s="1"/>
  <c r="J70" i="1" s="1"/>
  <c r="U69" i="1" l="1"/>
  <c r="K70" i="1"/>
  <c r="V69" i="1" l="1"/>
  <c r="L70" i="1"/>
  <c r="S70" i="1" s="1"/>
  <c r="T70" i="1" s="1"/>
  <c r="R70" i="1"/>
  <c r="I71" i="1" s="1"/>
  <c r="J71" i="1" s="1"/>
  <c r="U70" i="1" l="1"/>
  <c r="K71" i="1"/>
  <c r="V70" i="1" l="1"/>
  <c r="L71" i="1"/>
  <c r="S71" i="1" s="1"/>
  <c r="T71" i="1" s="1"/>
  <c r="R71" i="1"/>
  <c r="I72" i="1" s="1"/>
  <c r="J72" i="1" s="1"/>
  <c r="U71" i="1" l="1"/>
  <c r="K72" i="1"/>
  <c r="V71" i="1" l="1"/>
  <c r="L72" i="1"/>
  <c r="S72" i="1" s="1"/>
  <c r="T72" i="1" s="1"/>
  <c r="R72" i="1"/>
  <c r="I73" i="1" s="1"/>
  <c r="J73" i="1" s="1"/>
  <c r="U72" i="1" l="1"/>
  <c r="K73" i="1"/>
  <c r="V72" i="1" l="1"/>
  <c r="L73" i="1"/>
  <c r="S73" i="1" s="1"/>
  <c r="T73" i="1" s="1"/>
  <c r="R73" i="1"/>
  <c r="I74" i="1" s="1"/>
  <c r="J74" i="1" s="1"/>
  <c r="U73" i="1" l="1"/>
  <c r="K74" i="1"/>
  <c r="V73" i="1" l="1"/>
  <c r="L74" i="1"/>
  <c r="S74" i="1" s="1"/>
  <c r="T74" i="1" s="1"/>
  <c r="R74" i="1"/>
  <c r="I75" i="1" s="1"/>
  <c r="J75" i="1" s="1"/>
  <c r="U74" i="1" l="1"/>
  <c r="K75" i="1"/>
  <c r="V74" i="1" l="1"/>
  <c r="L75" i="1"/>
  <c r="S75" i="1" s="1"/>
  <c r="T75" i="1" s="1"/>
  <c r="R75" i="1"/>
  <c r="I76" i="1" s="1"/>
  <c r="J76" i="1" s="1"/>
  <c r="U75" i="1" l="1"/>
  <c r="K76" i="1"/>
  <c r="V75" i="1" l="1"/>
  <c r="R76" i="1"/>
  <c r="I77" i="1" s="1"/>
  <c r="J77" i="1" s="1"/>
  <c r="L76" i="1"/>
  <c r="S76" i="1" s="1"/>
  <c r="T76" i="1" s="1"/>
  <c r="U76" i="1" l="1"/>
  <c r="K77" i="1"/>
  <c r="V76" i="1" l="1"/>
  <c r="L77" i="1"/>
  <c r="S77" i="1" s="1"/>
  <c r="T77" i="1" s="1"/>
  <c r="R77" i="1"/>
  <c r="I78" i="1" s="1"/>
  <c r="J78" i="1" s="1"/>
  <c r="U77" i="1" l="1"/>
  <c r="V77" i="1" s="1"/>
  <c r="K78" i="1"/>
  <c r="R78" i="1" l="1"/>
  <c r="I79" i="1" s="1"/>
  <c r="J79" i="1" s="1"/>
  <c r="L78" i="1"/>
  <c r="S78" i="1" s="1"/>
  <c r="T78" i="1" s="1"/>
  <c r="U78" i="1" l="1"/>
  <c r="K79" i="1"/>
  <c r="V78" i="1" l="1"/>
  <c r="L79" i="1"/>
  <c r="S79" i="1" s="1"/>
  <c r="T79" i="1" s="1"/>
  <c r="R79" i="1"/>
  <c r="I80" i="1" s="1"/>
  <c r="J80" i="1" s="1"/>
  <c r="U79" i="1" l="1"/>
  <c r="K80" i="1"/>
  <c r="V79" i="1" l="1"/>
  <c r="L80" i="1"/>
  <c r="S80" i="1" s="1"/>
  <c r="T80" i="1" s="1"/>
  <c r="R80" i="1"/>
  <c r="I81" i="1" s="1"/>
  <c r="J81" i="1" s="1"/>
  <c r="U80" i="1" l="1"/>
  <c r="K81" i="1"/>
  <c r="V80" i="1" l="1"/>
  <c r="L81" i="1"/>
  <c r="S81" i="1" s="1"/>
  <c r="T81" i="1" s="1"/>
  <c r="R81" i="1"/>
  <c r="I82" i="1" s="1"/>
  <c r="J82" i="1" s="1"/>
  <c r="U81" i="1" l="1"/>
  <c r="K82" i="1"/>
  <c r="V81" i="1" l="1"/>
  <c r="L82" i="1"/>
  <c r="S82" i="1" s="1"/>
  <c r="T82" i="1" s="1"/>
  <c r="R82" i="1"/>
  <c r="I83" i="1" s="1"/>
  <c r="J83" i="1" s="1"/>
  <c r="U82" i="1" l="1"/>
  <c r="K83" i="1"/>
  <c r="V82" i="1" l="1"/>
  <c r="R83" i="1"/>
  <c r="I84" i="1" s="1"/>
  <c r="J84" i="1" s="1"/>
  <c r="L83" i="1"/>
  <c r="S83" i="1" s="1"/>
  <c r="T83" i="1" s="1"/>
  <c r="U83" i="1" l="1"/>
  <c r="V83" i="1" s="1"/>
  <c r="K84" i="1"/>
  <c r="R84" i="1" l="1"/>
  <c r="I85" i="1" s="1"/>
  <c r="J85" i="1" s="1"/>
  <c r="L84" i="1"/>
  <c r="S84" i="1" s="1"/>
  <c r="T84" i="1" s="1"/>
  <c r="U84" i="1" l="1"/>
  <c r="K85" i="1"/>
  <c r="V84" i="1" l="1"/>
  <c r="R85" i="1"/>
  <c r="I86" i="1" s="1"/>
  <c r="J86" i="1" s="1"/>
  <c r="L85" i="1"/>
  <c r="S85" i="1" s="1"/>
  <c r="T85" i="1" s="1"/>
  <c r="U85" i="1" l="1"/>
  <c r="K86" i="1"/>
  <c r="V85" i="1" l="1"/>
  <c r="R86" i="1"/>
  <c r="I87" i="1" s="1"/>
  <c r="J87" i="1" s="1"/>
  <c r="L86" i="1"/>
  <c r="S86" i="1" s="1"/>
  <c r="T86" i="1" s="1"/>
  <c r="U86" i="1" l="1"/>
  <c r="K87" i="1"/>
  <c r="V86" i="1" l="1"/>
  <c r="R87" i="1"/>
  <c r="I88" i="1" s="1"/>
  <c r="J88" i="1" s="1"/>
  <c r="L87" i="1"/>
  <c r="S87" i="1" s="1"/>
  <c r="T87" i="1" s="1"/>
  <c r="U87" i="1" l="1"/>
  <c r="V87" i="1" s="1"/>
  <c r="K88" i="1"/>
  <c r="L88" i="1" l="1"/>
  <c r="S88" i="1" s="1"/>
  <c r="T88" i="1" s="1"/>
  <c r="R88" i="1"/>
  <c r="I89" i="1" s="1"/>
  <c r="J89" i="1" s="1"/>
  <c r="U88" i="1" l="1"/>
  <c r="K89" i="1"/>
  <c r="V88" i="1" l="1"/>
  <c r="L89" i="1"/>
  <c r="S89" i="1" s="1"/>
  <c r="T89" i="1" s="1"/>
  <c r="R89" i="1"/>
  <c r="I90" i="1" s="1"/>
  <c r="J90" i="1" s="1"/>
  <c r="U89" i="1" l="1"/>
  <c r="K90" i="1"/>
  <c r="V89" i="1" l="1"/>
  <c r="L90" i="1"/>
  <c r="S90" i="1" s="1"/>
  <c r="T90" i="1" s="1"/>
  <c r="R90" i="1"/>
  <c r="I91" i="1" s="1"/>
  <c r="J91" i="1" s="1"/>
  <c r="U90" i="1" l="1"/>
  <c r="K91" i="1"/>
  <c r="V90" i="1" l="1"/>
  <c r="L91" i="1"/>
  <c r="S91" i="1" s="1"/>
  <c r="T91" i="1" s="1"/>
  <c r="R91" i="1"/>
  <c r="I92" i="1" s="1"/>
  <c r="J92" i="1" s="1"/>
  <c r="U91" i="1" l="1"/>
  <c r="K92" i="1"/>
  <c r="V91" i="1" l="1"/>
  <c r="L92" i="1"/>
  <c r="S92" i="1" s="1"/>
  <c r="T92" i="1" s="1"/>
  <c r="R92" i="1"/>
  <c r="I93" i="1" s="1"/>
  <c r="J93" i="1" s="1"/>
  <c r="U92" i="1" l="1"/>
  <c r="K93" i="1"/>
  <c r="V92" i="1" l="1"/>
  <c r="L93" i="1"/>
  <c r="S93" i="1" s="1"/>
  <c r="T93" i="1" s="1"/>
  <c r="R93" i="1"/>
  <c r="I94" i="1" s="1"/>
  <c r="J94" i="1" s="1"/>
  <c r="U93" i="1" l="1"/>
  <c r="K94" i="1"/>
  <c r="V93" i="1" l="1"/>
  <c r="R94" i="1"/>
  <c r="I95" i="1" s="1"/>
  <c r="J95" i="1" s="1"/>
  <c r="L94" i="1"/>
  <c r="S94" i="1" s="1"/>
  <c r="T94" i="1" s="1"/>
  <c r="U94" i="1" l="1"/>
  <c r="K95" i="1"/>
  <c r="V94" i="1" l="1"/>
  <c r="L95" i="1"/>
  <c r="S95" i="1" s="1"/>
  <c r="T95" i="1" s="1"/>
  <c r="R95" i="1"/>
  <c r="I96" i="1" s="1"/>
  <c r="J96" i="1" s="1"/>
  <c r="U95" i="1" l="1"/>
  <c r="K96" i="1"/>
  <c r="V95" i="1" l="1"/>
  <c r="L96" i="1"/>
  <c r="S96" i="1" s="1"/>
  <c r="T96" i="1" s="1"/>
  <c r="R96" i="1"/>
  <c r="I97" i="1" s="1"/>
  <c r="J97" i="1" s="1"/>
  <c r="U96" i="1" l="1"/>
  <c r="K97" i="1"/>
  <c r="V96" i="1" l="1"/>
  <c r="R97" i="1"/>
  <c r="I98" i="1" s="1"/>
  <c r="J98" i="1" s="1"/>
  <c r="L97" i="1"/>
  <c r="S97" i="1" s="1"/>
  <c r="T97" i="1" s="1"/>
  <c r="U97" i="1" l="1"/>
  <c r="V97" i="1" s="1"/>
  <c r="K98" i="1"/>
  <c r="R98" i="1" l="1"/>
  <c r="I99" i="1" s="1"/>
  <c r="J99" i="1" s="1"/>
  <c r="L98" i="1"/>
  <c r="S98" i="1" s="1"/>
  <c r="T98" i="1" s="1"/>
  <c r="U98" i="1" l="1"/>
  <c r="K99" i="1"/>
  <c r="V98" i="1" l="1"/>
  <c r="L99" i="1"/>
  <c r="S99" i="1" s="1"/>
  <c r="T99" i="1" s="1"/>
  <c r="R99" i="1"/>
  <c r="I100" i="1" s="1"/>
  <c r="J100" i="1" s="1"/>
  <c r="U99" i="1" l="1"/>
  <c r="K100" i="1"/>
  <c r="V99" i="1" l="1"/>
  <c r="R100" i="1"/>
  <c r="L100" i="1"/>
  <c r="S100" i="1" s="1"/>
  <c r="T100" i="1" s="1"/>
  <c r="U100" i="1" l="1"/>
  <c r="I101" i="1"/>
  <c r="V100" i="1" l="1"/>
  <c r="J101" i="1"/>
  <c r="K101" i="1" s="1"/>
  <c r="R101" i="1" l="1"/>
  <c r="R2" i="1" s="1"/>
  <c r="L102" i="1"/>
  <c r="L101" i="1"/>
  <c r="S101" i="1" s="1"/>
  <c r="T101" i="1" l="1"/>
  <c r="T2" i="1" s="1"/>
  <c r="Q4" i="1" s="1"/>
  <c r="S2" i="1"/>
  <c r="Q3" i="1" s="1"/>
  <c r="U101" i="1"/>
  <c r="U2" i="1" s="1"/>
  <c r="Q6" i="1" s="1"/>
  <c r="V101" i="1" l="1"/>
  <c r="V2" i="1" l="1"/>
  <c r="Q5" i="1" s="1"/>
</calcChain>
</file>

<file path=xl/sharedStrings.xml><?xml version="1.0" encoding="utf-8"?>
<sst xmlns="http://schemas.openxmlformats.org/spreadsheetml/2006/main" count="35" uniqueCount="30">
  <si>
    <t>Unhit</t>
  </si>
  <si>
    <t>wl</t>
  </si>
  <si>
    <t>pr</t>
  </si>
  <si>
    <t>net</t>
  </si>
  <si>
    <t>Rep?</t>
  </si>
  <si>
    <t>Spin</t>
  </si>
  <si>
    <t>Cumul</t>
  </si>
  <si>
    <t>Goal</t>
  </si>
  <si>
    <t>Stop-loss</t>
  </si>
  <si>
    <t>Prog. +</t>
  </si>
  <si>
    <t>Prog. -</t>
  </si>
  <si>
    <t>Start spin</t>
  </si>
  <si>
    <t>Base unit</t>
  </si>
  <si>
    <t>Max</t>
  </si>
  <si>
    <t>Parameters</t>
  </si>
  <si>
    <t>Yes</t>
  </si>
  <si>
    <t>No</t>
  </si>
  <si>
    <t>Reset at new high?</t>
  </si>
  <si>
    <t>Start after repeater</t>
  </si>
  <si>
    <t>Prog type</t>
  </si>
  <si>
    <t>Exponent</t>
  </si>
  <si>
    <t>+/-</t>
  </si>
  <si>
    <t>start rep</t>
  </si>
  <si>
    <t>start spin</t>
  </si>
  <si>
    <t>KTF</t>
  </si>
  <si>
    <t>Prog to goal</t>
  </si>
  <si>
    <t>Min to goal</t>
  </si>
  <si>
    <t>Minto goal</t>
  </si>
  <si>
    <t>Prog</t>
  </si>
  <si>
    <t>Nrs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</si>
</sst>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/>
    <xf numFmtId="0" fontId="0" fillId="2" borderId="2" xfId="0" applyFill="1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8941495194163"/>
          <c:y val="5.671351828684966E-2"/>
          <c:w val="0.84460204958848795"/>
          <c:h val="0.86165084504623835"/>
        </c:manualLayout>
      </c:layout>
      <c:lineChart>
        <c:grouping val="standard"/>
        <c:varyColors val="0"/>
        <c:ser>
          <c:idx val="1"/>
          <c:order val="0"/>
          <c:marker>
            <c:symbol val="none"/>
          </c:marker>
          <c:cat>
            <c:numRef>
              <c:f>KTF!$R$12:$R$150</c:f>
            </c:numRef>
          </c:cat>
          <c:val>
            <c:numRef>
              <c:f>KTF!$K$12:$K$101</c:f>
              <c:numCache>
                <c:formatCode>General</c:formatCode>
                <c:ptCount val="90"/>
                <c:pt idx="0">
                  <c:v>9</c:v>
                </c:pt>
                <c:pt idx="1">
                  <c:v>19</c:v>
                </c:pt>
                <c:pt idx="2">
                  <c:v>-6</c:v>
                </c:pt>
                <c:pt idx="3">
                  <c:v>16</c:v>
                </c:pt>
                <c:pt idx="4">
                  <c:v>-8</c:v>
                </c:pt>
                <c:pt idx="5">
                  <c:v>16</c:v>
                </c:pt>
                <c:pt idx="6">
                  <c:v>29</c:v>
                </c:pt>
                <c:pt idx="7">
                  <c:v>43</c:v>
                </c:pt>
                <c:pt idx="8">
                  <c:v>22</c:v>
                </c:pt>
                <c:pt idx="9">
                  <c:v>52</c:v>
                </c:pt>
                <c:pt idx="10">
                  <c:v>68</c:v>
                </c:pt>
                <c:pt idx="11">
                  <c:v>49</c:v>
                </c:pt>
                <c:pt idx="12">
                  <c:v>83</c:v>
                </c:pt>
                <c:pt idx="13">
                  <c:v>65</c:v>
                </c:pt>
                <c:pt idx="14">
                  <c:v>101</c:v>
                </c:pt>
                <c:pt idx="15">
                  <c:v>120</c:v>
                </c:pt>
                <c:pt idx="16">
                  <c:v>140</c:v>
                </c:pt>
                <c:pt idx="17">
                  <c:v>125</c:v>
                </c:pt>
                <c:pt idx="18">
                  <c:v>167</c:v>
                </c:pt>
                <c:pt idx="19">
                  <c:v>153</c:v>
                </c:pt>
                <c:pt idx="20">
                  <c:v>125</c:v>
                </c:pt>
                <c:pt idx="21">
                  <c:v>83</c:v>
                </c:pt>
                <c:pt idx="22">
                  <c:v>27</c:v>
                </c:pt>
                <c:pt idx="23">
                  <c:v>137</c:v>
                </c:pt>
                <c:pt idx="24">
                  <c:v>229</c:v>
                </c:pt>
                <c:pt idx="25">
                  <c:v>193</c:v>
                </c:pt>
                <c:pt idx="26">
                  <c:v>145</c:v>
                </c:pt>
                <c:pt idx="27">
                  <c:v>85</c:v>
                </c:pt>
                <c:pt idx="28">
                  <c:v>229</c:v>
                </c:pt>
                <c:pt idx="29">
                  <c:v>174</c:v>
                </c:pt>
                <c:pt idx="30">
                  <c:v>108</c:v>
                </c:pt>
                <c:pt idx="31">
                  <c:v>283</c:v>
                </c:pt>
                <c:pt idx="32">
                  <c:v>439</c:v>
                </c:pt>
                <c:pt idx="33">
                  <c:v>574</c:v>
                </c:pt>
                <c:pt idx="34">
                  <c:v>542</c:v>
                </c:pt>
                <c:pt idx="35">
                  <c:v>502</c:v>
                </c:pt>
                <c:pt idx="36">
                  <c:v>454</c:v>
                </c:pt>
                <c:pt idx="37">
                  <c:v>398</c:v>
                </c:pt>
                <c:pt idx="38">
                  <c:v>334</c:v>
                </c:pt>
                <c:pt idx="39">
                  <c:v>262</c:v>
                </c:pt>
                <c:pt idx="40">
                  <c:v>182</c:v>
                </c:pt>
                <c:pt idx="41">
                  <c:v>94</c:v>
                </c:pt>
                <c:pt idx="42">
                  <c:v>-2</c:v>
                </c:pt>
                <c:pt idx="43">
                  <c:v>-106</c:v>
                </c:pt>
                <c:pt idx="44">
                  <c:v>-218</c:v>
                </c:pt>
                <c:pt idx="45">
                  <c:v>202</c:v>
                </c:pt>
                <c:pt idx="46">
                  <c:v>104</c:v>
                </c:pt>
                <c:pt idx="47">
                  <c:v>-1</c:v>
                </c:pt>
                <c:pt idx="48">
                  <c:v>-113</c:v>
                </c:pt>
                <c:pt idx="49">
                  <c:v>-232</c:v>
                </c:pt>
                <c:pt idx="50">
                  <c:v>-358</c:v>
                </c:pt>
                <c:pt idx="51">
                  <c:v>-491</c:v>
                </c:pt>
                <c:pt idx="52">
                  <c:v>-631</c:v>
                </c:pt>
                <c:pt idx="53">
                  <c:v>-778</c:v>
                </c:pt>
                <c:pt idx="54">
                  <c:v>-932</c:v>
                </c:pt>
                <c:pt idx="55">
                  <c:v>-1093</c:v>
                </c:pt>
                <c:pt idx="56">
                  <c:v>-1261</c:v>
                </c:pt>
                <c:pt idx="57">
                  <c:v>-1436</c:v>
                </c:pt>
                <c:pt idx="58">
                  <c:v>-682</c:v>
                </c:pt>
                <c:pt idx="59">
                  <c:v>-832</c:v>
                </c:pt>
                <c:pt idx="60">
                  <c:v>-988</c:v>
                </c:pt>
                <c:pt idx="61">
                  <c:v>-1150</c:v>
                </c:pt>
                <c:pt idx="62">
                  <c:v>-1318</c:v>
                </c:pt>
                <c:pt idx="63">
                  <c:v>-1492</c:v>
                </c:pt>
                <c:pt idx="64">
                  <c:v>-592</c:v>
                </c:pt>
                <c:pt idx="65">
                  <c:v>-737</c:v>
                </c:pt>
                <c:pt idx="66">
                  <c:v>-887</c:v>
                </c:pt>
                <c:pt idx="67">
                  <c:v>-1042</c:v>
                </c:pt>
                <c:pt idx="68">
                  <c:v>-1202</c:v>
                </c:pt>
                <c:pt idx="69">
                  <c:v>-1367</c:v>
                </c:pt>
                <c:pt idx="70">
                  <c:v>-1537</c:v>
                </c:pt>
                <c:pt idx="71">
                  <c:v>-1712</c:v>
                </c:pt>
                <c:pt idx="72">
                  <c:v>-1892</c:v>
                </c:pt>
                <c:pt idx="73">
                  <c:v>-2077</c:v>
                </c:pt>
                <c:pt idx="74">
                  <c:v>-2267</c:v>
                </c:pt>
                <c:pt idx="75">
                  <c:v>-2462</c:v>
                </c:pt>
                <c:pt idx="76">
                  <c:v>-1222</c:v>
                </c:pt>
                <c:pt idx="77">
                  <c:v>-1378</c:v>
                </c:pt>
                <c:pt idx="78">
                  <c:v>-1538</c:v>
                </c:pt>
                <c:pt idx="79">
                  <c:v>-1702</c:v>
                </c:pt>
                <c:pt idx="80">
                  <c:v>-1870</c:v>
                </c:pt>
                <c:pt idx="81">
                  <c:v>-2042</c:v>
                </c:pt>
                <c:pt idx="82">
                  <c:v>-2218</c:v>
                </c:pt>
                <c:pt idx="83">
                  <c:v>-2398</c:v>
                </c:pt>
                <c:pt idx="84">
                  <c:v>-2582</c:v>
                </c:pt>
                <c:pt idx="85">
                  <c:v>-2770</c:v>
                </c:pt>
                <c:pt idx="86">
                  <c:v>-2962</c:v>
                </c:pt>
                <c:pt idx="87">
                  <c:v>-3158</c:v>
                </c:pt>
                <c:pt idx="88">
                  <c:v>-3358</c:v>
                </c:pt>
                <c:pt idx="89">
                  <c:v>-3562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869888"/>
        <c:axId val="173015040"/>
      </c:lineChart>
      <c:catAx>
        <c:axId val="1728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3015040"/>
        <c:crosses val="autoZero"/>
        <c:auto val="1"/>
        <c:lblAlgn val="ctr"/>
        <c:lblOffset val="100"/>
        <c:noMultiLvlLbl val="0"/>
      </c:catAx>
      <c:valAx>
        <c:axId val="173015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2869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3</xdr:row>
      <xdr:rowOff>0</xdr:rowOff>
    </xdr:from>
    <xdr:to>
      <xdr:col>28</xdr:col>
      <xdr:colOff>9525</xdr:colOff>
      <xdr:row>5</xdr:row>
      <xdr:rowOff>82746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4850" y="590550"/>
          <a:ext cx="619125" cy="463746"/>
        </a:xfrm>
        <a:prstGeom prst="rect">
          <a:avLst/>
        </a:prstGeom>
      </xdr:spPr>
    </xdr:pic>
    <xdr:clientData/>
  </xdr:twoCellAnchor>
  <xdr:twoCellAnchor>
    <xdr:from>
      <xdr:col>25</xdr:col>
      <xdr:colOff>142876</xdr:colOff>
      <xdr:row>0</xdr:row>
      <xdr:rowOff>85726</xdr:rowOff>
    </xdr:from>
    <xdr:to>
      <xdr:col>31</xdr:col>
      <xdr:colOff>581025</xdr:colOff>
      <xdr:row>10</xdr:row>
      <xdr:rowOff>180976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Y102"/>
  <sheetViews>
    <sheetView tabSelected="1" workbookViewId="0">
      <selection activeCell="M14" sqref="M14"/>
    </sheetView>
  </sheetViews>
  <sheetFormatPr defaultRowHeight="15" x14ac:dyDescent="0.25"/>
  <cols>
    <col min="1" max="1" width="4.85546875" bestFit="1" customWidth="1"/>
    <col min="2" max="2" width="4" bestFit="1" customWidth="1"/>
    <col min="3" max="3" width="3" hidden="1" customWidth="1"/>
    <col min="4" max="4" width="5" customWidth="1"/>
    <col min="5" max="5" width="5.85546875" bestFit="1" customWidth="1"/>
    <col min="6" max="7" width="5.85546875" hidden="1" customWidth="1"/>
    <col min="8" max="8" width="3.140625" bestFit="1" customWidth="1"/>
    <col min="9" max="9" width="3" bestFit="1" customWidth="1"/>
    <col min="10" max="10" width="4.7109375" bestFit="1" customWidth="1"/>
    <col min="11" max="11" width="6.7109375" bestFit="1" customWidth="1"/>
    <col min="12" max="12" width="9.140625" bestFit="1" customWidth="1"/>
    <col min="13" max="13" width="19" bestFit="1" customWidth="1"/>
    <col min="15" max="16" width="11.42578125" bestFit="1" customWidth="1"/>
    <col min="17" max="17" width="9.140625" customWidth="1"/>
    <col min="18" max="18" width="8.42578125" hidden="1" customWidth="1"/>
    <col min="19" max="19" width="6.140625" hidden="1" customWidth="1"/>
    <col min="20" max="25" width="9.140625" hidden="1" customWidth="1"/>
  </cols>
  <sheetData>
    <row r="1" spans="1:25" ht="15.75" thickBot="1" x14ac:dyDescent="0.3">
      <c r="A1" t="s">
        <v>5</v>
      </c>
      <c r="B1" t="s">
        <v>29</v>
      </c>
      <c r="D1" t="s">
        <v>4</v>
      </c>
      <c r="E1" t="s">
        <v>0</v>
      </c>
      <c r="F1" t="s">
        <v>22</v>
      </c>
      <c r="G1" t="s">
        <v>23</v>
      </c>
      <c r="H1" t="s">
        <v>1</v>
      </c>
      <c r="I1" t="s">
        <v>2</v>
      </c>
      <c r="J1" t="s">
        <v>3</v>
      </c>
      <c r="K1" t="s">
        <v>6</v>
      </c>
      <c r="M1" s="7" t="s">
        <v>14</v>
      </c>
      <c r="N1" s="8"/>
      <c r="O1" s="1"/>
      <c r="P1" s="1"/>
      <c r="Q1" s="1"/>
      <c r="R1" s="2" t="s">
        <v>13</v>
      </c>
      <c r="S1" s="2" t="s">
        <v>7</v>
      </c>
      <c r="T1" t="s">
        <v>5</v>
      </c>
      <c r="U1" t="s">
        <v>27</v>
      </c>
      <c r="V1" t="s">
        <v>28</v>
      </c>
    </row>
    <row r="2" spans="1:25" ht="15.75" thickBot="1" x14ac:dyDescent="0.3">
      <c r="A2">
        <v>1</v>
      </c>
      <c r="B2">
        <f ca="1">RANDBETWEEN(1,37)</f>
        <v>34</v>
      </c>
      <c r="C2">
        <v>0</v>
      </c>
      <c r="D2" t="str">
        <f>IF(C2&gt;0,"R","")</f>
        <v/>
      </c>
      <c r="E2">
        <v>37</v>
      </c>
      <c r="M2" s="9" t="s">
        <v>12</v>
      </c>
      <c r="N2" s="10">
        <v>1</v>
      </c>
      <c r="P2" s="7" t="s">
        <v>24</v>
      </c>
      <c r="Q2" s="8"/>
      <c r="R2">
        <f ca="1">MAX(R3:R101)</f>
        <v>574</v>
      </c>
      <c r="S2">
        <f ca="1">S101</f>
        <v>52</v>
      </c>
      <c r="T2">
        <f t="shared" ref="T2:V2" ca="1" si="0">T101</f>
        <v>20</v>
      </c>
      <c r="U2">
        <f t="shared" ca="1" si="0"/>
        <v>-8</v>
      </c>
      <c r="V2">
        <f t="shared" ca="1" si="0"/>
        <v>2</v>
      </c>
      <c r="Y2" t="s">
        <v>15</v>
      </c>
    </row>
    <row r="3" spans="1:25" x14ac:dyDescent="0.25">
      <c r="A3">
        <v>2</v>
      </c>
      <c r="B3">
        <f t="shared" ref="B3:B66" ca="1" si="1">RANDBETWEEN(1,37)</f>
        <v>1</v>
      </c>
      <c r="C3">
        <f ca="1">COUNTIF($B$2:B2,B3)</f>
        <v>0</v>
      </c>
      <c r="D3" t="str">
        <f t="shared" ref="D3:D66" ca="1" si="2">IF(C3&gt;0,"R","")</f>
        <v/>
      </c>
      <c r="E3">
        <f>IF(C2&gt;0,E2,E2-1)</f>
        <v>36</v>
      </c>
      <c r="L3" t="str">
        <f>IF(AND(K3&gt;=$N$3,MAX(K$2:K2)&lt;$N$3),"KTF","")</f>
        <v/>
      </c>
      <c r="M3" s="11" t="s">
        <v>7</v>
      </c>
      <c r="N3" s="12">
        <v>50</v>
      </c>
      <c r="P3" s="4" t="s">
        <v>7</v>
      </c>
      <c r="Q3" s="15">
        <f ca="1">IF(S2="","FAIL",S2)</f>
        <v>52</v>
      </c>
      <c r="Y3" t="s">
        <v>16</v>
      </c>
    </row>
    <row r="4" spans="1:25" x14ac:dyDescent="0.25">
      <c r="A4">
        <v>3</v>
      </c>
      <c r="B4">
        <f t="shared" ca="1" si="1"/>
        <v>3</v>
      </c>
      <c r="C4">
        <f ca="1">COUNTIF($B$2:B3,B4)</f>
        <v>0</v>
      </c>
      <c r="D4" t="str">
        <f t="shared" ca="1" si="2"/>
        <v/>
      </c>
      <c r="E4">
        <f t="shared" ref="E4:E67" ca="1" si="3">IF(C3&gt;0,E3,E3-1)</f>
        <v>35</v>
      </c>
      <c r="F4">
        <f ca="1">IF(COUNTIFS(D$2:D3,"R")&lt;N$9,0,1)</f>
        <v>1</v>
      </c>
      <c r="G4">
        <f>IF(A4&gt;=N$8,1,0)</f>
        <v>0</v>
      </c>
      <c r="H4" t="str">
        <f ca="1">IF(G4*F4=0,"",IF(C4=0,1,-1))</f>
        <v/>
      </c>
      <c r="I4" t="str">
        <f ca="1">IF(F4*G4=0,"",IF(AND(F4*G4=1,F3*G3=0),1,IF(AND(H3=1,I3=1),1,IF(AND(R3&gt;R2,N$10="Yes"),1,IF(AND(N$5="+/-",H3=1),I3-N$7,IF(AND(N$5="+/-",H3=-1),I3+N$6,IF(AND(N$5="Exponent",H3=1),I3/N$7,IF(AND(N$5="Exponent",H3=-1),I3*N$6))))))))</f>
        <v/>
      </c>
      <c r="J4">
        <f t="shared" ref="J3:J5" ca="1" si="4">IF(G4*F4=0,0,IF(H4=1,(36-E4)*I4*$N$2,IF(H4=-1,I4*H4*E4*$N$2)))</f>
        <v>0</v>
      </c>
      <c r="K4">
        <f t="shared" ref="K3:K5" si="5">IF(A4&lt;$N$8,0,J4+K3)</f>
        <v>0</v>
      </c>
      <c r="L4" t="str">
        <f>IF(AND(K4&gt;=$N$3,MAX(K$2:K3)&lt;$N$3),"KTF","")</f>
        <v/>
      </c>
      <c r="M4" s="11" t="s">
        <v>8</v>
      </c>
      <c r="N4" s="12">
        <v>-500</v>
      </c>
      <c r="P4" s="5" t="s">
        <v>5</v>
      </c>
      <c r="Q4" s="16">
        <f ca="1">IF(T2="","FAIL",T2)</f>
        <v>20</v>
      </c>
      <c r="R4">
        <f t="shared" ref="R4:R12" si="6">IF(K4&gt;R3,K4,R3)</f>
        <v>0</v>
      </c>
      <c r="S4" t="str">
        <f>IF(S3&lt;&gt;"",S3,IF(L4="KTF",K4,""))</f>
        <v/>
      </c>
      <c r="T4" t="str">
        <f>IF(T3&lt;&gt;"",T3,IF(S4&lt;&gt;"",A4,""))</f>
        <v/>
      </c>
      <c r="U4" t="str">
        <f>IF(U3&lt;&gt;"",U3,IF(T4&lt;&gt;"",MIN(K$3:K3),""))</f>
        <v/>
      </c>
      <c r="V4" t="str">
        <f>IF(V3&lt;&gt;"",V3,IF(U4&lt;&gt;"",MAX(I$3:I3),""))</f>
        <v/>
      </c>
      <c r="Y4" t="s">
        <v>20</v>
      </c>
    </row>
    <row r="5" spans="1:25" x14ac:dyDescent="0.25">
      <c r="A5">
        <v>4</v>
      </c>
      <c r="B5">
        <f t="shared" ca="1" si="1"/>
        <v>32</v>
      </c>
      <c r="C5">
        <f ca="1">COUNTIF($B$2:B4,B5)</f>
        <v>0</v>
      </c>
      <c r="D5" t="str">
        <f t="shared" ca="1" si="2"/>
        <v/>
      </c>
      <c r="E5">
        <f t="shared" ca="1" si="3"/>
        <v>34</v>
      </c>
      <c r="F5">
        <f ca="1">IF(COUNTIFS(D$2:D4,"R")&lt;N$9,0,1)</f>
        <v>1</v>
      </c>
      <c r="G5">
        <f>IF(A5&gt;=N$8,1,0)</f>
        <v>0</v>
      </c>
      <c r="H5" t="str">
        <f t="shared" ref="H5:H68" ca="1" si="7">IF(G5*F5=0,"",IF(C5=0,1,-1))</f>
        <v/>
      </c>
      <c r="I5" t="str">
        <f ca="1">IF(F5*G5=0,"",IF(AND(F5*G5=1,F4*G4=0),1,IF(AND(H4=1,I4=1),1,IF(AND(R4&gt;R3,N$10="Yes"),1,IF(AND(N$5="+/-",H4=1),I4-N$7,IF(AND(N$5="+/-",H4=-1),I4+N$6,IF(AND(N$5="Exponent",H4=1),I4/N$7,IF(AND(N$5="Exponent",H4=-1),I4*N$6))))))))</f>
        <v/>
      </c>
      <c r="J5">
        <f t="shared" ca="1" si="4"/>
        <v>0</v>
      </c>
      <c r="K5">
        <f t="shared" si="5"/>
        <v>0</v>
      </c>
      <c r="L5" t="str">
        <f>IF(AND(K5&gt;=$N$3,MAX(K$2:K4)&lt;$N$3),"KTF","")</f>
        <v/>
      </c>
      <c r="M5" s="11" t="s">
        <v>19</v>
      </c>
      <c r="N5" s="12" t="s">
        <v>21</v>
      </c>
      <c r="P5" s="5" t="s">
        <v>25</v>
      </c>
      <c r="Q5" s="16">
        <f ca="1">IF(V2="","FAIL",V2)</f>
        <v>2</v>
      </c>
      <c r="R5">
        <f t="shared" si="6"/>
        <v>0</v>
      </c>
      <c r="S5" t="str">
        <f t="shared" ref="S5:S68" si="8">IF(S4&lt;&gt;"",S4,IF(L5="KTF",K5,""))</f>
        <v/>
      </c>
      <c r="T5" t="str">
        <f t="shared" ref="T5:T68" si="9">IF(T4&lt;&gt;"",T4,IF(S5&lt;&gt;"",A5,""))</f>
        <v/>
      </c>
      <c r="U5" t="str">
        <f>IF(U4&lt;&gt;"",U4,IF(T5&lt;&gt;"",MIN(K$3:K4),""))</f>
        <v/>
      </c>
      <c r="V5" t="str">
        <f>IF(V4&lt;&gt;"",V4,IF(U5&lt;&gt;"",MAX(I$3:I4),""))</f>
        <v/>
      </c>
      <c r="Y5" t="str">
        <f>"+/-"</f>
        <v>+/-</v>
      </c>
    </row>
    <row r="6" spans="1:25" ht="15.75" thickBot="1" x14ac:dyDescent="0.3">
      <c r="A6">
        <v>5</v>
      </c>
      <c r="B6">
        <f t="shared" ca="1" si="1"/>
        <v>33</v>
      </c>
      <c r="C6">
        <f ca="1">COUNTIF($B$2:B5,B6)</f>
        <v>0</v>
      </c>
      <c r="D6" t="str">
        <f t="shared" ca="1" si="2"/>
        <v/>
      </c>
      <c r="E6">
        <f t="shared" ca="1" si="3"/>
        <v>33</v>
      </c>
      <c r="F6">
        <f ca="1">IF(COUNTIFS(D$2:D5,"R")&lt;N$9,0,1)</f>
        <v>1</v>
      </c>
      <c r="G6">
        <f>IF(A6&gt;=N$8,1,0)</f>
        <v>0</v>
      </c>
      <c r="H6" t="str">
        <f t="shared" ca="1" si="7"/>
        <v/>
      </c>
      <c r="I6" t="str">
        <f ca="1">IF(F6*G6=0,"",IF(AND(F6*G6=1,F5*G5=0),1,IF(AND(H5=1,I5=1),1,IF(AND(R5&gt;R4,N$10="Yes"),1,IF(AND(N$5="+/-",H5=1),I5-N$7,IF(AND(N$5="+/-",H5=-1),I5+N$6,IF(AND(N$5="Exponent",H5=1),I5/N$7,IF(AND(N$5="Exponent",H5=-1),I5*N$6))))))))</f>
        <v/>
      </c>
      <c r="J6">
        <f ca="1">IF(G6*F6=0,0,IF(H6=1,(36-E6)*I6*$N$2,IF(H6=-1,I6*H6*E6*$N$2)))</f>
        <v>0</v>
      </c>
      <c r="K6">
        <f>IF(A6&lt;$N$8,0,J6+K5)</f>
        <v>0</v>
      </c>
      <c r="L6" t="str">
        <f>IF(AND(K6&gt;=$N$3,MAX(K$2:K5)&lt;$N$3),"KTF","")</f>
        <v/>
      </c>
      <c r="M6" s="11" t="s">
        <v>9</v>
      </c>
      <c r="N6" s="12">
        <v>1</v>
      </c>
      <c r="P6" s="6" t="s">
        <v>26</v>
      </c>
      <c r="Q6" s="17">
        <f ca="1">IF(U2="","FAIL",U2)</f>
        <v>-8</v>
      </c>
      <c r="R6">
        <f t="shared" si="6"/>
        <v>0</v>
      </c>
      <c r="S6" t="str">
        <f t="shared" si="8"/>
        <v/>
      </c>
      <c r="T6" t="str">
        <f t="shared" si="9"/>
        <v/>
      </c>
      <c r="U6" t="str">
        <f>IF(U5&lt;&gt;"",U5,IF(T6&lt;&gt;"",MIN(K$3:K5),""))</f>
        <v/>
      </c>
      <c r="V6" t="str">
        <f>IF(V5&lt;&gt;"",V5,IF(U6&lt;&gt;"",MAX(I$3:I5),""))</f>
        <v/>
      </c>
    </row>
    <row r="7" spans="1:25" x14ac:dyDescent="0.25">
      <c r="A7">
        <v>6</v>
      </c>
      <c r="B7">
        <f t="shared" ca="1" si="1"/>
        <v>36</v>
      </c>
      <c r="C7">
        <f ca="1">COUNTIF($B$2:B6,B7)</f>
        <v>0</v>
      </c>
      <c r="D7" t="str">
        <f t="shared" ca="1" si="2"/>
        <v/>
      </c>
      <c r="E7">
        <f t="shared" ca="1" si="3"/>
        <v>32</v>
      </c>
      <c r="F7">
        <f ca="1">IF(COUNTIFS(D$2:D6,"R")&lt;N$9,0,1)</f>
        <v>1</v>
      </c>
      <c r="G7">
        <f>IF(A7&gt;=N$8,1,0)</f>
        <v>0</v>
      </c>
      <c r="H7" t="str">
        <f t="shared" ca="1" si="7"/>
        <v/>
      </c>
      <c r="I7" t="str">
        <f ca="1">IF(F7*G7=0,"",IF(AND(F7*G7=1,F6*G6=0),1,IF(AND(H6=1,I6=1),1,IF(AND(R6&gt;R5,N$10="Yes"),1,IF(AND(N$5="+/-",H6=1),I6-N$7,IF(AND(N$5="+/-",H6=-1),I6+N$6,IF(AND(N$5="Exponent",H6=1),I6/N$7,IF(AND(N$5="Exponent",H6=-1),I6*N$6))))))))</f>
        <v/>
      </c>
      <c r="J7">
        <f ca="1">IF(G7*F7=0,0,IF(H7=1,(36-E7)*I7*$N$2,IF(H7=-1,I7*H7*E7*$N$2)))</f>
        <v>0</v>
      </c>
      <c r="K7">
        <f>IF(A7&lt;$N$8,0,J7+K6)</f>
        <v>0</v>
      </c>
      <c r="L7" t="str">
        <f>IF(AND(K7&gt;=$N$3,MAX(K$2:K6)&lt;$N$3),"KTF","")</f>
        <v/>
      </c>
      <c r="M7" s="11" t="s">
        <v>10</v>
      </c>
      <c r="N7" s="12">
        <v>1</v>
      </c>
      <c r="O7" s="3"/>
      <c r="P7" s="3"/>
      <c r="Q7" s="3"/>
      <c r="R7">
        <f t="shared" si="6"/>
        <v>0</v>
      </c>
      <c r="S7" t="str">
        <f t="shared" si="8"/>
        <v/>
      </c>
      <c r="T7" t="str">
        <f t="shared" si="9"/>
        <v/>
      </c>
      <c r="U7" t="str">
        <f>IF(U6&lt;&gt;"",U6,IF(T7&lt;&gt;"",MIN(K$3:K6),""))</f>
        <v/>
      </c>
      <c r="V7" t="str">
        <f>IF(V6&lt;&gt;"",V6,IF(U7&lt;&gt;"",MAX(I$3:I6),""))</f>
        <v/>
      </c>
    </row>
    <row r="8" spans="1:25" x14ac:dyDescent="0.25">
      <c r="A8">
        <v>7</v>
      </c>
      <c r="B8">
        <f t="shared" ca="1" si="1"/>
        <v>9</v>
      </c>
      <c r="C8">
        <f ca="1">COUNTIF($B$2:B7,B8)</f>
        <v>0</v>
      </c>
      <c r="D8" t="str">
        <f t="shared" ca="1" si="2"/>
        <v/>
      </c>
      <c r="E8">
        <f t="shared" ca="1" si="3"/>
        <v>31</v>
      </c>
      <c r="F8">
        <f ca="1">IF(COUNTIFS(D$2:D7,"R")&lt;N$9,0,1)</f>
        <v>1</v>
      </c>
      <c r="G8">
        <f>IF(A8&gt;=N$8,1,0)</f>
        <v>0</v>
      </c>
      <c r="H8" t="str">
        <f t="shared" ca="1" si="7"/>
        <v/>
      </c>
      <c r="I8" t="str">
        <f ca="1">IF(F8*G8=0,"",IF(AND(F8*G8=1,F7*G7=0),1,IF(AND(H7=1,I7=1),1,IF(AND(R7&gt;R6,N$10="Yes"),1,IF(AND(N$5="+/-",H7=1),I7-N$7,IF(AND(N$5="+/-",H7=-1),I7+N$6,IF(AND(N$5="Exponent",H7=1),I7/N$7,IF(AND(N$5="Exponent",H7=-1),I7*N$6))))))))</f>
        <v/>
      </c>
      <c r="J8">
        <f ca="1">IF(G8*F8=0,0,IF(H8=1,(36-E8)*I8*$N$2,IF(H8=-1,I8*H8*E8*$N$2)))</f>
        <v>0</v>
      </c>
      <c r="K8">
        <f>IF(A8&lt;$N$8,0,J8+K7)</f>
        <v>0</v>
      </c>
      <c r="L8" t="str">
        <f>IF(AND(K8&gt;=$N$3,MAX(K$2:K7)&lt;$N$3),"KTF","")</f>
        <v/>
      </c>
      <c r="M8" s="11" t="s">
        <v>11</v>
      </c>
      <c r="N8" s="12">
        <v>11</v>
      </c>
      <c r="O8" s="3"/>
      <c r="P8" s="3"/>
      <c r="Q8" s="3"/>
      <c r="R8">
        <f t="shared" si="6"/>
        <v>0</v>
      </c>
      <c r="S8" t="str">
        <f t="shared" si="8"/>
        <v/>
      </c>
      <c r="T8" t="str">
        <f t="shared" si="9"/>
        <v/>
      </c>
      <c r="U8" t="str">
        <f>IF(U7&lt;&gt;"",U7,IF(T8&lt;&gt;"",MIN(K$3:K7),""))</f>
        <v/>
      </c>
      <c r="V8" t="str">
        <f>IF(V7&lt;&gt;"",V7,IF(U8&lt;&gt;"",MAX(I$3:I7),""))</f>
        <v/>
      </c>
    </row>
    <row r="9" spans="1:25" x14ac:dyDescent="0.25">
      <c r="A9">
        <v>8</v>
      </c>
      <c r="B9">
        <f t="shared" ca="1" si="1"/>
        <v>18</v>
      </c>
      <c r="C9">
        <f ca="1">COUNTIF($B$2:B8,B9)</f>
        <v>0</v>
      </c>
      <c r="D9" t="str">
        <f t="shared" ca="1" si="2"/>
        <v/>
      </c>
      <c r="E9">
        <f t="shared" ca="1" si="3"/>
        <v>30</v>
      </c>
      <c r="F9">
        <f ca="1">IF(COUNTIFS(D$2:D8,"R")&lt;N$9,0,1)</f>
        <v>1</v>
      </c>
      <c r="G9">
        <f>IF(A9&gt;=N$8,1,0)</f>
        <v>0</v>
      </c>
      <c r="H9" t="str">
        <f t="shared" ca="1" si="7"/>
        <v/>
      </c>
      <c r="I9" t="str">
        <f ca="1">IF(F9*G9=0,"",IF(AND(F9*G9=1,F8*G8=0),1,IF(AND(H8=1,I8=1),1,IF(AND(R8&gt;R7,N$10="Yes"),1,IF(AND(N$5="+/-",H8=1),I8-N$7,IF(AND(N$5="+/-",H8=-1),I8+N$6,IF(AND(N$5="Exponent",H8=1),I8/N$7,IF(AND(N$5="Exponent",H8=-1),I8*N$6))))))))</f>
        <v/>
      </c>
      <c r="J9">
        <f ca="1">IF(G9*F9=0,0,IF(H9=1,(36-E9)*I9*$N$2,IF(H9=-1,I9*H9*E9*$N$2)))</f>
        <v>0</v>
      </c>
      <c r="K9">
        <f>IF(A9&lt;$N$8,0,J9+K8)</f>
        <v>0</v>
      </c>
      <c r="L9" t="str">
        <f>IF(AND(K9&gt;=$N$3,MAX(K$2:K8)&lt;$N$3),"KTF","")</f>
        <v/>
      </c>
      <c r="M9" s="11" t="s">
        <v>18</v>
      </c>
      <c r="N9" s="12">
        <v>0</v>
      </c>
      <c r="O9" s="3"/>
      <c r="P9" s="3"/>
      <c r="Q9" s="3"/>
      <c r="R9">
        <f t="shared" si="6"/>
        <v>0</v>
      </c>
      <c r="S9" t="str">
        <f t="shared" si="8"/>
        <v/>
      </c>
      <c r="T9" t="str">
        <f t="shared" si="9"/>
        <v/>
      </c>
      <c r="U9" t="str">
        <f>IF(U8&lt;&gt;"",U8,IF(T9&lt;&gt;"",MIN(K$3:K8),""))</f>
        <v/>
      </c>
      <c r="V9" t="str">
        <f>IF(V8&lt;&gt;"",V8,IF(U9&lt;&gt;"",MAX(I$3:I8),""))</f>
        <v/>
      </c>
    </row>
    <row r="10" spans="1:25" ht="15.75" thickBot="1" x14ac:dyDescent="0.3">
      <c r="A10">
        <v>9</v>
      </c>
      <c r="B10">
        <f t="shared" ca="1" si="1"/>
        <v>15</v>
      </c>
      <c r="C10">
        <f ca="1">COUNTIF($B$2:B9,B10)</f>
        <v>0</v>
      </c>
      <c r="D10" t="str">
        <f t="shared" ca="1" si="2"/>
        <v/>
      </c>
      <c r="E10">
        <f t="shared" ca="1" si="3"/>
        <v>29</v>
      </c>
      <c r="F10">
        <f ca="1">IF(COUNTIFS(D$2:D9,"R")&lt;N$9,0,1)</f>
        <v>1</v>
      </c>
      <c r="G10">
        <f>IF(A10&gt;=N$8,1,0)</f>
        <v>0</v>
      </c>
      <c r="H10" t="str">
        <f t="shared" ca="1" si="7"/>
        <v/>
      </c>
      <c r="I10" t="str">
        <f ca="1">IF(F10*G10=0,"",IF(AND(F10*G10=1,F9*G9=0),1,IF(AND(H9=1,I9=1),1,IF(AND(R9&gt;R8,N$10="Yes"),1,IF(AND(N$5="+/-",H9=1),I9-N$7,IF(AND(N$5="+/-",H9=-1),I9+N$6,IF(AND(N$5="Exponent",H9=1),I9/N$7,IF(AND(N$5="Exponent",H9=-1),I9*N$6))))))))</f>
        <v/>
      </c>
      <c r="J10">
        <f ca="1">IF(G10*F10=0,0,IF(H10=1,(36-E10)*I10*$N$2,IF(H10=-1,I10*H10*E10*$N$2)))</f>
        <v>0</v>
      </c>
      <c r="K10">
        <f>IF(A10&lt;$N$8,0,J10+K9)</f>
        <v>0</v>
      </c>
      <c r="L10" t="str">
        <f>IF(AND(K10&gt;=$N$3,MAX(K$2:K9)&lt;$N$3),"KTF","")</f>
        <v/>
      </c>
      <c r="M10" s="13" t="s">
        <v>17</v>
      </c>
      <c r="N10" s="14" t="s">
        <v>16</v>
      </c>
      <c r="O10" s="3"/>
      <c r="P10" s="3"/>
      <c r="Q10" s="3"/>
      <c r="R10">
        <f t="shared" si="6"/>
        <v>0</v>
      </c>
      <c r="S10" t="str">
        <f t="shared" si="8"/>
        <v/>
      </c>
      <c r="T10" t="str">
        <f t="shared" si="9"/>
        <v/>
      </c>
      <c r="U10" t="str">
        <f>IF(U9&lt;&gt;"",U9,IF(T10&lt;&gt;"",MIN(K$3:K9),""))</f>
        <v/>
      </c>
      <c r="V10" t="str">
        <f>IF(V9&lt;&gt;"",V9,IF(U10&lt;&gt;"",MAX(I$3:I9),""))</f>
        <v/>
      </c>
    </row>
    <row r="11" spans="1:25" x14ac:dyDescent="0.25">
      <c r="A11">
        <v>10</v>
      </c>
      <c r="B11">
        <f t="shared" ca="1" si="1"/>
        <v>37</v>
      </c>
      <c r="C11">
        <f ca="1">COUNTIF($B$2:B10,B11)</f>
        <v>0</v>
      </c>
      <c r="D11" t="str">
        <f t="shared" ca="1" si="2"/>
        <v/>
      </c>
      <c r="E11">
        <f t="shared" ca="1" si="3"/>
        <v>28</v>
      </c>
      <c r="F11">
        <f ca="1">IF(COUNTIFS(D$2:D10,"R")&lt;N$9,0,1)</f>
        <v>1</v>
      </c>
      <c r="G11">
        <f>IF(A11&gt;=N$8,1,0)</f>
        <v>0</v>
      </c>
      <c r="H11" t="str">
        <f t="shared" ca="1" si="7"/>
        <v/>
      </c>
      <c r="I11" t="str">
        <f ca="1">IF(F11*G11=0,"",IF(AND(F11*G11=1,F10*G10=0),1,IF(AND(H10=1,I10=1),1,IF(AND(R10&gt;R9,N$10="Yes"),1,IF(AND(N$5="+/-",H10=1),I10-N$7,IF(AND(N$5="+/-",H10=-1),I10+N$6,IF(AND(N$5="Exponent",H10=1),I10/N$7,IF(AND(N$5="Exponent",H10=-1),I10*N$6))))))))</f>
        <v/>
      </c>
      <c r="J11">
        <f ca="1">IF(G11*F11=0,0,IF(H11=1,(36-E11)*I11*$N$2,IF(H11=-1,I11*H11*E11*$N$2)))</f>
        <v>0</v>
      </c>
      <c r="K11">
        <f>IF(A11&lt;$N$8,0,J11+K10)</f>
        <v>0</v>
      </c>
      <c r="L11" t="str">
        <f>IF(AND(K11&gt;=$N$3,MAX(K$2:K10)&lt;$N$3),"KTF","")</f>
        <v/>
      </c>
      <c r="R11">
        <f t="shared" si="6"/>
        <v>0</v>
      </c>
      <c r="S11" t="str">
        <f t="shared" si="8"/>
        <v/>
      </c>
      <c r="T11" t="str">
        <f t="shared" si="9"/>
        <v/>
      </c>
      <c r="U11" t="str">
        <f>IF(U10&lt;&gt;"",U10,IF(T11&lt;&gt;"",MIN(K$3:K10),""))</f>
        <v/>
      </c>
      <c r="V11" t="str">
        <f>IF(V10&lt;&gt;"",V10,IF(U11&lt;&gt;"",MAX(I$3:I10),""))</f>
        <v/>
      </c>
    </row>
    <row r="12" spans="1:25" x14ac:dyDescent="0.25">
      <c r="A12">
        <v>11</v>
      </c>
      <c r="B12">
        <f t="shared" ca="1" si="1"/>
        <v>7</v>
      </c>
      <c r="C12">
        <f ca="1">COUNTIF($B$2:B11,B12)</f>
        <v>0</v>
      </c>
      <c r="D12" t="str">
        <f t="shared" ca="1" si="2"/>
        <v/>
      </c>
      <c r="E12">
        <f t="shared" ca="1" si="3"/>
        <v>27</v>
      </c>
      <c r="F12">
        <f ca="1">IF(COUNTIFS(D$2:D11,"R")&lt;N$9,0,1)</f>
        <v>1</v>
      </c>
      <c r="G12">
        <f>IF(A12&gt;=N$8,1,0)</f>
        <v>1</v>
      </c>
      <c r="H12">
        <f t="shared" ca="1" si="7"/>
        <v>1</v>
      </c>
      <c r="I12">
        <f ca="1">IF(F12*G12=0,"",IF(AND(F12*G12=1,F11*G11=0),1,IF(AND(H11=1,I11=1),1,IF(AND(R11&gt;R10,N$10="Yes"),1,IF(AND(N$5="+/-",H11=1),I11-N$7,IF(AND(N$5="+/-",H11=-1),I11+N$6,IF(AND(N$5="Exponent",H11=1),I11/N$7,IF(AND(N$5="Exponent",H11=-1),I11*N$6))))))))</f>
        <v>1</v>
      </c>
      <c r="J12">
        <f ca="1">IF(G12*F12=0,0,IF(H12=1,(36-E12)*I12*$N$2,IF(H12=-1,I12*H12*E12*$N$2)))</f>
        <v>9</v>
      </c>
      <c r="K12">
        <f ca="1">IF(A12&lt;$N$8,0,J12+K11)</f>
        <v>9</v>
      </c>
      <c r="L12" t="str">
        <f ca="1">IF(AND(K12&gt;=$N$3,MAX(K$2:K11)&lt;$N$3),"KTF","")</f>
        <v/>
      </c>
      <c r="R12">
        <f t="shared" ca="1" si="6"/>
        <v>9</v>
      </c>
      <c r="S12" t="str">
        <f t="shared" ca="1" si="8"/>
        <v/>
      </c>
      <c r="T12" t="str">
        <f t="shared" ca="1" si="9"/>
        <v/>
      </c>
      <c r="U12" t="str">
        <f ca="1">IF(U11&lt;&gt;"",U11,IF(T12&lt;&gt;"",MIN(K$3:K11),""))</f>
        <v/>
      </c>
      <c r="V12" t="str">
        <f ca="1">IF(V11&lt;&gt;"",V11,IF(U12&lt;&gt;"",MAX(I$3:I11),""))</f>
        <v/>
      </c>
    </row>
    <row r="13" spans="1:25" x14ac:dyDescent="0.25">
      <c r="A13">
        <v>12</v>
      </c>
      <c r="B13">
        <f t="shared" ca="1" si="1"/>
        <v>17</v>
      </c>
      <c r="C13">
        <f ca="1">COUNTIF($B$2:B12,B13)</f>
        <v>0</v>
      </c>
      <c r="D13" t="str">
        <f t="shared" ca="1" si="2"/>
        <v/>
      </c>
      <c r="E13">
        <f t="shared" ca="1" si="3"/>
        <v>26</v>
      </c>
      <c r="F13">
        <f ca="1">IF(COUNTIFS(D$2:D12,"R")&lt;N$9,0,1)</f>
        <v>1</v>
      </c>
      <c r="G13">
        <f>IF(A13&gt;=N$8,1,0)</f>
        <v>1</v>
      </c>
      <c r="H13">
        <f t="shared" ca="1" si="7"/>
        <v>1</v>
      </c>
      <c r="I13">
        <f ca="1">IF(F13*G13=0,"",IF(AND(F13*G13=1,F12*G12=0),1,IF(AND(H12=1,I12=1),1,IF(AND(R12&gt;R11,N$10="Yes"),1,IF(AND(N$5="+/-",H12=1),I12-N$7,IF(AND(N$5="+/-",H12=-1),I12+N$6,IF(AND(N$5="Exponent",H12=1),I12/N$7,IF(AND(N$5="Exponent",H12=-1),I12*N$6))))))))</f>
        <v>1</v>
      </c>
      <c r="J13">
        <f ca="1">IF(G13*F13=0,0,IF(H13=1,(36-E13)*I13*$N$2,IF(H13=-1,I13*H13*E13*$N$2)))</f>
        <v>10</v>
      </c>
      <c r="K13">
        <f ca="1">IF(A13&lt;$N$8,0,J13+K12)</f>
        <v>19</v>
      </c>
      <c r="L13" t="str">
        <f ca="1">IF(AND(K13&gt;=$N$3,MAX(K$2:K12)&lt;$N$3),"KTF","")</f>
        <v/>
      </c>
      <c r="R13">
        <f t="shared" ref="R13:R44" ca="1" si="10">IF(E13=0,"",IF(K13&gt;R12,K13,R12))</f>
        <v>19</v>
      </c>
      <c r="S13" t="str">
        <f t="shared" ca="1" si="8"/>
        <v/>
      </c>
      <c r="T13" t="str">
        <f t="shared" ca="1" si="9"/>
        <v/>
      </c>
      <c r="U13" t="str">
        <f ca="1">IF(U12&lt;&gt;"",U12,IF(T13&lt;&gt;"",MIN(K$3:K12),""))</f>
        <v/>
      </c>
      <c r="V13" t="str">
        <f ca="1">IF(V12&lt;&gt;"",V12,IF(U13&lt;&gt;"",MAX(I$3:I12),""))</f>
        <v/>
      </c>
    </row>
    <row r="14" spans="1:25" x14ac:dyDescent="0.25">
      <c r="A14">
        <v>13</v>
      </c>
      <c r="B14">
        <f t="shared" ca="1" si="1"/>
        <v>36</v>
      </c>
      <c r="C14">
        <f ca="1">COUNTIF($B$2:B13,B14)</f>
        <v>1</v>
      </c>
      <c r="D14" t="str">
        <f t="shared" ca="1" si="2"/>
        <v>R</v>
      </c>
      <c r="E14">
        <f t="shared" ca="1" si="3"/>
        <v>25</v>
      </c>
      <c r="F14">
        <f ca="1">IF(COUNTIFS(D$2:D13,"R")&lt;N$9,0,1)</f>
        <v>1</v>
      </c>
      <c r="G14">
        <f>IF(A14&gt;=N$8,1,0)</f>
        <v>1</v>
      </c>
      <c r="H14">
        <f t="shared" ca="1" si="7"/>
        <v>-1</v>
      </c>
      <c r="I14">
        <f ca="1">IF(F14*G14=0,"",IF(AND(F14*G14=1,F13*G13=0),1,IF(AND(H13=1,I13=1),1,IF(AND(R13&gt;R12,N$10="Yes"),1,IF(AND(N$5="+/-",H13=1),I13-N$7,IF(AND(N$5="+/-",H13=-1),I13+N$6,IF(AND(N$5="Exponent",H13=1),I13/N$7,IF(AND(N$5="Exponent",H13=-1),I13*N$6))))))))</f>
        <v>1</v>
      </c>
      <c r="J14">
        <f ca="1">IF(G14*F14=0,0,IF(H14=1,(36-E14)*I14*$N$2,IF(H14=-1,I14*H14*E14*$N$2)))</f>
        <v>-25</v>
      </c>
      <c r="K14">
        <f ca="1">IF(A14&lt;$N$8,0,J14+K13)</f>
        <v>-6</v>
      </c>
      <c r="L14" t="str">
        <f ca="1">IF(AND(K14&gt;=$N$3,MAX(K$2:K13)&lt;$N$3),"KTF","")</f>
        <v/>
      </c>
      <c r="R14">
        <f t="shared" ca="1" si="10"/>
        <v>19</v>
      </c>
      <c r="S14" t="str">
        <f t="shared" ca="1" si="8"/>
        <v/>
      </c>
      <c r="T14" t="str">
        <f t="shared" ca="1" si="9"/>
        <v/>
      </c>
      <c r="U14" t="str">
        <f ca="1">IF(U13&lt;&gt;"",U13,IF(T14&lt;&gt;"",MIN(K$3:K13),""))</f>
        <v/>
      </c>
      <c r="V14" t="str">
        <f ca="1">IF(V13&lt;&gt;"",V13,IF(U14&lt;&gt;"",MAX(I$3:I13),""))</f>
        <v/>
      </c>
    </row>
    <row r="15" spans="1:25" x14ac:dyDescent="0.25">
      <c r="A15">
        <v>14</v>
      </c>
      <c r="B15">
        <f t="shared" ca="1" si="1"/>
        <v>23</v>
      </c>
      <c r="C15">
        <f ca="1">COUNTIF($B$2:B14,B15)</f>
        <v>0</v>
      </c>
      <c r="D15" t="str">
        <f t="shared" ca="1" si="2"/>
        <v/>
      </c>
      <c r="E15">
        <f t="shared" ca="1" si="3"/>
        <v>25</v>
      </c>
      <c r="F15">
        <f ca="1">IF(COUNTIFS(D$2:D14,"R")&lt;N$9,0,1)</f>
        <v>1</v>
      </c>
      <c r="G15">
        <f>IF(A15&gt;=N$8,1,0)</f>
        <v>1</v>
      </c>
      <c r="H15">
        <f t="shared" ca="1" si="7"/>
        <v>1</v>
      </c>
      <c r="I15">
        <f ca="1">IF(F15*G15=0,"",IF(AND(F15*G15=1,F14*G14=0),1,IF(AND(H14=1,I14=1),1,IF(AND(R14&gt;R13,N$10="Yes"),1,IF(AND(N$5="+/-",H14=1),I14-N$7,IF(AND(N$5="+/-",H14=-1),I14+N$6,IF(AND(N$5="Exponent",H14=1),I14/N$7,IF(AND(N$5="Exponent",H14=-1),I14*N$6))))))))</f>
        <v>2</v>
      </c>
      <c r="J15">
        <f ca="1">IF(G15*F15=0,0,IF(H15=1,(36-E15)*I15*$N$2,IF(H15=-1,I15*H15*E15*$N$2)))</f>
        <v>22</v>
      </c>
      <c r="K15">
        <f ca="1">IF(A15&lt;$N$8,0,J15+K14)</f>
        <v>16</v>
      </c>
      <c r="L15" t="str">
        <f ca="1">IF(AND(K15&gt;=$N$3,MAX(K$2:K14)&lt;$N$3),"KTF","")</f>
        <v/>
      </c>
      <c r="R15">
        <f t="shared" ca="1" si="10"/>
        <v>19</v>
      </c>
      <c r="S15" t="str">
        <f t="shared" ca="1" si="8"/>
        <v/>
      </c>
      <c r="T15" t="str">
        <f t="shared" ca="1" si="9"/>
        <v/>
      </c>
      <c r="U15" t="str">
        <f ca="1">IF(U14&lt;&gt;"",U14,IF(T15&lt;&gt;"",MIN(K$3:K14),""))</f>
        <v/>
      </c>
      <c r="V15" t="str">
        <f ca="1">IF(V14&lt;&gt;"",V14,IF(U15&lt;&gt;"",MAX(I$3:I14),""))</f>
        <v/>
      </c>
    </row>
    <row r="16" spans="1:25" x14ac:dyDescent="0.25">
      <c r="A16">
        <v>15</v>
      </c>
      <c r="B16">
        <f t="shared" ca="1" si="1"/>
        <v>36</v>
      </c>
      <c r="C16">
        <f ca="1">COUNTIF($B$2:B15,B16)</f>
        <v>2</v>
      </c>
      <c r="D16" t="str">
        <f t="shared" ca="1" si="2"/>
        <v>R</v>
      </c>
      <c r="E16">
        <f t="shared" ca="1" si="3"/>
        <v>24</v>
      </c>
      <c r="F16">
        <f ca="1">IF(COUNTIFS(D$2:D15,"R")&lt;N$9,0,1)</f>
        <v>1</v>
      </c>
      <c r="G16">
        <f>IF(A16&gt;=N$8,1,0)</f>
        <v>1</v>
      </c>
      <c r="H16">
        <f t="shared" ca="1" si="7"/>
        <v>-1</v>
      </c>
      <c r="I16">
        <f ca="1">IF(F16*G16=0,"",IF(AND(F16*G16=1,F15*G15=0),1,IF(AND(H15=1,I15=1),1,IF(AND(R15&gt;R14,N$10="Yes"),1,IF(AND(N$5="+/-",H15=1),I15-N$7,IF(AND(N$5="+/-",H15=-1),I15+N$6,IF(AND(N$5="Exponent",H15=1),I15/N$7,IF(AND(N$5="Exponent",H15=-1),I15*N$6))))))))</f>
        <v>1</v>
      </c>
      <c r="J16">
        <f ca="1">IF(G16*F16=0,0,IF(H16=1,(36-E16)*I16*$N$2,IF(H16=-1,I16*H16*E16*$N$2)))</f>
        <v>-24</v>
      </c>
      <c r="K16">
        <f ca="1">IF(A16&lt;$N$8,0,J16+K15)</f>
        <v>-8</v>
      </c>
      <c r="L16" t="str">
        <f ca="1">IF(AND(K16&gt;=$N$3,MAX(K$2:K15)&lt;$N$3),"KTF","")</f>
        <v/>
      </c>
      <c r="R16">
        <f t="shared" ca="1" si="10"/>
        <v>19</v>
      </c>
      <c r="S16" t="str">
        <f t="shared" ca="1" si="8"/>
        <v/>
      </c>
      <c r="T16" t="str">
        <f t="shared" ca="1" si="9"/>
        <v/>
      </c>
      <c r="U16" t="str">
        <f ca="1">IF(U15&lt;&gt;"",U15,IF(T16&lt;&gt;"",MIN(K$3:K15),""))</f>
        <v/>
      </c>
      <c r="V16" t="str">
        <f ca="1">IF(V15&lt;&gt;"",V15,IF(U16&lt;&gt;"",MAX(I$3:I15),""))</f>
        <v/>
      </c>
    </row>
    <row r="17" spans="1:22" x14ac:dyDescent="0.25">
      <c r="A17">
        <v>16</v>
      </c>
      <c r="B17">
        <f t="shared" ca="1" si="1"/>
        <v>31</v>
      </c>
      <c r="C17">
        <f ca="1">COUNTIF($B$2:B16,B17)</f>
        <v>0</v>
      </c>
      <c r="D17" t="str">
        <f t="shared" ca="1" si="2"/>
        <v/>
      </c>
      <c r="E17">
        <f t="shared" ca="1" si="3"/>
        <v>24</v>
      </c>
      <c r="F17">
        <f ca="1">IF(COUNTIFS(D$2:D16,"R")&lt;N$9,0,1)</f>
        <v>1</v>
      </c>
      <c r="G17">
        <f>IF(A17&gt;=N$8,1,0)</f>
        <v>1</v>
      </c>
      <c r="H17">
        <f t="shared" ca="1" si="7"/>
        <v>1</v>
      </c>
      <c r="I17">
        <f ca="1">IF(F17*G17=0,"",IF(AND(F17*G17=1,F16*G16=0),1,IF(AND(H16=1,I16=1),1,IF(AND(R16&gt;R15,N$10="Yes"),1,IF(AND(N$5="+/-",H16=1),I16-N$7,IF(AND(N$5="+/-",H16=-1),I16+N$6,IF(AND(N$5="Exponent",H16=1),I16/N$7,IF(AND(N$5="Exponent",H16=-1),I16*N$6))))))))</f>
        <v>2</v>
      </c>
      <c r="J17">
        <f ca="1">IF(G17*F17=0,0,IF(H17=1,(36-E17)*I17*$N$2,IF(H17=-1,I17*H17*E17*$N$2)))</f>
        <v>24</v>
      </c>
      <c r="K17">
        <f ca="1">IF(A17&lt;$N$8,0,J17+K16)</f>
        <v>16</v>
      </c>
      <c r="L17" t="str">
        <f ca="1">IF(AND(K17&gt;=$N$3,MAX(K$2:K16)&lt;$N$3),"KTF","")</f>
        <v/>
      </c>
      <c r="R17">
        <f t="shared" ca="1" si="10"/>
        <v>19</v>
      </c>
      <c r="S17" t="str">
        <f t="shared" ca="1" si="8"/>
        <v/>
      </c>
      <c r="T17" t="str">
        <f t="shared" ca="1" si="9"/>
        <v/>
      </c>
      <c r="U17" t="str">
        <f ca="1">IF(U16&lt;&gt;"",U16,IF(T17&lt;&gt;"",MIN(K$3:K16),""))</f>
        <v/>
      </c>
      <c r="V17" t="str">
        <f ca="1">IF(V16&lt;&gt;"",V16,IF(U17&lt;&gt;"",MAX(I$3:I16),""))</f>
        <v/>
      </c>
    </row>
    <row r="18" spans="1:22" x14ac:dyDescent="0.25">
      <c r="A18">
        <v>17</v>
      </c>
      <c r="B18">
        <f t="shared" ca="1" si="1"/>
        <v>2</v>
      </c>
      <c r="C18">
        <f ca="1">COUNTIF($B$2:B17,B18)</f>
        <v>0</v>
      </c>
      <c r="D18" t="str">
        <f t="shared" ca="1" si="2"/>
        <v/>
      </c>
      <c r="E18">
        <f t="shared" ca="1" si="3"/>
        <v>23</v>
      </c>
      <c r="F18">
        <f ca="1">IF(COUNTIFS(D$2:D17,"R")&lt;N$9,0,1)</f>
        <v>1</v>
      </c>
      <c r="G18">
        <f>IF(A18&gt;=N$8,1,0)</f>
        <v>1</v>
      </c>
      <c r="H18">
        <f t="shared" ca="1" si="7"/>
        <v>1</v>
      </c>
      <c r="I18">
        <f ca="1">IF(F18*G18=0,"",IF(AND(F18*G18=1,F17*G17=0),1,IF(AND(H17=1,I17=1),1,IF(AND(R17&gt;R16,N$10="Yes"),1,IF(AND(N$5="+/-",H17=1),I17-N$7,IF(AND(N$5="+/-",H17=-1),I17+N$6,IF(AND(N$5="Exponent",H17=1),I17/N$7,IF(AND(N$5="Exponent",H17=-1),I17*N$6))))))))</f>
        <v>1</v>
      </c>
      <c r="J18">
        <f ca="1">IF(G18*F18=0,0,IF(H18=1,(36-E18)*I18*$N$2,IF(H18=-1,I18*H18*E18*$N$2)))</f>
        <v>13</v>
      </c>
      <c r="K18">
        <f ca="1">IF(A18&lt;$N$8,0,J18+K17)</f>
        <v>29</v>
      </c>
      <c r="L18" t="str">
        <f ca="1">IF(AND(K18&gt;=$N$3,MAX(K$2:K17)&lt;$N$3),"KTF","")</f>
        <v/>
      </c>
      <c r="R18">
        <f t="shared" ca="1" si="10"/>
        <v>29</v>
      </c>
      <c r="S18" t="str">
        <f t="shared" ca="1" si="8"/>
        <v/>
      </c>
      <c r="T18" t="str">
        <f t="shared" ca="1" si="9"/>
        <v/>
      </c>
      <c r="U18" t="str">
        <f ca="1">IF(U17&lt;&gt;"",U17,IF(T18&lt;&gt;"",MIN(K$3:K17),""))</f>
        <v/>
      </c>
      <c r="V18" t="str">
        <f ca="1">IF(V17&lt;&gt;"",V17,IF(U18&lt;&gt;"",MAX(I$3:I17),""))</f>
        <v/>
      </c>
    </row>
    <row r="19" spans="1:22" x14ac:dyDescent="0.25">
      <c r="A19">
        <v>18</v>
      </c>
      <c r="B19">
        <f t="shared" ca="1" si="1"/>
        <v>22</v>
      </c>
      <c r="C19">
        <f ca="1">COUNTIF($B$2:B18,B19)</f>
        <v>0</v>
      </c>
      <c r="D19" t="str">
        <f t="shared" ca="1" si="2"/>
        <v/>
      </c>
      <c r="E19">
        <f t="shared" ca="1" si="3"/>
        <v>22</v>
      </c>
      <c r="F19">
        <f ca="1">IF(COUNTIFS(D$2:D18,"R")&lt;N$9,0,1)</f>
        <v>1</v>
      </c>
      <c r="G19">
        <f>IF(A19&gt;=N$8,1,0)</f>
        <v>1</v>
      </c>
      <c r="H19">
        <f t="shared" ca="1" si="7"/>
        <v>1</v>
      </c>
      <c r="I19">
        <f ca="1">IF(F19*G19=0,"",IF(AND(F19*G19=1,F18*G18=0),1,IF(AND(H18=1,I18=1),1,IF(AND(R18&gt;R17,N$10="Yes"),1,IF(AND(N$5="+/-",H18=1),I18-N$7,IF(AND(N$5="+/-",H18=-1),I18+N$6,IF(AND(N$5="Exponent",H18=1),I18/N$7,IF(AND(N$5="Exponent",H18=-1),I18*N$6))))))))</f>
        <v>1</v>
      </c>
      <c r="J19">
        <f ca="1">IF(G19*F19=0,0,IF(H19=1,(36-E19)*I19*$N$2,IF(H19=-1,I19*H19*E19*$N$2)))</f>
        <v>14</v>
      </c>
      <c r="K19">
        <f ca="1">IF(A19&lt;$N$8,0,J19+K18)</f>
        <v>43</v>
      </c>
      <c r="L19" t="str">
        <f ca="1">IF(AND(K19&gt;=$N$3,MAX(K$2:K18)&lt;$N$3),"KTF","")</f>
        <v/>
      </c>
      <c r="R19">
        <f t="shared" ca="1" si="10"/>
        <v>43</v>
      </c>
      <c r="S19" t="str">
        <f t="shared" ca="1" si="8"/>
        <v/>
      </c>
      <c r="T19" t="str">
        <f t="shared" ca="1" si="9"/>
        <v/>
      </c>
      <c r="U19" t="str">
        <f ca="1">IF(U18&lt;&gt;"",U18,IF(T19&lt;&gt;"",MIN(K$3:K18),""))</f>
        <v/>
      </c>
      <c r="V19" t="str">
        <f ca="1">IF(V18&lt;&gt;"",V18,IF(U19&lt;&gt;"",MAX(I$3:I18),""))</f>
        <v/>
      </c>
    </row>
    <row r="20" spans="1:22" x14ac:dyDescent="0.25">
      <c r="A20">
        <v>19</v>
      </c>
      <c r="B20">
        <f t="shared" ca="1" si="1"/>
        <v>7</v>
      </c>
      <c r="C20">
        <f ca="1">COUNTIF($B$2:B19,B20)</f>
        <v>1</v>
      </c>
      <c r="D20" t="str">
        <f t="shared" ca="1" si="2"/>
        <v>R</v>
      </c>
      <c r="E20">
        <f t="shared" ca="1" si="3"/>
        <v>21</v>
      </c>
      <c r="F20">
        <f ca="1">IF(COUNTIFS(D$2:D19,"R")&lt;N$9,0,1)</f>
        <v>1</v>
      </c>
      <c r="G20">
        <f>IF(A20&gt;=N$8,1,0)</f>
        <v>1</v>
      </c>
      <c r="H20">
        <f t="shared" ca="1" si="7"/>
        <v>-1</v>
      </c>
      <c r="I20">
        <f ca="1">IF(F20*G20=0,"",IF(AND(F20*G20=1,F19*G19=0),1,IF(AND(H19=1,I19=1),1,IF(AND(R19&gt;R18,N$10="Yes"),1,IF(AND(N$5="+/-",H19=1),I19-N$7,IF(AND(N$5="+/-",H19=-1),I19+N$6,IF(AND(N$5="Exponent",H19=1),I19/N$7,IF(AND(N$5="Exponent",H19=-1),I19*N$6))))))))</f>
        <v>1</v>
      </c>
      <c r="J20">
        <f ca="1">IF(G20*F20=0,0,IF(H20=1,(36-E20)*I20*$N$2,IF(H20=-1,I20*H20*E20*$N$2)))</f>
        <v>-21</v>
      </c>
      <c r="K20">
        <f ca="1">IF(A20&lt;$N$8,0,J20+K19)</f>
        <v>22</v>
      </c>
      <c r="L20" t="str">
        <f ca="1">IF(AND(K20&gt;=$N$3,MAX(K$2:K19)&lt;$N$3),"KTF","")</f>
        <v/>
      </c>
      <c r="R20">
        <f t="shared" ca="1" si="10"/>
        <v>43</v>
      </c>
      <c r="S20" t="str">
        <f t="shared" ca="1" si="8"/>
        <v/>
      </c>
      <c r="T20" t="str">
        <f t="shared" ca="1" si="9"/>
        <v/>
      </c>
      <c r="U20" t="str">
        <f ca="1">IF(U19&lt;&gt;"",U19,IF(T20&lt;&gt;"",MIN(K$3:K19),""))</f>
        <v/>
      </c>
      <c r="V20" t="str">
        <f ca="1">IF(V19&lt;&gt;"",V19,IF(U20&lt;&gt;"",MAX(I$3:I19),""))</f>
        <v/>
      </c>
    </row>
    <row r="21" spans="1:22" x14ac:dyDescent="0.25">
      <c r="A21">
        <v>20</v>
      </c>
      <c r="B21">
        <f t="shared" ca="1" si="1"/>
        <v>26</v>
      </c>
      <c r="C21">
        <f ca="1">COUNTIF($B$2:B20,B21)</f>
        <v>0</v>
      </c>
      <c r="D21" t="str">
        <f t="shared" ca="1" si="2"/>
        <v/>
      </c>
      <c r="E21">
        <f t="shared" ca="1" si="3"/>
        <v>21</v>
      </c>
      <c r="F21">
        <f ca="1">IF(COUNTIFS(D$2:D20,"R")&lt;N$9,0,1)</f>
        <v>1</v>
      </c>
      <c r="G21">
        <f>IF(A21&gt;=N$8,1,0)</f>
        <v>1</v>
      </c>
      <c r="H21">
        <f t="shared" ca="1" si="7"/>
        <v>1</v>
      </c>
      <c r="I21">
        <f ca="1">IF(F21*G21=0,"",IF(AND(F21*G21=1,F20*G20=0),1,IF(AND(H20=1,I20=1),1,IF(AND(R20&gt;R19,N$10="Yes"),1,IF(AND(N$5="+/-",H20=1),I20-N$7,IF(AND(N$5="+/-",H20=-1),I20+N$6,IF(AND(N$5="Exponent",H20=1),I20/N$7,IF(AND(N$5="Exponent",H20=-1),I20*N$6))))))))</f>
        <v>2</v>
      </c>
      <c r="J21">
        <f ca="1">IF(G21*F21=0,0,IF(H21=1,(36-E21)*I21*$N$2,IF(H21=-1,I21*H21*E21*$N$2)))</f>
        <v>30</v>
      </c>
      <c r="K21">
        <f ca="1">IF(A21&lt;$N$8,0,J21+K20)</f>
        <v>52</v>
      </c>
      <c r="L21" t="str">
        <f ca="1">IF(AND(K21&gt;=$N$3,MAX(K$2:K20)&lt;$N$3),"KTF","")</f>
        <v>KTF</v>
      </c>
      <c r="R21">
        <f t="shared" ca="1" si="10"/>
        <v>52</v>
      </c>
      <c r="S21">
        <f t="shared" ca="1" si="8"/>
        <v>52</v>
      </c>
      <c r="T21">
        <f t="shared" ca="1" si="9"/>
        <v>20</v>
      </c>
      <c r="U21">
        <f ca="1">IF(U20&lt;&gt;"",U20,IF(T21&lt;&gt;"",MIN(K$3:K20),""))</f>
        <v>-8</v>
      </c>
      <c r="V21">
        <f ca="1">IF(V20&lt;&gt;"",V20,IF(U21&lt;&gt;"",MAX(I$3:I20),""))</f>
        <v>2</v>
      </c>
    </row>
    <row r="22" spans="1:22" x14ac:dyDescent="0.25">
      <c r="A22">
        <v>21</v>
      </c>
      <c r="B22">
        <f t="shared" ca="1" si="1"/>
        <v>5</v>
      </c>
      <c r="C22">
        <f ca="1">COUNTIF($B$2:B21,B22)</f>
        <v>0</v>
      </c>
      <c r="D22" t="str">
        <f t="shared" ca="1" si="2"/>
        <v/>
      </c>
      <c r="E22">
        <f t="shared" ca="1" si="3"/>
        <v>20</v>
      </c>
      <c r="F22">
        <f ca="1">IF(COUNTIFS(D$2:D21,"R")&lt;N$9,0,1)</f>
        <v>1</v>
      </c>
      <c r="G22">
        <f>IF(A22&gt;=N$8,1,0)</f>
        <v>1</v>
      </c>
      <c r="H22">
        <f t="shared" ca="1" si="7"/>
        <v>1</v>
      </c>
      <c r="I22">
        <f ca="1">IF(F22*G22=0,"",IF(AND(F22*G22=1,F21*G21=0),1,IF(AND(H21=1,I21=1),1,IF(AND(R21&gt;R20,N$10="Yes"),1,IF(AND(N$5="+/-",H21=1),I21-N$7,IF(AND(N$5="+/-",H21=-1),I21+N$6,IF(AND(N$5="Exponent",H21=1),I21/N$7,IF(AND(N$5="Exponent",H21=-1),I21*N$6))))))))</f>
        <v>1</v>
      </c>
      <c r="J22">
        <f ca="1">IF(G22*F22=0,0,IF(H22=1,(36-E22)*I22*$N$2,IF(H22=-1,I22*H22*E22*$N$2)))</f>
        <v>16</v>
      </c>
      <c r="K22">
        <f ca="1">IF(A22&lt;$N$8,0,J22+K21)</f>
        <v>68</v>
      </c>
      <c r="L22" t="str">
        <f ca="1">IF(AND(K22&gt;=$N$3,MAX(K$2:K21)&lt;$N$3),"KTF","")</f>
        <v/>
      </c>
      <c r="R22">
        <f t="shared" ca="1" si="10"/>
        <v>68</v>
      </c>
      <c r="S22">
        <f t="shared" ca="1" si="8"/>
        <v>52</v>
      </c>
      <c r="T22">
        <f t="shared" ca="1" si="9"/>
        <v>20</v>
      </c>
      <c r="U22">
        <f ca="1">IF(U21&lt;&gt;"",U21,IF(T22&lt;&gt;"",MIN(K$3:K21),""))</f>
        <v>-8</v>
      </c>
      <c r="V22">
        <f ca="1">IF(V21&lt;&gt;"",V21,IF(U22&lt;&gt;"",MAX(I$3:I21),""))</f>
        <v>2</v>
      </c>
    </row>
    <row r="23" spans="1:22" x14ac:dyDescent="0.25">
      <c r="A23">
        <v>22</v>
      </c>
      <c r="B23">
        <f t="shared" ca="1" si="1"/>
        <v>2</v>
      </c>
      <c r="C23">
        <f ca="1">COUNTIF($B$2:B22,B23)</f>
        <v>1</v>
      </c>
      <c r="D23" t="str">
        <f t="shared" ca="1" si="2"/>
        <v>R</v>
      </c>
      <c r="E23">
        <f t="shared" ca="1" si="3"/>
        <v>19</v>
      </c>
      <c r="F23">
        <f ca="1">IF(COUNTIFS(D$2:D22,"R")&lt;N$9,0,1)</f>
        <v>1</v>
      </c>
      <c r="G23">
        <f>IF(A23&gt;=N$8,1,0)</f>
        <v>1</v>
      </c>
      <c r="H23">
        <f t="shared" ca="1" si="7"/>
        <v>-1</v>
      </c>
      <c r="I23">
        <f ca="1">IF(F23*G23=0,"",IF(AND(F23*G23=1,F22*G22=0),1,IF(AND(H22=1,I22=1),1,IF(AND(R22&gt;R21,N$10="Yes"),1,IF(AND(N$5="+/-",H22=1),I22-N$7,IF(AND(N$5="+/-",H22=-1),I22+N$6,IF(AND(N$5="Exponent",H22=1),I22/N$7,IF(AND(N$5="Exponent",H22=-1),I22*N$6))))))))</f>
        <v>1</v>
      </c>
      <c r="J23">
        <f ca="1">IF(G23*F23=0,0,IF(H23=1,(36-E23)*I23*$N$2,IF(H23=-1,I23*H23*E23*$N$2)))</f>
        <v>-19</v>
      </c>
      <c r="K23">
        <f ca="1">IF(A23&lt;$N$8,0,J23+K22)</f>
        <v>49</v>
      </c>
      <c r="L23" t="str">
        <f ca="1">IF(AND(K23&gt;=$N$3,MAX(K$2:K22)&lt;$N$3),"KTF","")</f>
        <v/>
      </c>
      <c r="R23">
        <f t="shared" ca="1" si="10"/>
        <v>68</v>
      </c>
      <c r="S23">
        <f t="shared" ca="1" si="8"/>
        <v>52</v>
      </c>
      <c r="T23">
        <f t="shared" ca="1" si="9"/>
        <v>20</v>
      </c>
      <c r="U23">
        <f ca="1">IF(U22&lt;&gt;"",U22,IF(T23&lt;&gt;"",MIN(K$3:K22),""))</f>
        <v>-8</v>
      </c>
      <c r="V23">
        <f ca="1">IF(V22&lt;&gt;"",V22,IF(U23&lt;&gt;"",MAX(I$3:I22),""))</f>
        <v>2</v>
      </c>
    </row>
    <row r="24" spans="1:22" x14ac:dyDescent="0.25">
      <c r="A24">
        <v>23</v>
      </c>
      <c r="B24">
        <f t="shared" ca="1" si="1"/>
        <v>25</v>
      </c>
      <c r="C24">
        <f ca="1">COUNTIF($B$2:B23,B24)</f>
        <v>0</v>
      </c>
      <c r="D24" t="str">
        <f t="shared" ca="1" si="2"/>
        <v/>
      </c>
      <c r="E24">
        <f t="shared" ca="1" si="3"/>
        <v>19</v>
      </c>
      <c r="F24">
        <f ca="1">IF(COUNTIFS(D$2:D23,"R")&lt;N$9,0,1)</f>
        <v>1</v>
      </c>
      <c r="G24">
        <f>IF(A24&gt;=N$8,1,0)</f>
        <v>1</v>
      </c>
      <c r="H24">
        <f t="shared" ca="1" si="7"/>
        <v>1</v>
      </c>
      <c r="I24">
        <f ca="1">IF(F24*G24=0,"",IF(AND(F24*G24=1,F23*G23=0),1,IF(AND(H23=1,I23=1),1,IF(AND(R23&gt;R22,N$10="Yes"),1,IF(AND(N$5="+/-",H23=1),I23-N$7,IF(AND(N$5="+/-",H23=-1),I23+N$6,IF(AND(N$5="Exponent",H23=1),I23/N$7,IF(AND(N$5="Exponent",H23=-1),I23*N$6))))))))</f>
        <v>2</v>
      </c>
      <c r="J24">
        <f ca="1">IF(G24*F24=0,0,IF(H24=1,(36-E24)*I24*$N$2,IF(H24=-1,I24*H24*E24*$N$2)))</f>
        <v>34</v>
      </c>
      <c r="K24">
        <f ca="1">IF(A24&lt;$N$8,0,J24+K23)</f>
        <v>83</v>
      </c>
      <c r="L24" t="str">
        <f ca="1">IF(AND(K24&gt;=$N$3,MAX(K$2:K23)&lt;$N$3),"KTF","")</f>
        <v/>
      </c>
      <c r="R24">
        <f t="shared" ca="1" si="10"/>
        <v>83</v>
      </c>
      <c r="S24">
        <f t="shared" ca="1" si="8"/>
        <v>52</v>
      </c>
      <c r="T24">
        <f t="shared" ca="1" si="9"/>
        <v>20</v>
      </c>
      <c r="U24">
        <f ca="1">IF(U23&lt;&gt;"",U23,IF(T24&lt;&gt;"",MIN(K$3:K23),""))</f>
        <v>-8</v>
      </c>
      <c r="V24">
        <f ca="1">IF(V23&lt;&gt;"",V23,IF(U24&lt;&gt;"",MAX(I$3:I23),""))</f>
        <v>2</v>
      </c>
    </row>
    <row r="25" spans="1:22" x14ac:dyDescent="0.25">
      <c r="A25">
        <v>24</v>
      </c>
      <c r="B25">
        <f t="shared" ca="1" si="1"/>
        <v>17</v>
      </c>
      <c r="C25">
        <f ca="1">COUNTIF($B$2:B24,B25)</f>
        <v>1</v>
      </c>
      <c r="D25" t="str">
        <f t="shared" ca="1" si="2"/>
        <v>R</v>
      </c>
      <c r="E25">
        <f t="shared" ca="1" si="3"/>
        <v>18</v>
      </c>
      <c r="F25">
        <f ca="1">IF(COUNTIFS(D$2:D24,"R")&lt;N$9,0,1)</f>
        <v>1</v>
      </c>
      <c r="G25">
        <f>IF(A25&gt;=N$8,1,0)</f>
        <v>1</v>
      </c>
      <c r="H25">
        <f t="shared" ca="1" si="7"/>
        <v>-1</v>
      </c>
      <c r="I25">
        <f ca="1">IF(F25*G25=0,"",IF(AND(F25*G25=1,F24*G24=0),1,IF(AND(H24=1,I24=1),1,IF(AND(R24&gt;R23,N$10="Yes"),1,IF(AND(N$5="+/-",H24=1),I24-N$7,IF(AND(N$5="+/-",H24=-1),I24+N$6,IF(AND(N$5="Exponent",H24=1),I24/N$7,IF(AND(N$5="Exponent",H24=-1),I24*N$6))))))))</f>
        <v>1</v>
      </c>
      <c r="J25">
        <f ca="1">IF(G25*F25=0,0,IF(H25=1,(36-E25)*I25*$N$2,IF(H25=-1,I25*H25*E25*$N$2)))</f>
        <v>-18</v>
      </c>
      <c r="K25">
        <f ca="1">IF(A25&lt;$N$8,0,J25+K24)</f>
        <v>65</v>
      </c>
      <c r="L25" t="str">
        <f ca="1">IF(AND(K25&gt;=$N$3,MAX(K$2:K24)&lt;$N$3),"KTF","")</f>
        <v/>
      </c>
      <c r="R25">
        <f t="shared" ca="1" si="10"/>
        <v>83</v>
      </c>
      <c r="S25">
        <f t="shared" ca="1" si="8"/>
        <v>52</v>
      </c>
      <c r="T25">
        <f t="shared" ca="1" si="9"/>
        <v>20</v>
      </c>
      <c r="U25">
        <f ca="1">IF(U24&lt;&gt;"",U24,IF(T25&lt;&gt;"",MIN(K$3:K24),""))</f>
        <v>-8</v>
      </c>
      <c r="V25">
        <f ca="1">IF(V24&lt;&gt;"",V24,IF(U25&lt;&gt;"",MAX(I$3:I24),""))</f>
        <v>2</v>
      </c>
    </row>
    <row r="26" spans="1:22" x14ac:dyDescent="0.25">
      <c r="A26">
        <v>25</v>
      </c>
      <c r="B26">
        <f t="shared" ca="1" si="1"/>
        <v>35</v>
      </c>
      <c r="C26">
        <f ca="1">COUNTIF($B$2:B25,B26)</f>
        <v>0</v>
      </c>
      <c r="D26" t="str">
        <f t="shared" ca="1" si="2"/>
        <v/>
      </c>
      <c r="E26">
        <f t="shared" ca="1" si="3"/>
        <v>18</v>
      </c>
      <c r="F26">
        <f ca="1">IF(COUNTIFS(D$2:D25,"R")&lt;N$9,0,1)</f>
        <v>1</v>
      </c>
      <c r="G26">
        <f>IF(A26&gt;=N$8,1,0)</f>
        <v>1</v>
      </c>
      <c r="H26">
        <f t="shared" ca="1" si="7"/>
        <v>1</v>
      </c>
      <c r="I26">
        <f ca="1">IF(F26*G26=0,"",IF(AND(F26*G26=1,F25*G25=0),1,IF(AND(H25=1,I25=1),1,IF(AND(R25&gt;R24,N$10="Yes"),1,IF(AND(N$5="+/-",H25=1),I25-N$7,IF(AND(N$5="+/-",H25=-1),I25+N$6,IF(AND(N$5="Exponent",H25=1),I25/N$7,IF(AND(N$5="Exponent",H25=-1),I25*N$6))))))))</f>
        <v>2</v>
      </c>
      <c r="J26">
        <f ca="1">IF(G26*F26=0,0,IF(H26=1,(36-E26)*I26*$N$2,IF(H26=-1,I26*H26*E26*$N$2)))</f>
        <v>36</v>
      </c>
      <c r="K26">
        <f ca="1">IF(A26&lt;$N$8,0,J26+K25)</f>
        <v>101</v>
      </c>
      <c r="L26" t="str">
        <f ca="1">IF(AND(K26&gt;=$N$3,MAX(K$2:K25)&lt;$N$3),"KTF","")</f>
        <v/>
      </c>
      <c r="R26">
        <f t="shared" ca="1" si="10"/>
        <v>101</v>
      </c>
      <c r="S26">
        <f t="shared" ca="1" si="8"/>
        <v>52</v>
      </c>
      <c r="T26">
        <f t="shared" ca="1" si="9"/>
        <v>20</v>
      </c>
      <c r="U26">
        <f ca="1">IF(U25&lt;&gt;"",U25,IF(T26&lt;&gt;"",MIN(K$3:K25),""))</f>
        <v>-8</v>
      </c>
      <c r="V26">
        <f ca="1">IF(V25&lt;&gt;"",V25,IF(U26&lt;&gt;"",MAX(I$3:I25),""))</f>
        <v>2</v>
      </c>
    </row>
    <row r="27" spans="1:22" x14ac:dyDescent="0.25">
      <c r="A27">
        <v>26</v>
      </c>
      <c r="B27">
        <f t="shared" ca="1" si="1"/>
        <v>20</v>
      </c>
      <c r="C27">
        <f ca="1">COUNTIF($B$2:B26,B27)</f>
        <v>0</v>
      </c>
      <c r="D27" t="str">
        <f t="shared" ca="1" si="2"/>
        <v/>
      </c>
      <c r="E27">
        <f t="shared" ca="1" si="3"/>
        <v>17</v>
      </c>
      <c r="F27">
        <f ca="1">IF(COUNTIFS(D$2:D26,"R")&lt;N$9,0,1)</f>
        <v>1</v>
      </c>
      <c r="G27">
        <f>IF(A27&gt;=N$8,1,0)</f>
        <v>1</v>
      </c>
      <c r="H27">
        <f t="shared" ca="1" si="7"/>
        <v>1</v>
      </c>
      <c r="I27">
        <f ca="1">IF(F27*G27=0,"",IF(AND(F27*G27=1,F26*G26=0),1,IF(AND(H26=1,I26=1),1,IF(AND(R26&gt;R25,N$10="Yes"),1,IF(AND(N$5="+/-",H26=1),I26-N$7,IF(AND(N$5="+/-",H26=-1),I26+N$6,IF(AND(N$5="Exponent",H26=1),I26/N$7,IF(AND(N$5="Exponent",H26=-1),I26*N$6))))))))</f>
        <v>1</v>
      </c>
      <c r="J27">
        <f ca="1">IF(G27*F27=0,0,IF(H27=1,(36-E27)*I27*$N$2,IF(H27=-1,I27*H27*E27*$N$2)))</f>
        <v>19</v>
      </c>
      <c r="K27">
        <f ca="1">IF(A27&lt;$N$8,0,J27+K26)</f>
        <v>120</v>
      </c>
      <c r="L27" t="str">
        <f ca="1">IF(AND(K27&gt;=$N$3,MAX(K$2:K26)&lt;$N$3),"KTF","")</f>
        <v/>
      </c>
      <c r="R27">
        <f t="shared" ca="1" si="10"/>
        <v>120</v>
      </c>
      <c r="S27">
        <f t="shared" ca="1" si="8"/>
        <v>52</v>
      </c>
      <c r="T27">
        <f t="shared" ca="1" si="9"/>
        <v>20</v>
      </c>
      <c r="U27">
        <f ca="1">IF(U26&lt;&gt;"",U26,IF(T27&lt;&gt;"",MIN(K$3:K26),""))</f>
        <v>-8</v>
      </c>
      <c r="V27">
        <f ca="1">IF(V26&lt;&gt;"",V26,IF(U27&lt;&gt;"",MAX(I$3:I26),""))</f>
        <v>2</v>
      </c>
    </row>
    <row r="28" spans="1:22" x14ac:dyDescent="0.25">
      <c r="A28">
        <v>27</v>
      </c>
      <c r="B28">
        <f t="shared" ca="1" si="1"/>
        <v>27</v>
      </c>
      <c r="C28">
        <f ca="1">COUNTIF($B$2:B27,B28)</f>
        <v>0</v>
      </c>
      <c r="D28" t="str">
        <f t="shared" ca="1" si="2"/>
        <v/>
      </c>
      <c r="E28">
        <f t="shared" ca="1" si="3"/>
        <v>16</v>
      </c>
      <c r="F28">
        <f ca="1">IF(COUNTIFS(D$2:D27,"R")&lt;N$9,0,1)</f>
        <v>1</v>
      </c>
      <c r="G28">
        <f>IF(A28&gt;=N$8,1,0)</f>
        <v>1</v>
      </c>
      <c r="H28">
        <f t="shared" ca="1" si="7"/>
        <v>1</v>
      </c>
      <c r="I28">
        <f ca="1">IF(F28*G28=0,"",IF(AND(F28*G28=1,F27*G27=0),1,IF(AND(H27=1,I27=1),1,IF(AND(R27&gt;R26,N$10="Yes"),1,IF(AND(N$5="+/-",H27=1),I27-N$7,IF(AND(N$5="+/-",H27=-1),I27+N$6,IF(AND(N$5="Exponent",H27=1),I27/N$7,IF(AND(N$5="Exponent",H27=-1),I27*N$6))))))))</f>
        <v>1</v>
      </c>
      <c r="J28">
        <f ca="1">IF(G28*F28=0,0,IF(H28=1,(36-E28)*I28*$N$2,IF(H28=-1,I28*H28*E28*$N$2)))</f>
        <v>20</v>
      </c>
      <c r="K28">
        <f ca="1">IF(A28&lt;$N$8,0,J28+K27)</f>
        <v>140</v>
      </c>
      <c r="L28" t="str">
        <f ca="1">IF(AND(K28&gt;=$N$3,MAX(K$2:K27)&lt;$N$3),"KTF","")</f>
        <v/>
      </c>
      <c r="R28">
        <f t="shared" ca="1" si="10"/>
        <v>140</v>
      </c>
      <c r="S28">
        <f t="shared" ca="1" si="8"/>
        <v>52</v>
      </c>
      <c r="T28">
        <f t="shared" ca="1" si="9"/>
        <v>20</v>
      </c>
      <c r="U28">
        <f ca="1">IF(U27&lt;&gt;"",U27,IF(T28&lt;&gt;"",MIN(K$3:K27),""))</f>
        <v>-8</v>
      </c>
      <c r="V28">
        <f ca="1">IF(V27&lt;&gt;"",V27,IF(U28&lt;&gt;"",MAX(I$3:I27),""))</f>
        <v>2</v>
      </c>
    </row>
    <row r="29" spans="1:22" x14ac:dyDescent="0.25">
      <c r="A29">
        <v>28</v>
      </c>
      <c r="B29">
        <f t="shared" ca="1" si="1"/>
        <v>1</v>
      </c>
      <c r="C29">
        <f ca="1">COUNTIF($B$2:B28,B29)</f>
        <v>1</v>
      </c>
      <c r="D29" t="str">
        <f t="shared" ca="1" si="2"/>
        <v>R</v>
      </c>
      <c r="E29">
        <f t="shared" ca="1" si="3"/>
        <v>15</v>
      </c>
      <c r="F29">
        <f ca="1">IF(COUNTIFS(D$2:D28,"R")&lt;N$9,0,1)</f>
        <v>1</v>
      </c>
      <c r="G29">
        <f>IF(A29&gt;=N$8,1,0)</f>
        <v>1</v>
      </c>
      <c r="H29">
        <f t="shared" ca="1" si="7"/>
        <v>-1</v>
      </c>
      <c r="I29">
        <f ca="1">IF(F29*G29=0,"",IF(AND(F29*G29=1,F28*G28=0),1,IF(AND(H28=1,I28=1),1,IF(AND(R28&gt;R27,N$10="Yes"),1,IF(AND(N$5="+/-",H28=1),I28-N$7,IF(AND(N$5="+/-",H28=-1),I28+N$6,IF(AND(N$5="Exponent",H28=1),I28/N$7,IF(AND(N$5="Exponent",H28=-1),I28*N$6))))))))</f>
        <v>1</v>
      </c>
      <c r="J29">
        <f ca="1">IF(G29*F29=0,0,IF(H29=1,(36-E29)*I29*$N$2,IF(H29=-1,I29*H29*E29*$N$2)))</f>
        <v>-15</v>
      </c>
      <c r="K29">
        <f ca="1">IF(A29&lt;$N$8,0,J29+K28)</f>
        <v>125</v>
      </c>
      <c r="L29" t="str">
        <f ca="1">IF(AND(K29&gt;=$N$3,MAX(K$2:K28)&lt;$N$3),"KTF","")</f>
        <v/>
      </c>
      <c r="R29">
        <f t="shared" ca="1" si="10"/>
        <v>140</v>
      </c>
      <c r="S29">
        <f t="shared" ca="1" si="8"/>
        <v>52</v>
      </c>
      <c r="T29">
        <f t="shared" ca="1" si="9"/>
        <v>20</v>
      </c>
      <c r="U29">
        <f ca="1">IF(U28&lt;&gt;"",U28,IF(T29&lt;&gt;"",MIN(K$3:K28),""))</f>
        <v>-8</v>
      </c>
      <c r="V29">
        <f ca="1">IF(V28&lt;&gt;"",V28,IF(U29&lt;&gt;"",MAX(I$3:I28),""))</f>
        <v>2</v>
      </c>
    </row>
    <row r="30" spans="1:22" x14ac:dyDescent="0.25">
      <c r="A30">
        <v>29</v>
      </c>
      <c r="B30">
        <f t="shared" ca="1" si="1"/>
        <v>30</v>
      </c>
      <c r="C30">
        <f ca="1">COUNTIF($B$2:B29,B30)</f>
        <v>0</v>
      </c>
      <c r="D30" t="str">
        <f t="shared" ca="1" si="2"/>
        <v/>
      </c>
      <c r="E30">
        <f t="shared" ca="1" si="3"/>
        <v>15</v>
      </c>
      <c r="F30">
        <f ca="1">IF(COUNTIFS(D$2:D29,"R")&lt;N$9,0,1)</f>
        <v>1</v>
      </c>
      <c r="G30">
        <f>IF(A30&gt;=N$8,1,0)</f>
        <v>1</v>
      </c>
      <c r="H30">
        <f t="shared" ca="1" si="7"/>
        <v>1</v>
      </c>
      <c r="I30">
        <f ca="1">IF(F30*G30=0,"",IF(AND(F30*G30=1,F29*G29=0),1,IF(AND(H29=1,I29=1),1,IF(AND(R29&gt;R28,N$10="Yes"),1,IF(AND(N$5="+/-",H29=1),I29-N$7,IF(AND(N$5="+/-",H29=-1),I29+N$6,IF(AND(N$5="Exponent",H29=1),I29/N$7,IF(AND(N$5="Exponent",H29=-1),I29*N$6))))))))</f>
        <v>2</v>
      </c>
      <c r="J30">
        <f ca="1">IF(G30*F30=0,0,IF(H30=1,(36-E30)*I30*$N$2,IF(H30=-1,I30*H30*E30*$N$2)))</f>
        <v>42</v>
      </c>
      <c r="K30">
        <f ca="1">IF(A30&lt;$N$8,0,J30+K29)</f>
        <v>167</v>
      </c>
      <c r="L30" t="str">
        <f ca="1">IF(AND(K30&gt;=$N$3,MAX(K$2:K29)&lt;$N$3),"KTF","")</f>
        <v/>
      </c>
      <c r="R30">
        <f t="shared" ca="1" si="10"/>
        <v>167</v>
      </c>
      <c r="S30">
        <f t="shared" ca="1" si="8"/>
        <v>52</v>
      </c>
      <c r="T30">
        <f t="shared" ca="1" si="9"/>
        <v>20</v>
      </c>
      <c r="U30">
        <f ca="1">IF(U29&lt;&gt;"",U29,IF(T30&lt;&gt;"",MIN(K$3:K29),""))</f>
        <v>-8</v>
      </c>
      <c r="V30">
        <f ca="1">IF(V29&lt;&gt;"",V29,IF(U30&lt;&gt;"",MAX(I$3:I29),""))</f>
        <v>2</v>
      </c>
    </row>
    <row r="31" spans="1:22" x14ac:dyDescent="0.25">
      <c r="A31">
        <v>30</v>
      </c>
      <c r="B31">
        <f t="shared" ca="1" si="1"/>
        <v>9</v>
      </c>
      <c r="C31">
        <f ca="1">COUNTIF($B$2:B30,B31)</f>
        <v>1</v>
      </c>
      <c r="D31" t="str">
        <f t="shared" ca="1" si="2"/>
        <v>R</v>
      </c>
      <c r="E31">
        <f t="shared" ca="1" si="3"/>
        <v>14</v>
      </c>
      <c r="F31">
        <f ca="1">IF(COUNTIFS(D$2:D30,"R")&lt;N$9,0,1)</f>
        <v>1</v>
      </c>
      <c r="G31">
        <f>IF(A31&gt;=N$8,1,0)</f>
        <v>1</v>
      </c>
      <c r="H31">
        <f t="shared" ca="1" si="7"/>
        <v>-1</v>
      </c>
      <c r="I31">
        <f ca="1">IF(F31*G31=0,"",IF(AND(F31*G31=1,F30*G30=0),1,IF(AND(H30=1,I30=1),1,IF(AND(R30&gt;R29,N$10="Yes"),1,IF(AND(N$5="+/-",H30=1),I30-N$7,IF(AND(N$5="+/-",H30=-1),I30+N$6,IF(AND(N$5="Exponent",H30=1),I30/N$7,IF(AND(N$5="Exponent",H30=-1),I30*N$6))))))))</f>
        <v>1</v>
      </c>
      <c r="J31">
        <f ca="1">IF(G31*F31=0,0,IF(H31=1,(36-E31)*I31*$N$2,IF(H31=-1,I31*H31*E31*$N$2)))</f>
        <v>-14</v>
      </c>
      <c r="K31">
        <f ca="1">IF(A31&lt;$N$8,0,J31+K30)</f>
        <v>153</v>
      </c>
      <c r="L31" t="str">
        <f ca="1">IF(AND(K31&gt;=$N$3,MAX(K$2:K30)&lt;$N$3),"KTF","")</f>
        <v/>
      </c>
      <c r="R31">
        <f t="shared" ca="1" si="10"/>
        <v>167</v>
      </c>
      <c r="S31">
        <f t="shared" ca="1" si="8"/>
        <v>52</v>
      </c>
      <c r="T31">
        <f t="shared" ca="1" si="9"/>
        <v>20</v>
      </c>
      <c r="U31">
        <f ca="1">IF(U30&lt;&gt;"",U30,IF(T31&lt;&gt;"",MIN(K$3:K30),""))</f>
        <v>-8</v>
      </c>
      <c r="V31">
        <f ca="1">IF(V30&lt;&gt;"",V30,IF(U31&lt;&gt;"",MAX(I$3:I30),""))</f>
        <v>2</v>
      </c>
    </row>
    <row r="32" spans="1:22" x14ac:dyDescent="0.25">
      <c r="A32">
        <v>31</v>
      </c>
      <c r="B32">
        <f t="shared" ca="1" si="1"/>
        <v>37</v>
      </c>
      <c r="C32">
        <f ca="1">COUNTIF($B$2:B31,B32)</f>
        <v>1</v>
      </c>
      <c r="D32" t="str">
        <f t="shared" ca="1" si="2"/>
        <v>R</v>
      </c>
      <c r="E32">
        <f t="shared" ca="1" si="3"/>
        <v>14</v>
      </c>
      <c r="F32">
        <f ca="1">IF(COUNTIFS(D$2:D31,"R")&lt;N$9,0,1)</f>
        <v>1</v>
      </c>
      <c r="G32">
        <f>IF(A32&gt;=N$8,1,0)</f>
        <v>1</v>
      </c>
      <c r="H32">
        <f t="shared" ca="1" si="7"/>
        <v>-1</v>
      </c>
      <c r="I32">
        <f ca="1">IF(F32*G32=0,"",IF(AND(F32*G32=1,F31*G31=0),1,IF(AND(H31=1,I31=1),1,IF(AND(R31&gt;R30,N$10="Yes"),1,IF(AND(N$5="+/-",H31=1),I31-N$7,IF(AND(N$5="+/-",H31=-1),I31+N$6,IF(AND(N$5="Exponent",H31=1),I31/N$7,IF(AND(N$5="Exponent",H31=-1),I31*N$6))))))))</f>
        <v>2</v>
      </c>
      <c r="J32">
        <f ca="1">IF(G32*F32=0,0,IF(H32=1,(36-E32)*I32*$N$2,IF(H32=-1,I32*H32*E32*$N$2)))</f>
        <v>-28</v>
      </c>
      <c r="K32">
        <f ca="1">IF(A32&lt;$N$8,0,J32+K31)</f>
        <v>125</v>
      </c>
      <c r="L32" t="str">
        <f ca="1">IF(AND(K32&gt;=$N$3,MAX(K$2:K31)&lt;$N$3),"KTF","")</f>
        <v/>
      </c>
      <c r="R32">
        <f t="shared" ca="1" si="10"/>
        <v>167</v>
      </c>
      <c r="S32">
        <f t="shared" ca="1" si="8"/>
        <v>52</v>
      </c>
      <c r="T32">
        <f t="shared" ca="1" si="9"/>
        <v>20</v>
      </c>
      <c r="U32">
        <f ca="1">IF(U31&lt;&gt;"",U31,IF(T32&lt;&gt;"",MIN(K$3:K31),""))</f>
        <v>-8</v>
      </c>
      <c r="V32">
        <f ca="1">IF(V31&lt;&gt;"",V31,IF(U32&lt;&gt;"",MAX(I$3:I31),""))</f>
        <v>2</v>
      </c>
    </row>
    <row r="33" spans="1:22" x14ac:dyDescent="0.25">
      <c r="A33">
        <v>32</v>
      </c>
      <c r="B33">
        <f t="shared" ca="1" si="1"/>
        <v>27</v>
      </c>
      <c r="C33">
        <f ca="1">COUNTIF($B$2:B32,B33)</f>
        <v>1</v>
      </c>
      <c r="D33" t="str">
        <f t="shared" ca="1" si="2"/>
        <v>R</v>
      </c>
      <c r="E33">
        <f t="shared" ca="1" si="3"/>
        <v>14</v>
      </c>
      <c r="F33">
        <f ca="1">IF(COUNTIFS(D$2:D32,"R")&lt;N$9,0,1)</f>
        <v>1</v>
      </c>
      <c r="G33">
        <f>IF(A33&gt;=N$8,1,0)</f>
        <v>1</v>
      </c>
      <c r="H33">
        <f t="shared" ca="1" si="7"/>
        <v>-1</v>
      </c>
      <c r="I33">
        <f ca="1">IF(F33*G33=0,"",IF(AND(F33*G33=1,F32*G32=0),1,IF(AND(H32=1,I32=1),1,IF(AND(R32&gt;R31,N$10="Yes"),1,IF(AND(N$5="+/-",H32=1),I32-N$7,IF(AND(N$5="+/-",H32=-1),I32+N$6,IF(AND(N$5="Exponent",H32=1),I32/N$7,IF(AND(N$5="Exponent",H32=-1),I32*N$6))))))))</f>
        <v>3</v>
      </c>
      <c r="J33">
        <f ca="1">IF(G33*F33=0,0,IF(H33=1,(36-E33)*I33*$N$2,IF(H33=-1,I33*H33*E33*$N$2)))</f>
        <v>-42</v>
      </c>
      <c r="K33">
        <f ca="1">IF(A33&lt;$N$8,0,J33+K32)</f>
        <v>83</v>
      </c>
      <c r="L33" t="str">
        <f ca="1">IF(AND(K33&gt;=$N$3,MAX(K$2:K32)&lt;$N$3),"KTF","")</f>
        <v/>
      </c>
      <c r="R33">
        <f t="shared" ca="1" si="10"/>
        <v>167</v>
      </c>
      <c r="S33">
        <f t="shared" ca="1" si="8"/>
        <v>52</v>
      </c>
      <c r="T33">
        <f t="shared" ca="1" si="9"/>
        <v>20</v>
      </c>
      <c r="U33">
        <f ca="1">IF(U32&lt;&gt;"",U32,IF(T33&lt;&gt;"",MIN(K$3:K32),""))</f>
        <v>-8</v>
      </c>
      <c r="V33">
        <f ca="1">IF(V32&lt;&gt;"",V32,IF(U33&lt;&gt;"",MAX(I$3:I32),""))</f>
        <v>2</v>
      </c>
    </row>
    <row r="34" spans="1:22" x14ac:dyDescent="0.25">
      <c r="A34">
        <v>33</v>
      </c>
      <c r="B34">
        <f t="shared" ca="1" si="1"/>
        <v>36</v>
      </c>
      <c r="C34">
        <f ca="1">COUNTIF($B$2:B33,B34)</f>
        <v>3</v>
      </c>
      <c r="D34" t="str">
        <f t="shared" ca="1" si="2"/>
        <v>R</v>
      </c>
      <c r="E34">
        <f t="shared" ca="1" si="3"/>
        <v>14</v>
      </c>
      <c r="F34">
        <f ca="1">IF(COUNTIFS(D$2:D33,"R")&lt;N$9,0,1)</f>
        <v>1</v>
      </c>
      <c r="G34">
        <f>IF(A34&gt;=N$8,1,0)</f>
        <v>1</v>
      </c>
      <c r="H34">
        <f t="shared" ca="1" si="7"/>
        <v>-1</v>
      </c>
      <c r="I34">
        <f ca="1">IF(F34*G34=0,"",IF(AND(F34*G34=1,F33*G33=0),1,IF(AND(H33=1,I33=1),1,IF(AND(R33&gt;R32,N$10="Yes"),1,IF(AND(N$5="+/-",H33=1),I33-N$7,IF(AND(N$5="+/-",H33=-1),I33+N$6,IF(AND(N$5="Exponent",H33=1),I33/N$7,IF(AND(N$5="Exponent",H33=-1),I33*N$6))))))))</f>
        <v>4</v>
      </c>
      <c r="J34">
        <f ca="1">IF(G34*F34=0,0,IF(H34=1,(36-E34)*I34*$N$2,IF(H34=-1,I34*H34*E34*$N$2)))</f>
        <v>-56</v>
      </c>
      <c r="K34">
        <f ca="1">IF(A34&lt;$N$8,0,J34+K33)</f>
        <v>27</v>
      </c>
      <c r="L34" t="str">
        <f ca="1">IF(AND(K34&gt;=$N$3,MAX(K$2:K33)&lt;$N$3),"KTF","")</f>
        <v/>
      </c>
      <c r="R34">
        <f t="shared" ca="1" si="10"/>
        <v>167</v>
      </c>
      <c r="S34">
        <f t="shared" ca="1" si="8"/>
        <v>52</v>
      </c>
      <c r="T34">
        <f t="shared" ca="1" si="9"/>
        <v>20</v>
      </c>
      <c r="U34">
        <f ca="1">IF(U33&lt;&gt;"",U33,IF(T34&lt;&gt;"",MIN(K$3:K33),""))</f>
        <v>-8</v>
      </c>
      <c r="V34">
        <f ca="1">IF(V33&lt;&gt;"",V33,IF(U34&lt;&gt;"",MAX(I$3:I33),""))</f>
        <v>2</v>
      </c>
    </row>
    <row r="35" spans="1:22" x14ac:dyDescent="0.25">
      <c r="A35">
        <v>34</v>
      </c>
      <c r="B35">
        <f t="shared" ca="1" si="1"/>
        <v>19</v>
      </c>
      <c r="C35">
        <f ca="1">COUNTIF($B$2:B34,B35)</f>
        <v>0</v>
      </c>
      <c r="D35" t="str">
        <f t="shared" ca="1" si="2"/>
        <v/>
      </c>
      <c r="E35">
        <f t="shared" ca="1" si="3"/>
        <v>14</v>
      </c>
      <c r="F35">
        <f ca="1">IF(COUNTIFS(D$2:D34,"R")&lt;N$9,0,1)</f>
        <v>1</v>
      </c>
      <c r="G35">
        <f>IF(A35&gt;=N$8,1,0)</f>
        <v>1</v>
      </c>
      <c r="H35">
        <f t="shared" ca="1" si="7"/>
        <v>1</v>
      </c>
      <c r="I35">
        <f ca="1">IF(F35*G35=0,"",IF(AND(F35*G35=1,F34*G34=0),1,IF(AND(H34=1,I34=1),1,IF(AND(R34&gt;R33,N$10="Yes"),1,IF(AND(N$5="+/-",H34=1),I34-N$7,IF(AND(N$5="+/-",H34=-1),I34+N$6,IF(AND(N$5="Exponent",H34=1),I34/N$7,IF(AND(N$5="Exponent",H34=-1),I34*N$6))))))))</f>
        <v>5</v>
      </c>
      <c r="J35">
        <f ca="1">IF(G35*F35=0,0,IF(H35=1,(36-E35)*I35*$N$2,IF(H35=-1,I35*H35*E35*$N$2)))</f>
        <v>110</v>
      </c>
      <c r="K35">
        <f ca="1">IF(A35&lt;$N$8,0,J35+K34)</f>
        <v>137</v>
      </c>
      <c r="L35" t="str">
        <f ca="1">IF(AND(K35&gt;=$N$3,MAX(K$2:K34)&lt;$N$3),"KTF","")</f>
        <v/>
      </c>
      <c r="R35">
        <f t="shared" ca="1" si="10"/>
        <v>167</v>
      </c>
      <c r="S35">
        <f t="shared" ca="1" si="8"/>
        <v>52</v>
      </c>
      <c r="T35">
        <f t="shared" ca="1" si="9"/>
        <v>20</v>
      </c>
      <c r="U35">
        <f ca="1">IF(U34&lt;&gt;"",U34,IF(T35&lt;&gt;"",MIN(K$3:K34),""))</f>
        <v>-8</v>
      </c>
      <c r="V35">
        <f ca="1">IF(V34&lt;&gt;"",V34,IF(U35&lt;&gt;"",MAX(I$3:I34),""))</f>
        <v>2</v>
      </c>
    </row>
    <row r="36" spans="1:22" x14ac:dyDescent="0.25">
      <c r="A36">
        <v>35</v>
      </c>
      <c r="B36">
        <f t="shared" ca="1" si="1"/>
        <v>12</v>
      </c>
      <c r="C36">
        <f ca="1">COUNTIF($B$2:B35,B36)</f>
        <v>0</v>
      </c>
      <c r="D36" t="str">
        <f t="shared" ca="1" si="2"/>
        <v/>
      </c>
      <c r="E36">
        <f t="shared" ca="1" si="3"/>
        <v>13</v>
      </c>
      <c r="F36">
        <f ca="1">IF(COUNTIFS(D$2:D35,"R")&lt;N$9,0,1)</f>
        <v>1</v>
      </c>
      <c r="G36">
        <f>IF(A36&gt;=N$8,1,0)</f>
        <v>1</v>
      </c>
      <c r="H36">
        <f t="shared" ca="1" si="7"/>
        <v>1</v>
      </c>
      <c r="I36">
        <f ca="1">IF(F36*G36=0,"",IF(AND(F36*G36=1,F35*G35=0),1,IF(AND(H35=1,I35=1),1,IF(AND(R35&gt;R34,N$10="Yes"),1,IF(AND(N$5="+/-",H35=1),I35-N$7,IF(AND(N$5="+/-",H35=-1),I35+N$6,IF(AND(N$5="Exponent",H35=1),I35/N$7,IF(AND(N$5="Exponent",H35=-1),I35*N$6))))))))</f>
        <v>4</v>
      </c>
      <c r="J36">
        <f ca="1">IF(G36*F36=0,0,IF(H36=1,(36-E36)*I36*$N$2,IF(H36=-1,I36*H36*E36*$N$2)))</f>
        <v>92</v>
      </c>
      <c r="K36">
        <f ca="1">IF(A36&lt;$N$8,0,J36+K35)</f>
        <v>229</v>
      </c>
      <c r="L36" t="str">
        <f ca="1">IF(AND(K36&gt;=$N$3,MAX(K$2:K35)&lt;$N$3),"KTF","")</f>
        <v/>
      </c>
      <c r="R36">
        <f t="shared" ca="1" si="10"/>
        <v>229</v>
      </c>
      <c r="S36">
        <f t="shared" ca="1" si="8"/>
        <v>52</v>
      </c>
      <c r="T36">
        <f t="shared" ca="1" si="9"/>
        <v>20</v>
      </c>
      <c r="U36">
        <f ca="1">IF(U35&lt;&gt;"",U35,IF(T36&lt;&gt;"",MIN(K$3:K35),""))</f>
        <v>-8</v>
      </c>
      <c r="V36">
        <f ca="1">IF(V35&lt;&gt;"",V35,IF(U36&lt;&gt;"",MAX(I$3:I35),""))</f>
        <v>2</v>
      </c>
    </row>
    <row r="37" spans="1:22" x14ac:dyDescent="0.25">
      <c r="A37">
        <v>36</v>
      </c>
      <c r="B37">
        <f t="shared" ca="1" si="1"/>
        <v>19</v>
      </c>
      <c r="C37">
        <f ca="1">COUNTIF($B$2:B36,B37)</f>
        <v>1</v>
      </c>
      <c r="D37" t="str">
        <f t="shared" ca="1" si="2"/>
        <v>R</v>
      </c>
      <c r="E37">
        <f t="shared" ca="1" si="3"/>
        <v>12</v>
      </c>
      <c r="F37">
        <f ca="1">IF(COUNTIFS(D$2:D36,"R")&lt;N$9,0,1)</f>
        <v>1</v>
      </c>
      <c r="G37">
        <f>IF(A37&gt;=N$8,1,0)</f>
        <v>1</v>
      </c>
      <c r="H37">
        <f t="shared" ca="1" si="7"/>
        <v>-1</v>
      </c>
      <c r="I37">
        <f ca="1">IF(F37*G37=0,"",IF(AND(F37*G37=1,F36*G36=0),1,IF(AND(H36=1,I36=1),1,IF(AND(R36&gt;R35,N$10="Yes"),1,IF(AND(N$5="+/-",H36=1),I36-N$7,IF(AND(N$5="+/-",H36=-1),I36+N$6,IF(AND(N$5="Exponent",H36=1),I36/N$7,IF(AND(N$5="Exponent",H36=-1),I36*N$6))))))))</f>
        <v>3</v>
      </c>
      <c r="J37">
        <f ca="1">IF(G37*F37=0,0,IF(H37=1,(36-E37)*I37*$N$2,IF(H37=-1,I37*H37*E37*$N$2)))</f>
        <v>-36</v>
      </c>
      <c r="K37">
        <f ca="1">IF(A37&lt;$N$8,0,J37+K36)</f>
        <v>193</v>
      </c>
      <c r="L37" t="str">
        <f ca="1">IF(AND(K37&gt;=$N$3,MAX(K$2:K36)&lt;$N$3),"KTF","")</f>
        <v/>
      </c>
      <c r="R37">
        <f t="shared" ca="1" si="10"/>
        <v>229</v>
      </c>
      <c r="S37">
        <f t="shared" ca="1" si="8"/>
        <v>52</v>
      </c>
      <c r="T37">
        <f t="shared" ca="1" si="9"/>
        <v>20</v>
      </c>
      <c r="U37">
        <f ca="1">IF(U36&lt;&gt;"",U36,IF(T37&lt;&gt;"",MIN(K$3:K36),""))</f>
        <v>-8</v>
      </c>
      <c r="V37">
        <f ca="1">IF(V36&lt;&gt;"",V36,IF(U37&lt;&gt;"",MAX(I$3:I36),""))</f>
        <v>2</v>
      </c>
    </row>
    <row r="38" spans="1:22" x14ac:dyDescent="0.25">
      <c r="A38">
        <v>37</v>
      </c>
      <c r="B38">
        <f t="shared" ca="1" si="1"/>
        <v>31</v>
      </c>
      <c r="C38">
        <f ca="1">COUNTIF($B$2:B37,B38)</f>
        <v>1</v>
      </c>
      <c r="D38" t="str">
        <f t="shared" ca="1" si="2"/>
        <v>R</v>
      </c>
      <c r="E38">
        <f t="shared" ca="1" si="3"/>
        <v>12</v>
      </c>
      <c r="F38">
        <f ca="1">IF(COUNTIFS(D$2:D37,"R")&lt;N$9,0,1)</f>
        <v>1</v>
      </c>
      <c r="G38">
        <f>IF(A38&gt;=N$8,1,0)</f>
        <v>1</v>
      </c>
      <c r="H38">
        <f t="shared" ca="1" si="7"/>
        <v>-1</v>
      </c>
      <c r="I38">
        <f ca="1">IF(F38*G38=0,"",IF(AND(F38*G38=1,F37*G37=0),1,IF(AND(H37=1,I37=1),1,IF(AND(R37&gt;R36,N$10="Yes"),1,IF(AND(N$5="+/-",H37=1),I37-N$7,IF(AND(N$5="+/-",H37=-1),I37+N$6,IF(AND(N$5="Exponent",H37=1),I37/N$7,IF(AND(N$5="Exponent",H37=-1),I37*N$6))))))))</f>
        <v>4</v>
      </c>
      <c r="J38">
        <f ca="1">IF(G38*F38=0,0,IF(H38=1,(36-E38)*I38*$N$2,IF(H38=-1,I38*H38*E38*$N$2)))</f>
        <v>-48</v>
      </c>
      <c r="K38">
        <f ca="1">IF(A38&lt;$N$8,0,J38+K37)</f>
        <v>145</v>
      </c>
      <c r="L38" t="str">
        <f ca="1">IF(AND(K38&gt;=$N$3,MAX(K$2:K37)&lt;$N$3),"KTF","")</f>
        <v/>
      </c>
      <c r="R38">
        <f t="shared" ca="1" si="10"/>
        <v>229</v>
      </c>
      <c r="S38">
        <f t="shared" ca="1" si="8"/>
        <v>52</v>
      </c>
      <c r="T38">
        <f t="shared" ca="1" si="9"/>
        <v>20</v>
      </c>
      <c r="U38">
        <f ca="1">IF(U37&lt;&gt;"",U37,IF(T38&lt;&gt;"",MIN(K$3:K37),""))</f>
        <v>-8</v>
      </c>
      <c r="V38">
        <f ca="1">IF(V37&lt;&gt;"",V37,IF(U38&lt;&gt;"",MAX(I$3:I37),""))</f>
        <v>2</v>
      </c>
    </row>
    <row r="39" spans="1:22" x14ac:dyDescent="0.25">
      <c r="A39">
        <v>38</v>
      </c>
      <c r="B39">
        <f t="shared" ca="1" si="1"/>
        <v>17</v>
      </c>
      <c r="C39">
        <f ca="1">COUNTIF($B$2:B38,B39)</f>
        <v>2</v>
      </c>
      <c r="D39" t="str">
        <f t="shared" ca="1" si="2"/>
        <v>R</v>
      </c>
      <c r="E39">
        <f t="shared" ca="1" si="3"/>
        <v>12</v>
      </c>
      <c r="F39">
        <f ca="1">IF(COUNTIFS(D$2:D38,"R")&lt;N$9,0,1)</f>
        <v>1</v>
      </c>
      <c r="G39">
        <f>IF(A39&gt;=N$8,1,0)</f>
        <v>1</v>
      </c>
      <c r="H39">
        <f t="shared" ca="1" si="7"/>
        <v>-1</v>
      </c>
      <c r="I39">
        <f ca="1">IF(F39*G39=0,"",IF(AND(F39*G39=1,F38*G38=0),1,IF(AND(H38=1,I38=1),1,IF(AND(R38&gt;R37,N$10="Yes"),1,IF(AND(N$5="+/-",H38=1),I38-N$7,IF(AND(N$5="+/-",H38=-1),I38+N$6,IF(AND(N$5="Exponent",H38=1),I38/N$7,IF(AND(N$5="Exponent",H38=-1),I38*N$6))))))))</f>
        <v>5</v>
      </c>
      <c r="J39">
        <f ca="1">IF(G39*F39=0,0,IF(H39=1,(36-E39)*I39*$N$2,IF(H39=-1,I39*H39*E39*$N$2)))</f>
        <v>-60</v>
      </c>
      <c r="K39">
        <f ca="1">IF(A39&lt;$N$8,0,J39+K38)</f>
        <v>85</v>
      </c>
      <c r="L39" t="str">
        <f ca="1">IF(AND(K39&gt;=$N$3,MAX(K$2:K38)&lt;$N$3),"KTF","")</f>
        <v/>
      </c>
      <c r="R39">
        <f t="shared" ca="1" si="10"/>
        <v>229</v>
      </c>
      <c r="S39">
        <f t="shared" ca="1" si="8"/>
        <v>52</v>
      </c>
      <c r="T39">
        <f t="shared" ca="1" si="9"/>
        <v>20</v>
      </c>
      <c r="U39">
        <f ca="1">IF(U38&lt;&gt;"",U38,IF(T39&lt;&gt;"",MIN(K$3:K38),""))</f>
        <v>-8</v>
      </c>
      <c r="V39">
        <f ca="1">IF(V38&lt;&gt;"",V38,IF(U39&lt;&gt;"",MAX(I$3:I38),""))</f>
        <v>2</v>
      </c>
    </row>
    <row r="40" spans="1:22" x14ac:dyDescent="0.25">
      <c r="A40">
        <v>39</v>
      </c>
      <c r="B40">
        <f t="shared" ca="1" si="1"/>
        <v>16</v>
      </c>
      <c r="C40">
        <f ca="1">COUNTIF($B$2:B39,B40)</f>
        <v>0</v>
      </c>
      <c r="D40" t="str">
        <f t="shared" ca="1" si="2"/>
        <v/>
      </c>
      <c r="E40">
        <f t="shared" ca="1" si="3"/>
        <v>12</v>
      </c>
      <c r="F40">
        <f ca="1">IF(COUNTIFS(D$2:D39,"R")&lt;N$9,0,1)</f>
        <v>1</v>
      </c>
      <c r="G40">
        <f>IF(A40&gt;=N$8,1,0)</f>
        <v>1</v>
      </c>
      <c r="H40">
        <f t="shared" ca="1" si="7"/>
        <v>1</v>
      </c>
      <c r="I40">
        <f ca="1">IF(F40*G40=0,"",IF(AND(F40*G40=1,F39*G39=0),1,IF(AND(H39=1,I39=1),1,IF(AND(R39&gt;R38,N$10="Yes"),1,IF(AND(N$5="+/-",H39=1),I39-N$7,IF(AND(N$5="+/-",H39=-1),I39+N$6,IF(AND(N$5="Exponent",H39=1),I39/N$7,IF(AND(N$5="Exponent",H39=-1),I39*N$6))))))))</f>
        <v>6</v>
      </c>
      <c r="J40">
        <f ca="1">IF(G40*F40=0,0,IF(H40=1,(36-E40)*I40*$N$2,IF(H40=-1,I40*H40*E40*$N$2)))</f>
        <v>144</v>
      </c>
      <c r="K40">
        <f ca="1">IF(A40&lt;$N$8,0,J40+K39)</f>
        <v>229</v>
      </c>
      <c r="L40" t="str">
        <f ca="1">IF(AND(K40&gt;=$N$3,MAX(K$2:K39)&lt;$N$3),"KTF","")</f>
        <v/>
      </c>
      <c r="R40">
        <f t="shared" ca="1" si="10"/>
        <v>229</v>
      </c>
      <c r="S40">
        <f t="shared" ca="1" si="8"/>
        <v>52</v>
      </c>
      <c r="T40">
        <f t="shared" ca="1" si="9"/>
        <v>20</v>
      </c>
      <c r="U40">
        <f ca="1">IF(U39&lt;&gt;"",U39,IF(T40&lt;&gt;"",MIN(K$3:K39),""))</f>
        <v>-8</v>
      </c>
      <c r="V40">
        <f ca="1">IF(V39&lt;&gt;"",V39,IF(U40&lt;&gt;"",MAX(I$3:I39),""))</f>
        <v>2</v>
      </c>
    </row>
    <row r="41" spans="1:22" x14ac:dyDescent="0.25">
      <c r="A41">
        <v>40</v>
      </c>
      <c r="B41">
        <f t="shared" ca="1" si="1"/>
        <v>37</v>
      </c>
      <c r="C41">
        <f ca="1">COUNTIF($B$2:B40,B41)</f>
        <v>2</v>
      </c>
      <c r="D41" t="str">
        <f t="shared" ca="1" si="2"/>
        <v>R</v>
      </c>
      <c r="E41">
        <f t="shared" ca="1" si="3"/>
        <v>11</v>
      </c>
      <c r="F41">
        <f ca="1">IF(COUNTIFS(D$2:D40,"R")&lt;N$9,0,1)</f>
        <v>1</v>
      </c>
      <c r="G41">
        <f>IF(A41&gt;=N$8,1,0)</f>
        <v>1</v>
      </c>
      <c r="H41">
        <f t="shared" ca="1" si="7"/>
        <v>-1</v>
      </c>
      <c r="I41">
        <f ca="1">IF(F41*G41=0,"",IF(AND(F41*G41=1,F40*G40=0),1,IF(AND(H40=1,I40=1),1,IF(AND(R40&gt;R39,N$10="Yes"),1,IF(AND(N$5="+/-",H40=1),I40-N$7,IF(AND(N$5="+/-",H40=-1),I40+N$6,IF(AND(N$5="Exponent",H40=1),I40/N$7,IF(AND(N$5="Exponent",H40=-1),I40*N$6))))))))</f>
        <v>5</v>
      </c>
      <c r="J41">
        <f ca="1">IF(G41*F41=0,0,IF(H41=1,(36-E41)*I41*$N$2,IF(H41=-1,I41*H41*E41*$N$2)))</f>
        <v>-55</v>
      </c>
      <c r="K41">
        <f ca="1">IF(A41&lt;$N$8,0,J41+K40)</f>
        <v>174</v>
      </c>
      <c r="L41" t="str">
        <f ca="1">IF(AND(K41&gt;=$N$3,MAX(K$2:K40)&lt;$N$3),"KTF","")</f>
        <v/>
      </c>
      <c r="R41">
        <f t="shared" ca="1" si="10"/>
        <v>229</v>
      </c>
      <c r="S41">
        <f t="shared" ca="1" si="8"/>
        <v>52</v>
      </c>
      <c r="T41">
        <f t="shared" ca="1" si="9"/>
        <v>20</v>
      </c>
      <c r="U41">
        <f ca="1">IF(U40&lt;&gt;"",U40,IF(T41&lt;&gt;"",MIN(K$3:K40),""))</f>
        <v>-8</v>
      </c>
      <c r="V41">
        <f ca="1">IF(V40&lt;&gt;"",V40,IF(U41&lt;&gt;"",MAX(I$3:I40),""))</f>
        <v>2</v>
      </c>
    </row>
    <row r="42" spans="1:22" x14ac:dyDescent="0.25">
      <c r="A42">
        <v>41</v>
      </c>
      <c r="B42">
        <f t="shared" ca="1" si="1"/>
        <v>37</v>
      </c>
      <c r="C42">
        <f ca="1">COUNTIF($B$2:B41,B42)</f>
        <v>3</v>
      </c>
      <c r="D42" t="str">
        <f t="shared" ca="1" si="2"/>
        <v>R</v>
      </c>
      <c r="E42">
        <f t="shared" ca="1" si="3"/>
        <v>11</v>
      </c>
      <c r="F42">
        <f ca="1">IF(COUNTIFS(D$2:D41,"R")&lt;N$9,0,1)</f>
        <v>1</v>
      </c>
      <c r="G42">
        <f>IF(A42&gt;=N$8,1,0)</f>
        <v>1</v>
      </c>
      <c r="H42">
        <f t="shared" ca="1" si="7"/>
        <v>-1</v>
      </c>
      <c r="I42">
        <f ca="1">IF(F42*G42=0,"",IF(AND(F42*G42=1,F41*G41=0),1,IF(AND(H41=1,I41=1),1,IF(AND(R41&gt;R40,N$10="Yes"),1,IF(AND(N$5="+/-",H41=1),I41-N$7,IF(AND(N$5="+/-",H41=-1),I41+N$6,IF(AND(N$5="Exponent",H41=1),I41/N$7,IF(AND(N$5="Exponent",H41=-1),I41*N$6))))))))</f>
        <v>6</v>
      </c>
      <c r="J42">
        <f ca="1">IF(G42*F42=0,0,IF(H42=1,(36-E42)*I42*$N$2,IF(H42=-1,I42*H42*E42*$N$2)))</f>
        <v>-66</v>
      </c>
      <c r="K42">
        <f ca="1">IF(A42&lt;$N$8,0,J42+K41)</f>
        <v>108</v>
      </c>
      <c r="L42" t="str">
        <f ca="1">IF(AND(K42&gt;=$N$3,MAX(K$2:K41)&lt;$N$3),"KTF","")</f>
        <v/>
      </c>
      <c r="R42">
        <f t="shared" ca="1" si="10"/>
        <v>229</v>
      </c>
      <c r="S42">
        <f t="shared" ca="1" si="8"/>
        <v>52</v>
      </c>
      <c r="T42">
        <f t="shared" ca="1" si="9"/>
        <v>20</v>
      </c>
      <c r="U42">
        <f ca="1">IF(U41&lt;&gt;"",U41,IF(T42&lt;&gt;"",MIN(K$3:K41),""))</f>
        <v>-8</v>
      </c>
      <c r="V42">
        <f ca="1">IF(V41&lt;&gt;"",V41,IF(U42&lt;&gt;"",MAX(I$3:I41),""))</f>
        <v>2</v>
      </c>
    </row>
    <row r="43" spans="1:22" x14ac:dyDescent="0.25">
      <c r="A43">
        <v>42</v>
      </c>
      <c r="B43">
        <f t="shared" ca="1" si="1"/>
        <v>6</v>
      </c>
      <c r="C43">
        <f ca="1">COUNTIF($B$2:B42,B43)</f>
        <v>0</v>
      </c>
      <c r="D43" t="str">
        <f t="shared" ca="1" si="2"/>
        <v/>
      </c>
      <c r="E43">
        <f t="shared" ca="1" si="3"/>
        <v>11</v>
      </c>
      <c r="F43">
        <f ca="1">IF(COUNTIFS(D$2:D42,"R")&lt;N$9,0,1)</f>
        <v>1</v>
      </c>
      <c r="G43">
        <f>IF(A43&gt;=N$8,1,0)</f>
        <v>1</v>
      </c>
      <c r="H43">
        <f t="shared" ca="1" si="7"/>
        <v>1</v>
      </c>
      <c r="I43">
        <f ca="1">IF(F43*G43=0,"",IF(AND(F43*G43=1,F42*G42=0),1,IF(AND(H42=1,I42=1),1,IF(AND(R42&gt;R41,N$10="Yes"),1,IF(AND(N$5="+/-",H42=1),I42-N$7,IF(AND(N$5="+/-",H42=-1),I42+N$6,IF(AND(N$5="Exponent",H42=1),I42/N$7,IF(AND(N$5="Exponent",H42=-1),I42*N$6))))))))</f>
        <v>7</v>
      </c>
      <c r="J43">
        <f ca="1">IF(G43*F43=0,0,IF(H43=1,(36-E43)*I43*$N$2,IF(H43=-1,I43*H43*E43*$N$2)))</f>
        <v>175</v>
      </c>
      <c r="K43">
        <f ca="1">IF(A43&lt;$N$8,0,J43+K42)</f>
        <v>283</v>
      </c>
      <c r="L43" t="str">
        <f ca="1">IF(AND(K43&gt;=$N$3,MAX(K$2:K42)&lt;$N$3),"KTF","")</f>
        <v/>
      </c>
      <c r="R43">
        <f t="shared" ca="1" si="10"/>
        <v>283</v>
      </c>
      <c r="S43">
        <f t="shared" ca="1" si="8"/>
        <v>52</v>
      </c>
      <c r="T43">
        <f t="shared" ca="1" si="9"/>
        <v>20</v>
      </c>
      <c r="U43">
        <f ca="1">IF(U42&lt;&gt;"",U42,IF(T43&lt;&gt;"",MIN(K$3:K42),""))</f>
        <v>-8</v>
      </c>
      <c r="V43">
        <f ca="1">IF(V42&lt;&gt;"",V42,IF(U43&lt;&gt;"",MAX(I$3:I42),""))</f>
        <v>2</v>
      </c>
    </row>
    <row r="44" spans="1:22" x14ac:dyDescent="0.25">
      <c r="A44">
        <v>43</v>
      </c>
      <c r="B44">
        <f t="shared" ca="1" si="1"/>
        <v>21</v>
      </c>
      <c r="C44">
        <f ca="1">COUNTIF($B$2:B43,B44)</f>
        <v>0</v>
      </c>
      <c r="D44" t="str">
        <f t="shared" ca="1" si="2"/>
        <v/>
      </c>
      <c r="E44">
        <f t="shared" ca="1" si="3"/>
        <v>10</v>
      </c>
      <c r="F44">
        <f ca="1">IF(COUNTIFS(D$2:D43,"R")&lt;N$9,0,1)</f>
        <v>1</v>
      </c>
      <c r="G44">
        <f>IF(A44&gt;=N$8,1,0)</f>
        <v>1</v>
      </c>
      <c r="H44">
        <f t="shared" ca="1" si="7"/>
        <v>1</v>
      </c>
      <c r="I44">
        <f ca="1">IF(F44*G44=0,"",IF(AND(F44*G44=1,F43*G43=0),1,IF(AND(H43=1,I43=1),1,IF(AND(R43&gt;R42,N$10="Yes"),1,IF(AND(N$5="+/-",H43=1),I43-N$7,IF(AND(N$5="+/-",H43=-1),I43+N$6,IF(AND(N$5="Exponent",H43=1),I43/N$7,IF(AND(N$5="Exponent",H43=-1),I43*N$6))))))))</f>
        <v>6</v>
      </c>
      <c r="J44">
        <f ca="1">IF(G44*F44=0,0,IF(H44=1,(36-E44)*I44*$N$2,IF(H44=-1,I44*H44*E44*$N$2)))</f>
        <v>156</v>
      </c>
      <c r="K44">
        <f ca="1">IF(A44&lt;$N$8,0,J44+K43)</f>
        <v>439</v>
      </c>
      <c r="L44" t="str">
        <f ca="1">IF(AND(K44&gt;=$N$3,MAX(K$2:K43)&lt;$N$3),"KTF","")</f>
        <v/>
      </c>
      <c r="R44">
        <f t="shared" ca="1" si="10"/>
        <v>439</v>
      </c>
      <c r="S44">
        <f t="shared" ca="1" si="8"/>
        <v>52</v>
      </c>
      <c r="T44">
        <f t="shared" ca="1" si="9"/>
        <v>20</v>
      </c>
      <c r="U44">
        <f ca="1">IF(U43&lt;&gt;"",U43,IF(T44&lt;&gt;"",MIN(K$3:K43),""))</f>
        <v>-8</v>
      </c>
      <c r="V44">
        <f ca="1">IF(V43&lt;&gt;"",V43,IF(U44&lt;&gt;"",MAX(I$3:I43),""))</f>
        <v>2</v>
      </c>
    </row>
    <row r="45" spans="1:22" x14ac:dyDescent="0.25">
      <c r="A45">
        <v>44</v>
      </c>
      <c r="B45">
        <f t="shared" ca="1" si="1"/>
        <v>8</v>
      </c>
      <c r="C45">
        <f ca="1">COUNTIF($B$2:B44,B45)</f>
        <v>0</v>
      </c>
      <c r="D45" t="str">
        <f t="shared" ca="1" si="2"/>
        <v/>
      </c>
      <c r="E45">
        <f t="shared" ca="1" si="3"/>
        <v>9</v>
      </c>
      <c r="F45">
        <f ca="1">IF(COUNTIFS(D$2:D44,"R")&lt;N$9,0,1)</f>
        <v>1</v>
      </c>
      <c r="G45">
        <f>IF(A45&gt;=N$8,1,0)</f>
        <v>1</v>
      </c>
      <c r="H45">
        <f t="shared" ca="1" si="7"/>
        <v>1</v>
      </c>
      <c r="I45">
        <f ca="1">IF(F45*G45=0,"",IF(AND(F45*G45=1,F44*G44=0),1,IF(AND(H44=1,I44=1),1,IF(AND(R44&gt;R43,N$10="Yes"),1,IF(AND(N$5="+/-",H44=1),I44-N$7,IF(AND(N$5="+/-",H44=-1),I44+N$6,IF(AND(N$5="Exponent",H44=1),I44/N$7,IF(AND(N$5="Exponent",H44=-1),I44*N$6))))))))</f>
        <v>5</v>
      </c>
      <c r="J45">
        <f ca="1">IF(G45*F45=0,0,IF(H45=1,(36-E45)*I45*$N$2,IF(H45=-1,I45*H45*E45*$N$2)))</f>
        <v>135</v>
      </c>
      <c r="K45">
        <f ca="1">IF(A45&lt;$N$8,0,J45+K44)</f>
        <v>574</v>
      </c>
      <c r="L45" t="str">
        <f ca="1">IF(AND(K45&gt;=$N$3,MAX(K$2:K44)&lt;$N$3),"KTF","")</f>
        <v/>
      </c>
      <c r="R45">
        <f t="shared" ref="R45:R76" ca="1" si="11">IF(E45=0,"",IF(K45&gt;R44,K45,R44))</f>
        <v>574</v>
      </c>
      <c r="S45">
        <f t="shared" ca="1" si="8"/>
        <v>52</v>
      </c>
      <c r="T45">
        <f t="shared" ca="1" si="9"/>
        <v>20</v>
      </c>
      <c r="U45">
        <f ca="1">IF(U44&lt;&gt;"",U44,IF(T45&lt;&gt;"",MIN(K$3:K44),""))</f>
        <v>-8</v>
      </c>
      <c r="V45">
        <f ca="1">IF(V44&lt;&gt;"",V44,IF(U45&lt;&gt;"",MAX(I$3:I44),""))</f>
        <v>2</v>
      </c>
    </row>
    <row r="46" spans="1:22" x14ac:dyDescent="0.25">
      <c r="A46">
        <v>45</v>
      </c>
      <c r="B46">
        <f t="shared" ca="1" si="1"/>
        <v>18</v>
      </c>
      <c r="C46">
        <f ca="1">COUNTIF($B$2:B45,B46)</f>
        <v>1</v>
      </c>
      <c r="D46" t="str">
        <f t="shared" ca="1" si="2"/>
        <v>R</v>
      </c>
      <c r="E46">
        <f t="shared" ca="1" si="3"/>
        <v>8</v>
      </c>
      <c r="F46">
        <f ca="1">IF(COUNTIFS(D$2:D45,"R")&lt;N$9,0,1)</f>
        <v>1</v>
      </c>
      <c r="G46">
        <f>IF(A46&gt;=N$8,1,0)</f>
        <v>1</v>
      </c>
      <c r="H46">
        <f t="shared" ca="1" si="7"/>
        <v>-1</v>
      </c>
      <c r="I46">
        <f ca="1">IF(F46*G46=0,"",IF(AND(F46*G46=1,F45*G45=0),1,IF(AND(H45=1,I45=1),1,IF(AND(R45&gt;R44,N$10="Yes"),1,IF(AND(N$5="+/-",H45=1),I45-N$7,IF(AND(N$5="+/-",H45=-1),I45+N$6,IF(AND(N$5="Exponent",H45=1),I45/N$7,IF(AND(N$5="Exponent",H45=-1),I45*N$6))))))))</f>
        <v>4</v>
      </c>
      <c r="J46">
        <f ca="1">IF(G46*F46=0,0,IF(H46=1,(36-E46)*I46*$N$2,IF(H46=-1,I46*H46*E46*$N$2)))</f>
        <v>-32</v>
      </c>
      <c r="K46">
        <f ca="1">IF(A46&lt;$N$8,0,J46+K45)</f>
        <v>542</v>
      </c>
      <c r="L46" t="str">
        <f ca="1">IF(AND(K46&gt;=$N$3,MAX(K$2:K45)&lt;$N$3),"KTF","")</f>
        <v/>
      </c>
      <c r="R46">
        <f t="shared" ca="1" si="11"/>
        <v>574</v>
      </c>
      <c r="S46">
        <f t="shared" ca="1" si="8"/>
        <v>52</v>
      </c>
      <c r="T46">
        <f t="shared" ca="1" si="9"/>
        <v>20</v>
      </c>
      <c r="U46">
        <f ca="1">IF(U45&lt;&gt;"",U45,IF(T46&lt;&gt;"",MIN(K$3:K45),""))</f>
        <v>-8</v>
      </c>
      <c r="V46">
        <f ca="1">IF(V45&lt;&gt;"",V45,IF(U46&lt;&gt;"",MAX(I$3:I45),""))</f>
        <v>2</v>
      </c>
    </row>
    <row r="47" spans="1:22" x14ac:dyDescent="0.25">
      <c r="A47">
        <v>46</v>
      </c>
      <c r="B47">
        <f t="shared" ca="1" si="1"/>
        <v>15</v>
      </c>
      <c r="C47">
        <f ca="1">COUNTIF($B$2:B46,B47)</f>
        <v>1</v>
      </c>
      <c r="D47" t="str">
        <f t="shared" ca="1" si="2"/>
        <v>R</v>
      </c>
      <c r="E47">
        <f t="shared" ca="1" si="3"/>
        <v>8</v>
      </c>
      <c r="F47">
        <f ca="1">IF(COUNTIFS(D$2:D46,"R")&lt;N$9,0,1)</f>
        <v>1</v>
      </c>
      <c r="G47">
        <f>IF(A47&gt;=N$8,1,0)</f>
        <v>1</v>
      </c>
      <c r="H47">
        <f t="shared" ca="1" si="7"/>
        <v>-1</v>
      </c>
      <c r="I47">
        <f ca="1">IF(F47*G47=0,"",IF(AND(F47*G47=1,F46*G46=0),1,IF(AND(H46=1,I46=1),1,IF(AND(R46&gt;R45,N$10="Yes"),1,IF(AND(N$5="+/-",H46=1),I46-N$7,IF(AND(N$5="+/-",H46=-1),I46+N$6,IF(AND(N$5="Exponent",H46=1),I46/N$7,IF(AND(N$5="Exponent",H46=-1),I46*N$6))))))))</f>
        <v>5</v>
      </c>
      <c r="J47">
        <f ca="1">IF(G47*F47=0,0,IF(H47=1,(36-E47)*I47*$N$2,IF(H47=-1,I47*H47*E47*$N$2)))</f>
        <v>-40</v>
      </c>
      <c r="K47">
        <f ca="1">IF(A47&lt;$N$8,0,J47+K46)</f>
        <v>502</v>
      </c>
      <c r="L47" t="str">
        <f ca="1">IF(AND(K47&gt;=$N$3,MAX(K$2:K46)&lt;$N$3),"KTF","")</f>
        <v/>
      </c>
      <c r="R47">
        <f t="shared" ca="1" si="11"/>
        <v>574</v>
      </c>
      <c r="S47">
        <f t="shared" ca="1" si="8"/>
        <v>52</v>
      </c>
      <c r="T47">
        <f t="shared" ca="1" si="9"/>
        <v>20</v>
      </c>
      <c r="U47">
        <f ca="1">IF(U46&lt;&gt;"",U46,IF(T47&lt;&gt;"",MIN(K$3:K46),""))</f>
        <v>-8</v>
      </c>
      <c r="V47">
        <f ca="1">IF(V46&lt;&gt;"",V46,IF(U47&lt;&gt;"",MAX(I$3:I46),""))</f>
        <v>2</v>
      </c>
    </row>
    <row r="48" spans="1:22" x14ac:dyDescent="0.25">
      <c r="A48">
        <v>47</v>
      </c>
      <c r="B48">
        <f t="shared" ca="1" si="1"/>
        <v>30</v>
      </c>
      <c r="C48">
        <f ca="1">COUNTIF($B$2:B47,B48)</f>
        <v>1</v>
      </c>
      <c r="D48" t="str">
        <f t="shared" ca="1" si="2"/>
        <v>R</v>
      </c>
      <c r="E48">
        <f t="shared" ca="1" si="3"/>
        <v>8</v>
      </c>
      <c r="F48">
        <f ca="1">IF(COUNTIFS(D$2:D47,"R")&lt;N$9,0,1)</f>
        <v>1</v>
      </c>
      <c r="G48">
        <f>IF(A48&gt;=N$8,1,0)</f>
        <v>1</v>
      </c>
      <c r="H48">
        <f t="shared" ca="1" si="7"/>
        <v>-1</v>
      </c>
      <c r="I48">
        <f ca="1">IF(F48*G48=0,"",IF(AND(F48*G48=1,F47*G47=0),1,IF(AND(H47=1,I47=1),1,IF(AND(R47&gt;R46,N$10="Yes"),1,IF(AND(N$5="+/-",H47=1),I47-N$7,IF(AND(N$5="+/-",H47=-1),I47+N$6,IF(AND(N$5="Exponent",H47=1),I47/N$7,IF(AND(N$5="Exponent",H47=-1),I47*N$6))))))))</f>
        <v>6</v>
      </c>
      <c r="J48">
        <f ca="1">IF(G48*F48=0,0,IF(H48=1,(36-E48)*I48*$N$2,IF(H48=-1,I48*H48*E48*$N$2)))</f>
        <v>-48</v>
      </c>
      <c r="K48">
        <f ca="1">IF(A48&lt;$N$8,0,J48+K47)</f>
        <v>454</v>
      </c>
      <c r="L48" t="str">
        <f ca="1">IF(AND(K48&gt;=$N$3,MAX(K$2:K47)&lt;$N$3),"KTF","")</f>
        <v/>
      </c>
      <c r="R48">
        <f t="shared" ca="1" si="11"/>
        <v>574</v>
      </c>
      <c r="S48">
        <f t="shared" ca="1" si="8"/>
        <v>52</v>
      </c>
      <c r="T48">
        <f t="shared" ca="1" si="9"/>
        <v>20</v>
      </c>
      <c r="U48">
        <f ca="1">IF(U47&lt;&gt;"",U47,IF(T48&lt;&gt;"",MIN(K$3:K47),""))</f>
        <v>-8</v>
      </c>
      <c r="V48">
        <f ca="1">IF(V47&lt;&gt;"",V47,IF(U48&lt;&gt;"",MAX(I$3:I47),""))</f>
        <v>2</v>
      </c>
    </row>
    <row r="49" spans="1:22" x14ac:dyDescent="0.25">
      <c r="A49">
        <v>48</v>
      </c>
      <c r="B49">
        <f t="shared" ca="1" si="1"/>
        <v>2</v>
      </c>
      <c r="C49">
        <f ca="1">COUNTIF($B$2:B48,B49)</f>
        <v>2</v>
      </c>
      <c r="D49" t="str">
        <f t="shared" ca="1" si="2"/>
        <v>R</v>
      </c>
      <c r="E49">
        <f t="shared" ca="1" si="3"/>
        <v>8</v>
      </c>
      <c r="F49">
        <f ca="1">IF(COUNTIFS(D$2:D48,"R")&lt;N$9,0,1)</f>
        <v>1</v>
      </c>
      <c r="G49">
        <f>IF(A49&gt;=N$8,1,0)</f>
        <v>1</v>
      </c>
      <c r="H49">
        <f t="shared" ca="1" si="7"/>
        <v>-1</v>
      </c>
      <c r="I49">
        <f ca="1">IF(F49*G49=0,"",IF(AND(F49*G49=1,F48*G48=0),1,IF(AND(H48=1,I48=1),1,IF(AND(R48&gt;R47,N$10="Yes"),1,IF(AND(N$5="+/-",H48=1),I48-N$7,IF(AND(N$5="+/-",H48=-1),I48+N$6,IF(AND(N$5="Exponent",H48=1),I48/N$7,IF(AND(N$5="Exponent",H48=-1),I48*N$6))))))))</f>
        <v>7</v>
      </c>
      <c r="J49">
        <f ca="1">IF(G49*F49=0,0,IF(H49=1,(36-E49)*I49*$N$2,IF(H49=-1,I49*H49*E49*$N$2)))</f>
        <v>-56</v>
      </c>
      <c r="K49">
        <f ca="1">IF(A49&lt;$N$8,0,J49+K48)</f>
        <v>398</v>
      </c>
      <c r="L49" t="str">
        <f ca="1">IF(AND(K49&gt;=$N$3,MAX(K$2:K48)&lt;$N$3),"KTF","")</f>
        <v/>
      </c>
      <c r="R49">
        <f t="shared" ca="1" si="11"/>
        <v>574</v>
      </c>
      <c r="S49">
        <f t="shared" ca="1" si="8"/>
        <v>52</v>
      </c>
      <c r="T49">
        <f t="shared" ca="1" si="9"/>
        <v>20</v>
      </c>
      <c r="U49">
        <f ca="1">IF(U48&lt;&gt;"",U48,IF(T49&lt;&gt;"",MIN(K$3:K48),""))</f>
        <v>-8</v>
      </c>
      <c r="V49">
        <f ca="1">IF(V48&lt;&gt;"",V48,IF(U49&lt;&gt;"",MAX(I$3:I48),""))</f>
        <v>2</v>
      </c>
    </row>
    <row r="50" spans="1:22" x14ac:dyDescent="0.25">
      <c r="A50">
        <v>49</v>
      </c>
      <c r="B50">
        <f t="shared" ca="1" si="1"/>
        <v>25</v>
      </c>
      <c r="C50">
        <f ca="1">COUNTIF($B$2:B49,B50)</f>
        <v>1</v>
      </c>
      <c r="D50" t="str">
        <f t="shared" ca="1" si="2"/>
        <v>R</v>
      </c>
      <c r="E50">
        <f t="shared" ca="1" si="3"/>
        <v>8</v>
      </c>
      <c r="F50">
        <f ca="1">IF(COUNTIFS(D$2:D49,"R")&lt;N$9,0,1)</f>
        <v>1</v>
      </c>
      <c r="G50">
        <f>IF(A50&gt;=N$8,1,0)</f>
        <v>1</v>
      </c>
      <c r="H50">
        <f t="shared" ca="1" si="7"/>
        <v>-1</v>
      </c>
      <c r="I50">
        <f ca="1">IF(F50*G50=0,"",IF(AND(F50*G50=1,F49*G49=0),1,IF(AND(H49=1,I49=1),1,IF(AND(R49&gt;R48,N$10="Yes"),1,IF(AND(N$5="+/-",H49=1),I49-N$7,IF(AND(N$5="+/-",H49=-1),I49+N$6,IF(AND(N$5="Exponent",H49=1),I49/N$7,IF(AND(N$5="Exponent",H49=-1),I49*N$6))))))))</f>
        <v>8</v>
      </c>
      <c r="J50">
        <f ca="1">IF(G50*F50=0,0,IF(H50=1,(36-E50)*I50*$N$2,IF(H50=-1,I50*H50*E50*$N$2)))</f>
        <v>-64</v>
      </c>
      <c r="K50">
        <f ca="1">IF(A50&lt;$N$8,0,J50+K49)</f>
        <v>334</v>
      </c>
      <c r="L50" t="str">
        <f ca="1">IF(AND(K50&gt;=$N$3,MAX(K$2:K49)&lt;$N$3),"KTF","")</f>
        <v/>
      </c>
      <c r="R50">
        <f t="shared" ca="1" si="11"/>
        <v>574</v>
      </c>
      <c r="S50">
        <f t="shared" ca="1" si="8"/>
        <v>52</v>
      </c>
      <c r="T50">
        <f t="shared" ca="1" si="9"/>
        <v>20</v>
      </c>
      <c r="U50">
        <f ca="1">IF(U49&lt;&gt;"",U49,IF(T50&lt;&gt;"",MIN(K$3:K49),""))</f>
        <v>-8</v>
      </c>
      <c r="V50">
        <f ca="1">IF(V49&lt;&gt;"",V49,IF(U50&lt;&gt;"",MAX(I$3:I49),""))</f>
        <v>2</v>
      </c>
    </row>
    <row r="51" spans="1:22" x14ac:dyDescent="0.25">
      <c r="A51">
        <v>50</v>
      </c>
      <c r="B51">
        <f t="shared" ca="1" si="1"/>
        <v>32</v>
      </c>
      <c r="C51">
        <f ca="1">COUNTIF($B$2:B50,B51)</f>
        <v>1</v>
      </c>
      <c r="D51" t="str">
        <f t="shared" ca="1" si="2"/>
        <v>R</v>
      </c>
      <c r="E51">
        <f t="shared" ca="1" si="3"/>
        <v>8</v>
      </c>
      <c r="F51">
        <f ca="1">IF(COUNTIFS(D$2:D50,"R")&lt;N$9,0,1)</f>
        <v>1</v>
      </c>
      <c r="G51">
        <f>IF(A51&gt;=N$8,1,0)</f>
        <v>1</v>
      </c>
      <c r="H51">
        <f t="shared" ca="1" si="7"/>
        <v>-1</v>
      </c>
      <c r="I51">
        <f ca="1">IF(F51*G51=0,"",IF(AND(F51*G51=1,F50*G50=0),1,IF(AND(H50=1,I50=1),1,IF(AND(R50&gt;R49,N$10="Yes"),1,IF(AND(N$5="+/-",H50=1),I50-N$7,IF(AND(N$5="+/-",H50=-1),I50+N$6,IF(AND(N$5="Exponent",H50=1),I50/N$7,IF(AND(N$5="Exponent",H50=-1),I50*N$6))))))))</f>
        <v>9</v>
      </c>
      <c r="J51">
        <f ca="1">IF(G51*F51=0,0,IF(H51=1,(36-E51)*I51*$N$2,IF(H51=-1,I51*H51*E51*$N$2)))</f>
        <v>-72</v>
      </c>
      <c r="K51">
        <f ca="1">IF(A51&lt;$N$8,0,J51+K50)</f>
        <v>262</v>
      </c>
      <c r="L51" t="str">
        <f ca="1">IF(AND(K51&gt;=$N$3,MAX(K$2:K50)&lt;$N$3),"KTF","")</f>
        <v/>
      </c>
      <c r="R51">
        <f t="shared" ca="1" si="11"/>
        <v>574</v>
      </c>
      <c r="S51">
        <f t="shared" ca="1" si="8"/>
        <v>52</v>
      </c>
      <c r="T51">
        <f t="shared" ca="1" si="9"/>
        <v>20</v>
      </c>
      <c r="U51">
        <f ca="1">IF(U50&lt;&gt;"",U50,IF(T51&lt;&gt;"",MIN(K$3:K50),""))</f>
        <v>-8</v>
      </c>
      <c r="V51">
        <f ca="1">IF(V50&lt;&gt;"",V50,IF(U51&lt;&gt;"",MAX(I$3:I50),""))</f>
        <v>2</v>
      </c>
    </row>
    <row r="52" spans="1:22" x14ac:dyDescent="0.25">
      <c r="A52">
        <v>51</v>
      </c>
      <c r="B52">
        <f t="shared" ca="1" si="1"/>
        <v>26</v>
      </c>
      <c r="C52">
        <f ca="1">COUNTIF($B$2:B51,B52)</f>
        <v>1</v>
      </c>
      <c r="D52" t="str">
        <f t="shared" ca="1" si="2"/>
        <v>R</v>
      </c>
      <c r="E52">
        <f t="shared" ca="1" si="3"/>
        <v>8</v>
      </c>
      <c r="F52">
        <f ca="1">IF(COUNTIFS(D$2:D51,"R")&lt;N$9,0,1)</f>
        <v>1</v>
      </c>
      <c r="G52">
        <f>IF(A52&gt;=N$8,1,0)</f>
        <v>1</v>
      </c>
      <c r="H52">
        <f t="shared" ca="1" si="7"/>
        <v>-1</v>
      </c>
      <c r="I52">
        <f ca="1">IF(F52*G52=0,"",IF(AND(F52*G52=1,F51*G51=0),1,IF(AND(H51=1,I51=1),1,IF(AND(R51&gt;R50,N$10="Yes"),1,IF(AND(N$5="+/-",H51=1),I51-N$7,IF(AND(N$5="+/-",H51=-1),I51+N$6,IF(AND(N$5="Exponent",H51=1),I51/N$7,IF(AND(N$5="Exponent",H51=-1),I51*N$6))))))))</f>
        <v>10</v>
      </c>
      <c r="J52">
        <f ca="1">IF(G52*F52=0,0,IF(H52=1,(36-E52)*I52*$N$2,IF(H52=-1,I52*H52*E52*$N$2)))</f>
        <v>-80</v>
      </c>
      <c r="K52">
        <f ca="1">IF(A52&lt;$N$8,0,J52+K51)</f>
        <v>182</v>
      </c>
      <c r="L52" t="str">
        <f ca="1">IF(AND(K52&gt;=$N$3,MAX(K$2:K51)&lt;$N$3),"KTF","")</f>
        <v/>
      </c>
      <c r="R52">
        <f t="shared" ca="1" si="11"/>
        <v>574</v>
      </c>
      <c r="S52">
        <f t="shared" ca="1" si="8"/>
        <v>52</v>
      </c>
      <c r="T52">
        <f t="shared" ca="1" si="9"/>
        <v>20</v>
      </c>
      <c r="U52">
        <f ca="1">IF(U51&lt;&gt;"",U51,IF(T52&lt;&gt;"",MIN(K$3:K51),""))</f>
        <v>-8</v>
      </c>
      <c r="V52">
        <f ca="1">IF(V51&lt;&gt;"",V51,IF(U52&lt;&gt;"",MAX(I$3:I51),""))</f>
        <v>2</v>
      </c>
    </row>
    <row r="53" spans="1:22" x14ac:dyDescent="0.25">
      <c r="A53">
        <v>52</v>
      </c>
      <c r="B53">
        <f t="shared" ca="1" si="1"/>
        <v>1</v>
      </c>
      <c r="C53">
        <f ca="1">COUNTIF($B$2:B52,B53)</f>
        <v>2</v>
      </c>
      <c r="D53" t="str">
        <f t="shared" ca="1" si="2"/>
        <v>R</v>
      </c>
      <c r="E53">
        <f t="shared" ca="1" si="3"/>
        <v>8</v>
      </c>
      <c r="F53">
        <f ca="1">IF(COUNTIFS(D$2:D52,"R")&lt;N$9,0,1)</f>
        <v>1</v>
      </c>
      <c r="G53">
        <f>IF(A53&gt;=N$8,1,0)</f>
        <v>1</v>
      </c>
      <c r="H53">
        <f t="shared" ca="1" si="7"/>
        <v>-1</v>
      </c>
      <c r="I53">
        <f ca="1">IF(F53*G53=0,"",IF(AND(F53*G53=1,F52*G52=0),1,IF(AND(H52=1,I52=1),1,IF(AND(R52&gt;R51,N$10="Yes"),1,IF(AND(N$5="+/-",H52=1),I52-N$7,IF(AND(N$5="+/-",H52=-1),I52+N$6,IF(AND(N$5="Exponent",H52=1),I52/N$7,IF(AND(N$5="Exponent",H52=-1),I52*N$6))))))))</f>
        <v>11</v>
      </c>
      <c r="J53">
        <f ca="1">IF(G53*F53=0,0,IF(H53=1,(36-E53)*I53*$N$2,IF(H53=-1,I53*H53*E53*$N$2)))</f>
        <v>-88</v>
      </c>
      <c r="K53">
        <f ca="1">IF(A53&lt;$N$8,0,J53+K52)</f>
        <v>94</v>
      </c>
      <c r="L53" t="str">
        <f ca="1">IF(AND(K53&gt;=$N$3,MAX(K$2:K52)&lt;$N$3),"KTF","")</f>
        <v/>
      </c>
      <c r="R53">
        <f t="shared" ca="1" si="11"/>
        <v>574</v>
      </c>
      <c r="S53">
        <f t="shared" ca="1" si="8"/>
        <v>52</v>
      </c>
      <c r="T53">
        <f t="shared" ca="1" si="9"/>
        <v>20</v>
      </c>
      <c r="U53">
        <f ca="1">IF(U52&lt;&gt;"",U52,IF(T53&lt;&gt;"",MIN(K$3:K52),""))</f>
        <v>-8</v>
      </c>
      <c r="V53">
        <f ca="1">IF(V52&lt;&gt;"",V52,IF(U53&lt;&gt;"",MAX(I$3:I52),""))</f>
        <v>2</v>
      </c>
    </row>
    <row r="54" spans="1:22" x14ac:dyDescent="0.25">
      <c r="A54">
        <v>53</v>
      </c>
      <c r="B54">
        <f t="shared" ca="1" si="1"/>
        <v>35</v>
      </c>
      <c r="C54">
        <f ca="1">COUNTIF($B$2:B53,B54)</f>
        <v>1</v>
      </c>
      <c r="D54" t="str">
        <f t="shared" ca="1" si="2"/>
        <v>R</v>
      </c>
      <c r="E54">
        <f t="shared" ca="1" si="3"/>
        <v>8</v>
      </c>
      <c r="F54">
        <f ca="1">IF(COUNTIFS(D$2:D53,"R")&lt;N$9,0,1)</f>
        <v>1</v>
      </c>
      <c r="G54">
        <f>IF(A54&gt;=N$8,1,0)</f>
        <v>1</v>
      </c>
      <c r="H54">
        <f t="shared" ca="1" si="7"/>
        <v>-1</v>
      </c>
      <c r="I54">
        <f ca="1">IF(F54*G54=0,"",IF(AND(F54*G54=1,F53*G53=0),1,IF(AND(H53=1,I53=1),1,IF(AND(R53&gt;R52,N$10="Yes"),1,IF(AND(N$5="+/-",H53=1),I53-N$7,IF(AND(N$5="+/-",H53=-1),I53+N$6,IF(AND(N$5="Exponent",H53=1),I53/N$7,IF(AND(N$5="Exponent",H53=-1),I53*N$6))))))))</f>
        <v>12</v>
      </c>
      <c r="J54">
        <f ca="1">IF(G54*F54=0,0,IF(H54=1,(36-E54)*I54*$N$2,IF(H54=-1,I54*H54*E54*$N$2)))</f>
        <v>-96</v>
      </c>
      <c r="K54">
        <f ca="1">IF(A54&lt;$N$8,0,J54+K53)</f>
        <v>-2</v>
      </c>
      <c r="L54" t="str">
        <f ca="1">IF(AND(K54&gt;=$N$3,MAX(K$2:K53)&lt;$N$3),"KTF","")</f>
        <v/>
      </c>
      <c r="R54">
        <f t="shared" ca="1" si="11"/>
        <v>574</v>
      </c>
      <c r="S54">
        <f t="shared" ca="1" si="8"/>
        <v>52</v>
      </c>
      <c r="T54">
        <f t="shared" ca="1" si="9"/>
        <v>20</v>
      </c>
      <c r="U54">
        <f ca="1">IF(U53&lt;&gt;"",U53,IF(T54&lt;&gt;"",MIN(K$3:K53),""))</f>
        <v>-8</v>
      </c>
      <c r="V54">
        <f ca="1">IF(V53&lt;&gt;"",V53,IF(U54&lt;&gt;"",MAX(I$3:I53),""))</f>
        <v>2</v>
      </c>
    </row>
    <row r="55" spans="1:22" x14ac:dyDescent="0.25">
      <c r="A55">
        <v>54</v>
      </c>
      <c r="B55">
        <f t="shared" ca="1" si="1"/>
        <v>26</v>
      </c>
      <c r="C55">
        <f ca="1">COUNTIF($B$2:B54,B55)</f>
        <v>2</v>
      </c>
      <c r="D55" t="str">
        <f t="shared" ca="1" si="2"/>
        <v>R</v>
      </c>
      <c r="E55">
        <f t="shared" ca="1" si="3"/>
        <v>8</v>
      </c>
      <c r="F55">
        <f ca="1">IF(COUNTIFS(D$2:D54,"R")&lt;N$9,0,1)</f>
        <v>1</v>
      </c>
      <c r="G55">
        <f>IF(A55&gt;=N$8,1,0)</f>
        <v>1</v>
      </c>
      <c r="H55">
        <f t="shared" ca="1" si="7"/>
        <v>-1</v>
      </c>
      <c r="I55">
        <f ca="1">IF(F55*G55=0,"",IF(AND(F55*G55=1,F54*G54=0),1,IF(AND(H54=1,I54=1),1,IF(AND(R54&gt;R53,N$10="Yes"),1,IF(AND(N$5="+/-",H54=1),I54-N$7,IF(AND(N$5="+/-",H54=-1),I54+N$6,IF(AND(N$5="Exponent",H54=1),I54/N$7,IF(AND(N$5="Exponent",H54=-1),I54*N$6))))))))</f>
        <v>13</v>
      </c>
      <c r="J55">
        <f ca="1">IF(G55*F55=0,0,IF(H55=1,(36-E55)*I55*$N$2,IF(H55=-1,I55*H55*E55*$N$2)))</f>
        <v>-104</v>
      </c>
      <c r="K55">
        <f ca="1">IF(A55&lt;$N$8,0,J55+K54)</f>
        <v>-106</v>
      </c>
      <c r="L55" t="str">
        <f ca="1">IF(AND(K55&gt;=$N$3,MAX(K$2:K54)&lt;$N$3),"KTF","")</f>
        <v/>
      </c>
      <c r="R55">
        <f t="shared" ca="1" si="11"/>
        <v>574</v>
      </c>
      <c r="S55">
        <f t="shared" ca="1" si="8"/>
        <v>52</v>
      </c>
      <c r="T55">
        <f t="shared" ca="1" si="9"/>
        <v>20</v>
      </c>
      <c r="U55">
        <f ca="1">IF(U54&lt;&gt;"",U54,IF(T55&lt;&gt;"",MIN(K$3:K54),""))</f>
        <v>-8</v>
      </c>
      <c r="V55">
        <f ca="1">IF(V54&lt;&gt;"",V54,IF(U55&lt;&gt;"",MAX(I$3:I54),""))</f>
        <v>2</v>
      </c>
    </row>
    <row r="56" spans="1:22" x14ac:dyDescent="0.25">
      <c r="A56">
        <v>55</v>
      </c>
      <c r="B56">
        <f t="shared" ca="1" si="1"/>
        <v>2</v>
      </c>
      <c r="C56">
        <f ca="1">COUNTIF($B$2:B55,B56)</f>
        <v>3</v>
      </c>
      <c r="D56" t="str">
        <f t="shared" ca="1" si="2"/>
        <v>R</v>
      </c>
      <c r="E56">
        <f t="shared" ca="1" si="3"/>
        <v>8</v>
      </c>
      <c r="F56">
        <f ca="1">IF(COUNTIFS(D$2:D55,"R")&lt;N$9,0,1)</f>
        <v>1</v>
      </c>
      <c r="G56">
        <f>IF(A56&gt;=N$8,1,0)</f>
        <v>1</v>
      </c>
      <c r="H56">
        <f t="shared" ca="1" si="7"/>
        <v>-1</v>
      </c>
      <c r="I56">
        <f ca="1">IF(F56*G56=0,"",IF(AND(F56*G56=1,F55*G55=0),1,IF(AND(H55=1,I55=1),1,IF(AND(R55&gt;R54,N$10="Yes"),1,IF(AND(N$5="+/-",H55=1),I55-N$7,IF(AND(N$5="+/-",H55=-1),I55+N$6,IF(AND(N$5="Exponent",H55=1),I55/N$7,IF(AND(N$5="Exponent",H55=-1),I55*N$6))))))))</f>
        <v>14</v>
      </c>
      <c r="J56">
        <f ca="1">IF(G56*F56=0,0,IF(H56=1,(36-E56)*I56*$N$2,IF(H56=-1,I56*H56*E56*$N$2)))</f>
        <v>-112</v>
      </c>
      <c r="K56">
        <f ca="1">IF(A56&lt;$N$8,0,J56+K55)</f>
        <v>-218</v>
      </c>
      <c r="L56" t="str">
        <f ca="1">IF(AND(K56&gt;=$N$3,MAX(K$2:K55)&lt;$N$3),"KTF","")</f>
        <v/>
      </c>
      <c r="R56">
        <f t="shared" ca="1" si="11"/>
        <v>574</v>
      </c>
      <c r="S56">
        <f t="shared" ca="1" si="8"/>
        <v>52</v>
      </c>
      <c r="T56">
        <f t="shared" ca="1" si="9"/>
        <v>20</v>
      </c>
      <c r="U56">
        <f ca="1">IF(U55&lt;&gt;"",U55,IF(T56&lt;&gt;"",MIN(K$3:K55),""))</f>
        <v>-8</v>
      </c>
      <c r="V56">
        <f ca="1">IF(V55&lt;&gt;"",V55,IF(U56&lt;&gt;"",MAX(I$3:I55),""))</f>
        <v>2</v>
      </c>
    </row>
    <row r="57" spans="1:22" x14ac:dyDescent="0.25">
      <c r="A57">
        <v>56</v>
      </c>
      <c r="B57">
        <f t="shared" ca="1" si="1"/>
        <v>4</v>
      </c>
      <c r="C57">
        <f ca="1">COUNTIF($B$2:B56,B57)</f>
        <v>0</v>
      </c>
      <c r="D57" t="str">
        <f t="shared" ca="1" si="2"/>
        <v/>
      </c>
      <c r="E57">
        <f t="shared" ca="1" si="3"/>
        <v>8</v>
      </c>
      <c r="F57">
        <f ca="1">IF(COUNTIFS(D$2:D56,"R")&lt;N$9,0,1)</f>
        <v>1</v>
      </c>
      <c r="G57">
        <f>IF(A57&gt;=N$8,1,0)</f>
        <v>1</v>
      </c>
      <c r="H57">
        <f t="shared" ca="1" si="7"/>
        <v>1</v>
      </c>
      <c r="I57">
        <f ca="1">IF(F57*G57=0,"",IF(AND(F57*G57=1,F56*G56=0),1,IF(AND(H56=1,I56=1),1,IF(AND(R56&gt;R55,N$10="Yes"),1,IF(AND(N$5="+/-",H56=1),I56-N$7,IF(AND(N$5="+/-",H56=-1),I56+N$6,IF(AND(N$5="Exponent",H56=1),I56/N$7,IF(AND(N$5="Exponent",H56=-1),I56*N$6))))))))</f>
        <v>15</v>
      </c>
      <c r="J57">
        <f ca="1">IF(G57*F57=0,0,IF(H57=1,(36-E57)*I57*$N$2,IF(H57=-1,I57*H57*E57*$N$2)))</f>
        <v>420</v>
      </c>
      <c r="K57">
        <f ca="1">IF(A57&lt;$N$8,0,J57+K56)</f>
        <v>202</v>
      </c>
      <c r="L57" t="str">
        <f ca="1">IF(AND(K57&gt;=$N$3,MAX(K$2:K56)&lt;$N$3),"KTF","")</f>
        <v/>
      </c>
      <c r="R57">
        <f t="shared" ca="1" si="11"/>
        <v>574</v>
      </c>
      <c r="S57">
        <f t="shared" ca="1" si="8"/>
        <v>52</v>
      </c>
      <c r="T57">
        <f t="shared" ca="1" si="9"/>
        <v>20</v>
      </c>
      <c r="U57">
        <f ca="1">IF(U56&lt;&gt;"",U56,IF(T57&lt;&gt;"",MIN(K$3:K56),""))</f>
        <v>-8</v>
      </c>
      <c r="V57">
        <f ca="1">IF(V56&lt;&gt;"",V56,IF(U57&lt;&gt;"",MAX(I$3:I56),""))</f>
        <v>2</v>
      </c>
    </row>
    <row r="58" spans="1:22" x14ac:dyDescent="0.25">
      <c r="A58">
        <v>57</v>
      </c>
      <c r="B58">
        <f t="shared" ca="1" si="1"/>
        <v>27</v>
      </c>
      <c r="C58">
        <f ca="1">COUNTIF($B$2:B57,B58)</f>
        <v>2</v>
      </c>
      <c r="D58" t="str">
        <f t="shared" ca="1" si="2"/>
        <v>R</v>
      </c>
      <c r="E58">
        <f t="shared" ca="1" si="3"/>
        <v>7</v>
      </c>
      <c r="F58">
        <f ca="1">IF(COUNTIFS(D$2:D57,"R")&lt;N$9,0,1)</f>
        <v>1</v>
      </c>
      <c r="G58">
        <f>IF(A58&gt;=N$8,1,0)</f>
        <v>1</v>
      </c>
      <c r="H58">
        <f t="shared" ca="1" si="7"/>
        <v>-1</v>
      </c>
      <c r="I58">
        <f ca="1">IF(F58*G58=0,"",IF(AND(F58*G58=1,F57*G57=0),1,IF(AND(H57=1,I57=1),1,IF(AND(R57&gt;R56,N$10="Yes"),1,IF(AND(N$5="+/-",H57=1),I57-N$7,IF(AND(N$5="+/-",H57=-1),I57+N$6,IF(AND(N$5="Exponent",H57=1),I57/N$7,IF(AND(N$5="Exponent",H57=-1),I57*N$6))))))))</f>
        <v>14</v>
      </c>
      <c r="J58">
        <f ca="1">IF(G58*F58=0,0,IF(H58=1,(36-E58)*I58*$N$2,IF(H58=-1,I58*H58*E58*$N$2)))</f>
        <v>-98</v>
      </c>
      <c r="K58">
        <f ca="1">IF(A58&lt;$N$8,0,J58+K57)</f>
        <v>104</v>
      </c>
      <c r="L58" t="str">
        <f ca="1">IF(AND(K58&gt;=$N$3,MAX(K$2:K57)&lt;$N$3),"KTF","")</f>
        <v/>
      </c>
      <c r="R58">
        <f t="shared" ca="1" si="11"/>
        <v>574</v>
      </c>
      <c r="S58">
        <f t="shared" ca="1" si="8"/>
        <v>52</v>
      </c>
      <c r="T58">
        <f t="shared" ca="1" si="9"/>
        <v>20</v>
      </c>
      <c r="U58">
        <f ca="1">IF(U57&lt;&gt;"",U57,IF(T58&lt;&gt;"",MIN(K$3:K57),""))</f>
        <v>-8</v>
      </c>
      <c r="V58">
        <f ca="1">IF(V57&lt;&gt;"",V57,IF(U58&lt;&gt;"",MAX(I$3:I57),""))</f>
        <v>2</v>
      </c>
    </row>
    <row r="59" spans="1:22" x14ac:dyDescent="0.25">
      <c r="A59">
        <v>58</v>
      </c>
      <c r="B59">
        <f t="shared" ca="1" si="1"/>
        <v>9</v>
      </c>
      <c r="C59">
        <f ca="1">COUNTIF($B$2:B58,B59)</f>
        <v>2</v>
      </c>
      <c r="D59" t="str">
        <f t="shared" ca="1" si="2"/>
        <v>R</v>
      </c>
      <c r="E59">
        <f t="shared" ca="1" si="3"/>
        <v>7</v>
      </c>
      <c r="F59">
        <f ca="1">IF(COUNTIFS(D$2:D58,"R")&lt;N$9,0,1)</f>
        <v>1</v>
      </c>
      <c r="G59">
        <f>IF(A59&gt;=N$8,1,0)</f>
        <v>1</v>
      </c>
      <c r="H59">
        <f t="shared" ca="1" si="7"/>
        <v>-1</v>
      </c>
      <c r="I59">
        <f ca="1">IF(F59*G59=0,"",IF(AND(F59*G59=1,F58*G58=0),1,IF(AND(H58=1,I58=1),1,IF(AND(R58&gt;R57,N$10="Yes"),1,IF(AND(N$5="+/-",H58=1),I58-N$7,IF(AND(N$5="+/-",H58=-1),I58+N$6,IF(AND(N$5="Exponent",H58=1),I58/N$7,IF(AND(N$5="Exponent",H58=-1),I58*N$6))))))))</f>
        <v>15</v>
      </c>
      <c r="J59">
        <f ca="1">IF(G59*F59=0,0,IF(H59=1,(36-E59)*I59*$N$2,IF(H59=-1,I59*H59*E59*$N$2)))</f>
        <v>-105</v>
      </c>
      <c r="K59">
        <f ca="1">IF(A59&lt;$N$8,0,J59+K58)</f>
        <v>-1</v>
      </c>
      <c r="L59" t="str">
        <f ca="1">IF(AND(K59&gt;=$N$3,MAX(K$2:K58)&lt;$N$3),"KTF","")</f>
        <v/>
      </c>
      <c r="R59">
        <f t="shared" ca="1" si="11"/>
        <v>574</v>
      </c>
      <c r="S59">
        <f t="shared" ca="1" si="8"/>
        <v>52</v>
      </c>
      <c r="T59">
        <f t="shared" ca="1" si="9"/>
        <v>20</v>
      </c>
      <c r="U59">
        <f ca="1">IF(U58&lt;&gt;"",U58,IF(T59&lt;&gt;"",MIN(K$3:K58),""))</f>
        <v>-8</v>
      </c>
      <c r="V59">
        <f ca="1">IF(V58&lt;&gt;"",V58,IF(U59&lt;&gt;"",MAX(I$3:I58),""))</f>
        <v>2</v>
      </c>
    </row>
    <row r="60" spans="1:22" x14ac:dyDescent="0.25">
      <c r="A60">
        <v>59</v>
      </c>
      <c r="B60">
        <f t="shared" ca="1" si="1"/>
        <v>25</v>
      </c>
      <c r="C60">
        <f ca="1">COUNTIF($B$2:B59,B60)</f>
        <v>2</v>
      </c>
      <c r="D60" t="str">
        <f t="shared" ca="1" si="2"/>
        <v>R</v>
      </c>
      <c r="E60">
        <f t="shared" ca="1" si="3"/>
        <v>7</v>
      </c>
      <c r="F60">
        <f ca="1">IF(COUNTIFS(D$2:D59,"R")&lt;N$9,0,1)</f>
        <v>1</v>
      </c>
      <c r="G60">
        <f>IF(A60&gt;=N$8,1,0)</f>
        <v>1</v>
      </c>
      <c r="H60">
        <f t="shared" ca="1" si="7"/>
        <v>-1</v>
      </c>
      <c r="I60">
        <f ca="1">IF(F60*G60=0,"",IF(AND(F60*G60=1,F59*G59=0),1,IF(AND(H59=1,I59=1),1,IF(AND(R59&gt;R58,N$10="Yes"),1,IF(AND(N$5="+/-",H59=1),I59-N$7,IF(AND(N$5="+/-",H59=-1),I59+N$6,IF(AND(N$5="Exponent",H59=1),I59/N$7,IF(AND(N$5="Exponent",H59=-1),I59*N$6))))))))</f>
        <v>16</v>
      </c>
      <c r="J60">
        <f ca="1">IF(G60*F60=0,0,IF(H60=1,(36-E60)*I60*$N$2,IF(H60=-1,I60*H60*E60*$N$2)))</f>
        <v>-112</v>
      </c>
      <c r="K60">
        <f ca="1">IF(A60&lt;$N$8,0,J60+K59)</f>
        <v>-113</v>
      </c>
      <c r="L60" t="str">
        <f ca="1">IF(AND(K60&gt;=$N$3,MAX(K$2:K59)&lt;$N$3),"KTF","")</f>
        <v/>
      </c>
      <c r="R60">
        <f t="shared" ca="1" si="11"/>
        <v>574</v>
      </c>
      <c r="S60">
        <f t="shared" ca="1" si="8"/>
        <v>52</v>
      </c>
      <c r="T60">
        <f t="shared" ca="1" si="9"/>
        <v>20</v>
      </c>
      <c r="U60">
        <f ca="1">IF(U59&lt;&gt;"",U59,IF(T60&lt;&gt;"",MIN(K$3:K59),""))</f>
        <v>-8</v>
      </c>
      <c r="V60">
        <f ca="1">IF(V59&lt;&gt;"",V59,IF(U60&lt;&gt;"",MAX(I$3:I59),""))</f>
        <v>2</v>
      </c>
    </row>
    <row r="61" spans="1:22" x14ac:dyDescent="0.25">
      <c r="A61">
        <v>60</v>
      </c>
      <c r="B61">
        <f t="shared" ca="1" si="1"/>
        <v>25</v>
      </c>
      <c r="C61">
        <f ca="1">COUNTIF($B$2:B60,B61)</f>
        <v>3</v>
      </c>
      <c r="D61" t="str">
        <f t="shared" ca="1" si="2"/>
        <v>R</v>
      </c>
      <c r="E61">
        <f t="shared" ca="1" si="3"/>
        <v>7</v>
      </c>
      <c r="F61">
        <f ca="1">IF(COUNTIFS(D$2:D60,"R")&lt;N$9,0,1)</f>
        <v>1</v>
      </c>
      <c r="G61">
        <f>IF(A61&gt;=N$8,1,0)</f>
        <v>1</v>
      </c>
      <c r="H61">
        <f t="shared" ca="1" si="7"/>
        <v>-1</v>
      </c>
      <c r="I61">
        <f ca="1">IF(F61*G61=0,"",IF(AND(F61*G61=1,F60*G60=0),1,IF(AND(H60=1,I60=1),1,IF(AND(R60&gt;R59,N$10="Yes"),1,IF(AND(N$5="+/-",H60=1),I60-N$7,IF(AND(N$5="+/-",H60=-1),I60+N$6,IF(AND(N$5="Exponent",H60=1),I60/N$7,IF(AND(N$5="Exponent",H60=-1),I60*N$6))))))))</f>
        <v>17</v>
      </c>
      <c r="J61">
        <f ca="1">IF(G61*F61=0,0,IF(H61=1,(36-E61)*I61*$N$2,IF(H61=-1,I61*H61*E61*$N$2)))</f>
        <v>-119</v>
      </c>
      <c r="K61">
        <f ca="1">IF(A61&lt;$N$8,0,J61+K60)</f>
        <v>-232</v>
      </c>
      <c r="L61" t="str">
        <f ca="1">IF(AND(K61&gt;=$N$3,MAX(K$2:K60)&lt;$N$3),"KTF","")</f>
        <v/>
      </c>
      <c r="R61">
        <f t="shared" ca="1" si="11"/>
        <v>574</v>
      </c>
      <c r="S61">
        <f t="shared" ca="1" si="8"/>
        <v>52</v>
      </c>
      <c r="T61">
        <f t="shared" ca="1" si="9"/>
        <v>20</v>
      </c>
      <c r="U61">
        <f ca="1">IF(U60&lt;&gt;"",U60,IF(T61&lt;&gt;"",MIN(K$3:K60),""))</f>
        <v>-8</v>
      </c>
      <c r="V61">
        <f ca="1">IF(V60&lt;&gt;"",V60,IF(U61&lt;&gt;"",MAX(I$3:I60),""))</f>
        <v>2</v>
      </c>
    </row>
    <row r="62" spans="1:22" x14ac:dyDescent="0.25">
      <c r="A62">
        <v>61</v>
      </c>
      <c r="B62">
        <f t="shared" ca="1" si="1"/>
        <v>15</v>
      </c>
      <c r="C62">
        <f ca="1">COUNTIF($B$2:B61,B62)</f>
        <v>2</v>
      </c>
      <c r="D62" t="str">
        <f t="shared" ca="1" si="2"/>
        <v>R</v>
      </c>
      <c r="E62">
        <f t="shared" ca="1" si="3"/>
        <v>7</v>
      </c>
      <c r="F62">
        <f ca="1">IF(COUNTIFS(D$2:D61,"R")&lt;N$9,0,1)</f>
        <v>1</v>
      </c>
      <c r="G62">
        <f>IF(A62&gt;=N$8,1,0)</f>
        <v>1</v>
      </c>
      <c r="H62">
        <f t="shared" ca="1" si="7"/>
        <v>-1</v>
      </c>
      <c r="I62">
        <f ca="1">IF(F62*G62=0,"",IF(AND(F62*G62=1,F61*G61=0),1,IF(AND(H61=1,I61=1),1,IF(AND(R61&gt;R60,N$10="Yes"),1,IF(AND(N$5="+/-",H61=1),I61-N$7,IF(AND(N$5="+/-",H61=-1),I61+N$6,IF(AND(N$5="Exponent",H61=1),I61/N$7,IF(AND(N$5="Exponent",H61=-1),I61*N$6))))))))</f>
        <v>18</v>
      </c>
      <c r="J62">
        <f ca="1">IF(G62*F62=0,0,IF(H62=1,(36-E62)*I62*$N$2,IF(H62=-1,I62*H62*E62*$N$2)))</f>
        <v>-126</v>
      </c>
      <c r="K62">
        <f ca="1">IF(A62&lt;$N$8,0,J62+K61)</f>
        <v>-358</v>
      </c>
      <c r="L62" t="str">
        <f ca="1">IF(AND(K62&gt;=$N$3,MAX(K$2:K61)&lt;$N$3),"KTF","")</f>
        <v/>
      </c>
      <c r="R62">
        <f t="shared" ca="1" si="11"/>
        <v>574</v>
      </c>
      <c r="S62">
        <f t="shared" ca="1" si="8"/>
        <v>52</v>
      </c>
      <c r="T62">
        <f t="shared" ca="1" si="9"/>
        <v>20</v>
      </c>
      <c r="U62">
        <f ca="1">IF(U61&lt;&gt;"",U61,IF(T62&lt;&gt;"",MIN(K$3:K61),""))</f>
        <v>-8</v>
      </c>
      <c r="V62">
        <f ca="1">IF(V61&lt;&gt;"",V61,IF(U62&lt;&gt;"",MAX(I$3:I61),""))</f>
        <v>2</v>
      </c>
    </row>
    <row r="63" spans="1:22" x14ac:dyDescent="0.25">
      <c r="A63">
        <v>62</v>
      </c>
      <c r="B63">
        <f t="shared" ca="1" si="1"/>
        <v>37</v>
      </c>
      <c r="C63">
        <f ca="1">COUNTIF($B$2:B62,B63)</f>
        <v>4</v>
      </c>
      <c r="D63" t="str">
        <f t="shared" ca="1" si="2"/>
        <v>R</v>
      </c>
      <c r="E63">
        <f t="shared" ca="1" si="3"/>
        <v>7</v>
      </c>
      <c r="F63">
        <f ca="1">IF(COUNTIFS(D$2:D62,"R")&lt;N$9,0,1)</f>
        <v>1</v>
      </c>
      <c r="G63">
        <f>IF(A63&gt;=N$8,1,0)</f>
        <v>1</v>
      </c>
      <c r="H63">
        <f t="shared" ca="1" si="7"/>
        <v>-1</v>
      </c>
      <c r="I63">
        <f ca="1">IF(F63*G63=0,"",IF(AND(F63*G63=1,F62*G62=0),1,IF(AND(H62=1,I62=1),1,IF(AND(R62&gt;R61,N$10="Yes"),1,IF(AND(N$5="+/-",H62=1),I62-N$7,IF(AND(N$5="+/-",H62=-1),I62+N$6,IF(AND(N$5="Exponent",H62=1),I62/N$7,IF(AND(N$5="Exponent",H62=-1),I62*N$6))))))))</f>
        <v>19</v>
      </c>
      <c r="J63">
        <f ca="1">IF(G63*F63=0,0,IF(H63=1,(36-E63)*I63*$N$2,IF(H63=-1,I63*H63*E63*$N$2)))</f>
        <v>-133</v>
      </c>
      <c r="K63">
        <f ca="1">IF(A63&lt;$N$8,0,J63+K62)</f>
        <v>-491</v>
      </c>
      <c r="L63" t="str">
        <f ca="1">IF(AND(K63&gt;=$N$3,MAX(K$2:K62)&lt;$N$3),"KTF","")</f>
        <v/>
      </c>
      <c r="R63">
        <f t="shared" ca="1" si="11"/>
        <v>574</v>
      </c>
      <c r="S63">
        <f t="shared" ca="1" si="8"/>
        <v>52</v>
      </c>
      <c r="T63">
        <f t="shared" ca="1" si="9"/>
        <v>20</v>
      </c>
      <c r="U63">
        <f ca="1">IF(U62&lt;&gt;"",U62,IF(T63&lt;&gt;"",MIN(K$3:K62),""))</f>
        <v>-8</v>
      </c>
      <c r="V63">
        <f ca="1">IF(V62&lt;&gt;"",V62,IF(U63&lt;&gt;"",MAX(I$3:I62),""))</f>
        <v>2</v>
      </c>
    </row>
    <row r="64" spans="1:22" x14ac:dyDescent="0.25">
      <c r="A64">
        <v>63</v>
      </c>
      <c r="B64">
        <f t="shared" ca="1" si="1"/>
        <v>17</v>
      </c>
      <c r="C64">
        <f ca="1">COUNTIF($B$2:B63,B64)</f>
        <v>3</v>
      </c>
      <c r="D64" t="str">
        <f t="shared" ca="1" si="2"/>
        <v>R</v>
      </c>
      <c r="E64">
        <f t="shared" ca="1" si="3"/>
        <v>7</v>
      </c>
      <c r="F64">
        <f ca="1">IF(COUNTIFS(D$2:D63,"R")&lt;N$9,0,1)</f>
        <v>1</v>
      </c>
      <c r="G64">
        <f>IF(A64&gt;=N$8,1,0)</f>
        <v>1</v>
      </c>
      <c r="H64">
        <f t="shared" ca="1" si="7"/>
        <v>-1</v>
      </c>
      <c r="I64">
        <f ca="1">IF(F64*G64=0,"",IF(AND(F64*G64=1,F63*G63=0),1,IF(AND(H63=1,I63=1),1,IF(AND(R63&gt;R62,N$10="Yes"),1,IF(AND(N$5="+/-",H63=1),I63-N$7,IF(AND(N$5="+/-",H63=-1),I63+N$6,IF(AND(N$5="Exponent",H63=1),I63/N$7,IF(AND(N$5="Exponent",H63=-1),I63*N$6))))))))</f>
        <v>20</v>
      </c>
      <c r="J64">
        <f ca="1">IF(G64*F64=0,0,IF(H64=1,(36-E64)*I64*$N$2,IF(H64=-1,I64*H64*E64*$N$2)))</f>
        <v>-140</v>
      </c>
      <c r="K64">
        <f ca="1">IF(A64&lt;$N$8,0,J64+K63)</f>
        <v>-631</v>
      </c>
      <c r="L64" t="str">
        <f ca="1">IF(AND(K64&gt;=$N$3,MAX(K$2:K63)&lt;$N$3),"KTF","")</f>
        <v/>
      </c>
      <c r="R64">
        <f t="shared" ca="1" si="11"/>
        <v>574</v>
      </c>
      <c r="S64">
        <f t="shared" ca="1" si="8"/>
        <v>52</v>
      </c>
      <c r="T64">
        <f t="shared" ca="1" si="9"/>
        <v>20</v>
      </c>
      <c r="U64">
        <f ca="1">IF(U63&lt;&gt;"",U63,IF(T64&lt;&gt;"",MIN(K$3:K63),""))</f>
        <v>-8</v>
      </c>
      <c r="V64">
        <f ca="1">IF(V63&lt;&gt;"",V63,IF(U64&lt;&gt;"",MAX(I$3:I63),""))</f>
        <v>2</v>
      </c>
    </row>
    <row r="65" spans="1:22" x14ac:dyDescent="0.25">
      <c r="A65">
        <v>64</v>
      </c>
      <c r="B65">
        <f t="shared" ca="1" si="1"/>
        <v>1</v>
      </c>
      <c r="C65">
        <f ca="1">COUNTIF($B$2:B64,B65)</f>
        <v>3</v>
      </c>
      <c r="D65" t="str">
        <f t="shared" ca="1" si="2"/>
        <v>R</v>
      </c>
      <c r="E65">
        <f t="shared" ca="1" si="3"/>
        <v>7</v>
      </c>
      <c r="F65">
        <f ca="1">IF(COUNTIFS(D$2:D64,"R")&lt;N$9,0,1)</f>
        <v>1</v>
      </c>
      <c r="G65">
        <f>IF(A65&gt;=N$8,1,0)</f>
        <v>1</v>
      </c>
      <c r="H65">
        <f t="shared" ca="1" si="7"/>
        <v>-1</v>
      </c>
      <c r="I65">
        <f ca="1">IF(F65*G65=0,"",IF(AND(F65*G65=1,F64*G64=0),1,IF(AND(H64=1,I64=1),1,IF(AND(R64&gt;R63,N$10="Yes"),1,IF(AND(N$5="+/-",H64=1),I64-N$7,IF(AND(N$5="+/-",H64=-1),I64+N$6,IF(AND(N$5="Exponent",H64=1),I64/N$7,IF(AND(N$5="Exponent",H64=-1),I64*N$6))))))))</f>
        <v>21</v>
      </c>
      <c r="J65">
        <f ca="1">IF(G65*F65=0,0,IF(H65=1,(36-E65)*I65*$N$2,IF(H65=-1,I65*H65*E65*$N$2)))</f>
        <v>-147</v>
      </c>
      <c r="K65">
        <f ca="1">IF(A65&lt;$N$8,0,J65+K64)</f>
        <v>-778</v>
      </c>
      <c r="L65" t="str">
        <f ca="1">IF(AND(K65&gt;=$N$3,MAX(K$2:K64)&lt;$N$3),"KTF","")</f>
        <v/>
      </c>
      <c r="R65">
        <f t="shared" ca="1" si="11"/>
        <v>574</v>
      </c>
      <c r="S65">
        <f t="shared" ca="1" si="8"/>
        <v>52</v>
      </c>
      <c r="T65">
        <f t="shared" ca="1" si="9"/>
        <v>20</v>
      </c>
      <c r="U65">
        <f ca="1">IF(U64&lt;&gt;"",U64,IF(T65&lt;&gt;"",MIN(K$3:K64),""))</f>
        <v>-8</v>
      </c>
      <c r="V65">
        <f ca="1">IF(V64&lt;&gt;"",V64,IF(U65&lt;&gt;"",MAX(I$3:I64),""))</f>
        <v>2</v>
      </c>
    </row>
    <row r="66" spans="1:22" x14ac:dyDescent="0.25">
      <c r="A66">
        <v>65</v>
      </c>
      <c r="B66">
        <f t="shared" ca="1" si="1"/>
        <v>15</v>
      </c>
      <c r="C66">
        <f ca="1">COUNTIF($B$2:B65,B66)</f>
        <v>3</v>
      </c>
      <c r="D66" t="str">
        <f t="shared" ca="1" si="2"/>
        <v>R</v>
      </c>
      <c r="E66">
        <f t="shared" ca="1" si="3"/>
        <v>7</v>
      </c>
      <c r="F66">
        <f ca="1">IF(COUNTIFS(D$2:D65,"R")&lt;N$9,0,1)</f>
        <v>1</v>
      </c>
      <c r="G66">
        <f>IF(A66&gt;=N$8,1,0)</f>
        <v>1</v>
      </c>
      <c r="H66">
        <f t="shared" ca="1" si="7"/>
        <v>-1</v>
      </c>
      <c r="I66">
        <f ca="1">IF(F66*G66=0,"",IF(AND(F66*G66=1,F65*G65=0),1,IF(AND(H65=1,I65=1),1,IF(AND(R65&gt;R64,N$10="Yes"),1,IF(AND(N$5="+/-",H65=1),I65-N$7,IF(AND(N$5="+/-",H65=-1),I65+N$6,IF(AND(N$5="Exponent",H65=1),I65/N$7,IF(AND(N$5="Exponent",H65=-1),I65*N$6))))))))</f>
        <v>22</v>
      </c>
      <c r="J66">
        <f ca="1">IF(G66*F66=0,0,IF(H66=1,(36-E66)*I66*$N$2,IF(H66=-1,I66*H66*E66*$N$2)))</f>
        <v>-154</v>
      </c>
      <c r="K66">
        <f ca="1">IF(A66&lt;$N$8,0,J66+K65)</f>
        <v>-932</v>
      </c>
      <c r="L66" t="str">
        <f ca="1">IF(AND(K66&gt;=$N$3,MAX(K$2:K65)&lt;$N$3),"KTF","")</f>
        <v/>
      </c>
      <c r="R66">
        <f t="shared" ca="1" si="11"/>
        <v>574</v>
      </c>
      <c r="S66">
        <f t="shared" ca="1" si="8"/>
        <v>52</v>
      </c>
      <c r="T66">
        <f t="shared" ca="1" si="9"/>
        <v>20</v>
      </c>
      <c r="U66">
        <f ca="1">IF(U65&lt;&gt;"",U65,IF(T66&lt;&gt;"",MIN(K$3:K65),""))</f>
        <v>-8</v>
      </c>
      <c r="V66">
        <f ca="1">IF(V65&lt;&gt;"",V65,IF(U66&lt;&gt;"",MAX(I$3:I65),""))</f>
        <v>2</v>
      </c>
    </row>
    <row r="67" spans="1:22" x14ac:dyDescent="0.25">
      <c r="A67">
        <v>66</v>
      </c>
      <c r="B67">
        <f t="shared" ref="B67:B101" ca="1" si="12">RANDBETWEEN(1,37)</f>
        <v>36</v>
      </c>
      <c r="C67">
        <f ca="1">COUNTIF($B$2:B66,B67)</f>
        <v>4</v>
      </c>
      <c r="D67" t="str">
        <f t="shared" ref="D67:D100" ca="1" si="13">IF(C67&gt;0,"R","")</f>
        <v>R</v>
      </c>
      <c r="E67">
        <f t="shared" ca="1" si="3"/>
        <v>7</v>
      </c>
      <c r="F67">
        <f ca="1">IF(COUNTIFS(D$2:D66,"R")&lt;N$9,0,1)</f>
        <v>1</v>
      </c>
      <c r="G67">
        <f>IF(A67&gt;=N$8,1,0)</f>
        <v>1</v>
      </c>
      <c r="H67">
        <f t="shared" ca="1" si="7"/>
        <v>-1</v>
      </c>
      <c r="I67">
        <f ca="1">IF(F67*G67=0,"",IF(AND(F67*G67=1,F66*G66=0),1,IF(AND(H66=1,I66=1),1,IF(AND(R66&gt;R65,N$10="Yes"),1,IF(AND(N$5="+/-",H66=1),I66-N$7,IF(AND(N$5="+/-",H66=-1),I66+N$6,IF(AND(N$5="Exponent",H66=1),I66/N$7,IF(AND(N$5="Exponent",H66=-1),I66*N$6))))))))</f>
        <v>23</v>
      </c>
      <c r="J67">
        <f ca="1">IF(G67*F67=0,0,IF(H67=1,(36-E67)*I67*$N$2,IF(H67=-1,I67*H67*E67*$N$2)))</f>
        <v>-161</v>
      </c>
      <c r="K67">
        <f ca="1">IF(A67&lt;$N$8,0,J67+K66)</f>
        <v>-1093</v>
      </c>
      <c r="L67" t="str">
        <f ca="1">IF(AND(K67&gt;=$N$3,MAX(K$2:K66)&lt;$N$3),"KTF","")</f>
        <v/>
      </c>
      <c r="R67">
        <f t="shared" ca="1" si="11"/>
        <v>574</v>
      </c>
      <c r="S67">
        <f t="shared" ca="1" si="8"/>
        <v>52</v>
      </c>
      <c r="T67">
        <f t="shared" ca="1" si="9"/>
        <v>20</v>
      </c>
      <c r="U67">
        <f ca="1">IF(U66&lt;&gt;"",U66,IF(T67&lt;&gt;"",MIN(K$3:K66),""))</f>
        <v>-8</v>
      </c>
      <c r="V67">
        <f ca="1">IF(V66&lt;&gt;"",V66,IF(U67&lt;&gt;"",MAX(I$3:I66),""))</f>
        <v>2</v>
      </c>
    </row>
    <row r="68" spans="1:22" x14ac:dyDescent="0.25">
      <c r="A68">
        <v>67</v>
      </c>
      <c r="B68">
        <f t="shared" ca="1" si="12"/>
        <v>36</v>
      </c>
      <c r="C68">
        <f ca="1">COUNTIF($B$2:B67,B68)</f>
        <v>5</v>
      </c>
      <c r="D68" t="str">
        <f t="shared" ca="1" si="13"/>
        <v>R</v>
      </c>
      <c r="E68">
        <f t="shared" ref="E68:E101" ca="1" si="14">IF(C67&gt;0,E67,E67-1)</f>
        <v>7</v>
      </c>
      <c r="F68">
        <f ca="1">IF(COUNTIFS(D$2:D67,"R")&lt;N$9,0,1)</f>
        <v>1</v>
      </c>
      <c r="G68">
        <f>IF(A68&gt;=N$8,1,0)</f>
        <v>1</v>
      </c>
      <c r="H68">
        <f t="shared" ca="1" si="7"/>
        <v>-1</v>
      </c>
      <c r="I68">
        <f ca="1">IF(F68*G68=0,"",IF(AND(F68*G68=1,F67*G67=0),1,IF(AND(H67=1,I67=1),1,IF(AND(R67&gt;R66,N$10="Yes"),1,IF(AND(N$5="+/-",H67=1),I67-N$7,IF(AND(N$5="+/-",H67=-1),I67+N$6,IF(AND(N$5="Exponent",H67=1),I67/N$7,IF(AND(N$5="Exponent",H67=-1),I67*N$6))))))))</f>
        <v>24</v>
      </c>
      <c r="J68">
        <f ca="1">IF(G68*F68=0,0,IF(H68=1,(36-E68)*I68*$N$2,IF(H68=-1,I68*H68*E68*$N$2)))</f>
        <v>-168</v>
      </c>
      <c r="K68">
        <f ca="1">IF(A68&lt;$N$8,0,J68+K67)</f>
        <v>-1261</v>
      </c>
      <c r="L68" t="str">
        <f ca="1">IF(AND(K68&gt;=$N$3,MAX(K$2:K67)&lt;$N$3),"KTF","")</f>
        <v/>
      </c>
      <c r="R68">
        <f t="shared" ca="1" si="11"/>
        <v>574</v>
      </c>
      <c r="S68">
        <f t="shared" ca="1" si="8"/>
        <v>52</v>
      </c>
      <c r="T68">
        <f t="shared" ca="1" si="9"/>
        <v>20</v>
      </c>
      <c r="U68">
        <f ca="1">IF(U67&lt;&gt;"",U67,IF(T68&lt;&gt;"",MIN(K$3:K67),""))</f>
        <v>-8</v>
      </c>
      <c r="V68">
        <f ca="1">IF(V67&lt;&gt;"",V67,IF(U68&lt;&gt;"",MAX(I$3:I67),""))</f>
        <v>2</v>
      </c>
    </row>
    <row r="69" spans="1:22" x14ac:dyDescent="0.25">
      <c r="A69">
        <v>68</v>
      </c>
      <c r="B69">
        <f t="shared" ca="1" si="12"/>
        <v>20</v>
      </c>
      <c r="C69">
        <f ca="1">COUNTIF($B$2:B68,B69)</f>
        <v>1</v>
      </c>
      <c r="D69" t="str">
        <f t="shared" ca="1" si="13"/>
        <v>R</v>
      </c>
      <c r="E69">
        <f t="shared" ca="1" si="14"/>
        <v>7</v>
      </c>
      <c r="F69">
        <f ca="1">IF(COUNTIFS(D$2:D68,"R")&lt;N$9,0,1)</f>
        <v>1</v>
      </c>
      <c r="G69">
        <f>IF(A69&gt;=N$8,1,0)</f>
        <v>1</v>
      </c>
      <c r="H69">
        <f t="shared" ref="H69:H101" ca="1" si="15">IF(G69*F69=0,"",IF(C69=0,1,-1))</f>
        <v>-1</v>
      </c>
      <c r="I69">
        <f ca="1">IF(F69*G69=0,"",IF(AND(F69*G69=1,F68*G68=0),1,IF(AND(H68=1,I68=1),1,IF(AND(R68&gt;R67,N$10="Yes"),1,IF(AND(N$5="+/-",H68=1),I68-N$7,IF(AND(N$5="+/-",H68=-1),I68+N$6,IF(AND(N$5="Exponent",H68=1),I68/N$7,IF(AND(N$5="Exponent",H68=-1),I68*N$6))))))))</f>
        <v>25</v>
      </c>
      <c r="J69">
        <f ca="1">IF(G69*F69=0,0,IF(H69=1,(36-E69)*I69*$N$2,IF(H69=-1,I69*H69*E69*$N$2)))</f>
        <v>-175</v>
      </c>
      <c r="K69">
        <f ca="1">IF(A69&lt;$N$8,0,J69+K68)</f>
        <v>-1436</v>
      </c>
      <c r="L69" t="str">
        <f ca="1">IF(AND(K69&gt;=$N$3,MAX(K$2:K68)&lt;$N$3),"KTF","")</f>
        <v/>
      </c>
      <c r="R69">
        <f t="shared" ca="1" si="11"/>
        <v>574</v>
      </c>
      <c r="S69">
        <f t="shared" ref="S69:S101" ca="1" si="16">IF(S68&lt;&gt;"",S68,IF(L69="KTF",K69,""))</f>
        <v>52</v>
      </c>
      <c r="T69">
        <f t="shared" ref="T69:T101" ca="1" si="17">IF(T68&lt;&gt;"",T68,IF(S69&lt;&gt;"",A69,""))</f>
        <v>20</v>
      </c>
      <c r="U69">
        <f ca="1">IF(U68&lt;&gt;"",U68,IF(T69&lt;&gt;"",MIN(K$3:K68),""))</f>
        <v>-8</v>
      </c>
      <c r="V69">
        <f ca="1">IF(V68&lt;&gt;"",V68,IF(U69&lt;&gt;"",MAX(I$3:I68),""))</f>
        <v>2</v>
      </c>
    </row>
    <row r="70" spans="1:22" x14ac:dyDescent="0.25">
      <c r="A70">
        <v>69</v>
      </c>
      <c r="B70">
        <f t="shared" ca="1" si="12"/>
        <v>11</v>
      </c>
      <c r="C70">
        <f ca="1">COUNTIF($B$2:B69,B70)</f>
        <v>0</v>
      </c>
      <c r="D70" t="str">
        <f t="shared" ca="1" si="13"/>
        <v/>
      </c>
      <c r="E70">
        <f t="shared" ca="1" si="14"/>
        <v>7</v>
      </c>
      <c r="F70">
        <f ca="1">IF(COUNTIFS(D$2:D69,"R")&lt;N$9,0,1)</f>
        <v>1</v>
      </c>
      <c r="G70">
        <f>IF(A70&gt;=N$8,1,0)</f>
        <v>1</v>
      </c>
      <c r="H70">
        <f t="shared" ca="1" si="15"/>
        <v>1</v>
      </c>
      <c r="I70">
        <f ca="1">IF(F70*G70=0,"",IF(AND(F70*G70=1,F69*G69=0),1,IF(AND(H69=1,I69=1),1,IF(AND(R69&gt;R68,N$10="Yes"),1,IF(AND(N$5="+/-",H69=1),I69-N$7,IF(AND(N$5="+/-",H69=-1),I69+N$6,IF(AND(N$5="Exponent",H69=1),I69/N$7,IF(AND(N$5="Exponent",H69=-1),I69*N$6))))))))</f>
        <v>26</v>
      </c>
      <c r="J70">
        <f ca="1">IF(G70*F70=0,0,IF(H70=1,(36-E70)*I70*$N$2,IF(H70=-1,I70*H70*E70*$N$2)))</f>
        <v>754</v>
      </c>
      <c r="K70">
        <f ca="1">IF(A70&lt;$N$8,0,J70+K69)</f>
        <v>-682</v>
      </c>
      <c r="L70" t="str">
        <f ca="1">IF(AND(K70&gt;=$N$3,MAX(K$2:K69)&lt;$N$3),"KTF","")</f>
        <v/>
      </c>
      <c r="R70">
        <f t="shared" ca="1" si="11"/>
        <v>574</v>
      </c>
      <c r="S70">
        <f t="shared" ca="1" si="16"/>
        <v>52</v>
      </c>
      <c r="T70">
        <f t="shared" ca="1" si="17"/>
        <v>20</v>
      </c>
      <c r="U70">
        <f ca="1">IF(U69&lt;&gt;"",U69,IF(T70&lt;&gt;"",MIN(K$3:K69),""))</f>
        <v>-8</v>
      </c>
      <c r="V70">
        <f ca="1">IF(V69&lt;&gt;"",V69,IF(U70&lt;&gt;"",MAX(I$3:I69),""))</f>
        <v>2</v>
      </c>
    </row>
    <row r="71" spans="1:22" x14ac:dyDescent="0.25">
      <c r="A71">
        <v>70</v>
      </c>
      <c r="B71">
        <f t="shared" ca="1" si="12"/>
        <v>18</v>
      </c>
      <c r="C71">
        <f ca="1">COUNTIF($B$2:B70,B71)</f>
        <v>2</v>
      </c>
      <c r="D71" t="str">
        <f t="shared" ca="1" si="13"/>
        <v>R</v>
      </c>
      <c r="E71">
        <f t="shared" ca="1" si="14"/>
        <v>6</v>
      </c>
      <c r="F71">
        <f ca="1">IF(COUNTIFS(D$2:D70,"R")&lt;N$9,0,1)</f>
        <v>1</v>
      </c>
      <c r="G71">
        <f>IF(A71&gt;=N$8,1,0)</f>
        <v>1</v>
      </c>
      <c r="H71">
        <f t="shared" ca="1" si="15"/>
        <v>-1</v>
      </c>
      <c r="I71">
        <f ca="1">IF(F71*G71=0,"",IF(AND(F71*G71=1,F70*G70=0),1,IF(AND(H70=1,I70=1),1,IF(AND(R70&gt;R69,N$10="Yes"),1,IF(AND(N$5="+/-",H70=1),I70-N$7,IF(AND(N$5="+/-",H70=-1),I70+N$6,IF(AND(N$5="Exponent",H70=1),I70/N$7,IF(AND(N$5="Exponent",H70=-1),I70*N$6))))))))</f>
        <v>25</v>
      </c>
      <c r="J71">
        <f ca="1">IF(G71*F71=0,0,IF(H71=1,(36-E71)*I71*$N$2,IF(H71=-1,I71*H71*E71*$N$2)))</f>
        <v>-150</v>
      </c>
      <c r="K71">
        <f ca="1">IF(A71&lt;$N$8,0,J71+K70)</f>
        <v>-832</v>
      </c>
      <c r="L71" t="str">
        <f ca="1">IF(AND(K71&gt;=$N$3,MAX(K$2:K70)&lt;$N$3),"KTF","")</f>
        <v/>
      </c>
      <c r="R71">
        <f t="shared" ca="1" si="11"/>
        <v>574</v>
      </c>
      <c r="S71">
        <f t="shared" ca="1" si="16"/>
        <v>52</v>
      </c>
      <c r="T71">
        <f t="shared" ca="1" si="17"/>
        <v>20</v>
      </c>
      <c r="U71">
        <f ca="1">IF(U70&lt;&gt;"",U70,IF(T71&lt;&gt;"",MIN(K$3:K70),""))</f>
        <v>-8</v>
      </c>
      <c r="V71">
        <f ca="1">IF(V70&lt;&gt;"",V70,IF(U71&lt;&gt;"",MAX(I$3:I70),""))</f>
        <v>2</v>
      </c>
    </row>
    <row r="72" spans="1:22" x14ac:dyDescent="0.25">
      <c r="A72">
        <v>71</v>
      </c>
      <c r="B72">
        <f t="shared" ca="1" si="12"/>
        <v>5</v>
      </c>
      <c r="C72">
        <f ca="1">COUNTIF($B$2:B71,B72)</f>
        <v>1</v>
      </c>
      <c r="D72" t="str">
        <f t="shared" ca="1" si="13"/>
        <v>R</v>
      </c>
      <c r="E72">
        <f t="shared" ca="1" si="14"/>
        <v>6</v>
      </c>
      <c r="F72">
        <f ca="1">IF(COUNTIFS(D$2:D71,"R")&lt;N$9,0,1)</f>
        <v>1</v>
      </c>
      <c r="G72">
        <f>IF(A72&gt;=N$8,1,0)</f>
        <v>1</v>
      </c>
      <c r="H72">
        <f t="shared" ca="1" si="15"/>
        <v>-1</v>
      </c>
      <c r="I72">
        <f ca="1">IF(F72*G72=0,"",IF(AND(F72*G72=1,F71*G71=0),1,IF(AND(H71=1,I71=1),1,IF(AND(R71&gt;R70,N$10="Yes"),1,IF(AND(N$5="+/-",H71=1),I71-N$7,IF(AND(N$5="+/-",H71=-1),I71+N$6,IF(AND(N$5="Exponent",H71=1),I71/N$7,IF(AND(N$5="Exponent",H71=-1),I71*N$6))))))))</f>
        <v>26</v>
      </c>
      <c r="J72">
        <f ca="1">IF(G72*F72=0,0,IF(H72=1,(36-E72)*I72*$N$2,IF(H72=-1,I72*H72*E72*$N$2)))</f>
        <v>-156</v>
      </c>
      <c r="K72">
        <f ca="1">IF(A72&lt;$N$8,0,J72+K71)</f>
        <v>-988</v>
      </c>
      <c r="L72" t="str">
        <f ca="1">IF(AND(K72&gt;=$N$3,MAX(K$2:K71)&lt;$N$3),"KTF","")</f>
        <v/>
      </c>
      <c r="R72">
        <f t="shared" ca="1" si="11"/>
        <v>574</v>
      </c>
      <c r="S72">
        <f t="shared" ca="1" si="16"/>
        <v>52</v>
      </c>
      <c r="T72">
        <f t="shared" ca="1" si="17"/>
        <v>20</v>
      </c>
      <c r="U72">
        <f ca="1">IF(U71&lt;&gt;"",U71,IF(T72&lt;&gt;"",MIN(K$3:K71),""))</f>
        <v>-8</v>
      </c>
      <c r="V72">
        <f ca="1">IF(V71&lt;&gt;"",V71,IF(U72&lt;&gt;"",MAX(I$3:I71),""))</f>
        <v>2</v>
      </c>
    </row>
    <row r="73" spans="1:22" x14ac:dyDescent="0.25">
      <c r="A73">
        <v>72</v>
      </c>
      <c r="B73">
        <f t="shared" ca="1" si="12"/>
        <v>18</v>
      </c>
      <c r="C73">
        <f ca="1">COUNTIF($B$2:B72,B73)</f>
        <v>3</v>
      </c>
      <c r="D73" t="str">
        <f t="shared" ca="1" si="13"/>
        <v>R</v>
      </c>
      <c r="E73">
        <f t="shared" ca="1" si="14"/>
        <v>6</v>
      </c>
      <c r="F73">
        <f ca="1">IF(COUNTIFS(D$2:D72,"R")&lt;N$9,0,1)</f>
        <v>1</v>
      </c>
      <c r="G73">
        <f>IF(A73&gt;=N$8,1,0)</f>
        <v>1</v>
      </c>
      <c r="H73">
        <f t="shared" ca="1" si="15"/>
        <v>-1</v>
      </c>
      <c r="I73">
        <f ca="1">IF(F73*G73=0,"",IF(AND(F73*G73=1,F72*G72=0),1,IF(AND(H72=1,I72=1),1,IF(AND(R72&gt;R71,N$10="Yes"),1,IF(AND(N$5="+/-",H72=1),I72-N$7,IF(AND(N$5="+/-",H72=-1),I72+N$6,IF(AND(N$5="Exponent",H72=1),I72/N$7,IF(AND(N$5="Exponent",H72=-1),I72*N$6))))))))</f>
        <v>27</v>
      </c>
      <c r="J73">
        <f ca="1">IF(G73*F73=0,0,IF(H73=1,(36-E73)*I73*$N$2,IF(H73=-1,I73*H73*E73*$N$2)))</f>
        <v>-162</v>
      </c>
      <c r="K73">
        <f ca="1">IF(A73&lt;$N$8,0,J73+K72)</f>
        <v>-1150</v>
      </c>
      <c r="L73" t="str">
        <f ca="1">IF(AND(K73&gt;=$N$3,MAX(K$2:K72)&lt;$N$3),"KTF","")</f>
        <v/>
      </c>
      <c r="R73">
        <f t="shared" ca="1" si="11"/>
        <v>574</v>
      </c>
      <c r="S73">
        <f t="shared" ca="1" si="16"/>
        <v>52</v>
      </c>
      <c r="T73">
        <f t="shared" ca="1" si="17"/>
        <v>20</v>
      </c>
      <c r="U73">
        <f ca="1">IF(U72&lt;&gt;"",U72,IF(T73&lt;&gt;"",MIN(K$3:K72),""))</f>
        <v>-8</v>
      </c>
      <c r="V73">
        <f ca="1">IF(V72&lt;&gt;"",V72,IF(U73&lt;&gt;"",MAX(I$3:I72),""))</f>
        <v>2</v>
      </c>
    </row>
    <row r="74" spans="1:22" x14ac:dyDescent="0.25">
      <c r="A74">
        <v>73</v>
      </c>
      <c r="B74">
        <f t="shared" ca="1" si="12"/>
        <v>35</v>
      </c>
      <c r="C74">
        <f ca="1">COUNTIF($B$2:B73,B74)</f>
        <v>2</v>
      </c>
      <c r="D74" t="str">
        <f t="shared" ca="1" si="13"/>
        <v>R</v>
      </c>
      <c r="E74">
        <f t="shared" ca="1" si="14"/>
        <v>6</v>
      </c>
      <c r="F74">
        <f ca="1">IF(COUNTIFS(D$2:D73,"R")&lt;N$9,0,1)</f>
        <v>1</v>
      </c>
      <c r="G74">
        <f>IF(A74&gt;=N$8,1,0)</f>
        <v>1</v>
      </c>
      <c r="H74">
        <f t="shared" ca="1" si="15"/>
        <v>-1</v>
      </c>
      <c r="I74">
        <f ca="1">IF(F74*G74=0,"",IF(AND(F74*G74=1,F73*G73=0),1,IF(AND(H73=1,I73=1),1,IF(AND(R73&gt;R72,N$10="Yes"),1,IF(AND(N$5="+/-",H73=1),I73-N$7,IF(AND(N$5="+/-",H73=-1),I73+N$6,IF(AND(N$5="Exponent",H73=1),I73/N$7,IF(AND(N$5="Exponent",H73=-1),I73*N$6))))))))</f>
        <v>28</v>
      </c>
      <c r="J74">
        <f ca="1">IF(G74*F74=0,0,IF(H74=1,(36-E74)*I74*$N$2,IF(H74=-1,I74*H74*E74*$N$2)))</f>
        <v>-168</v>
      </c>
      <c r="K74">
        <f ca="1">IF(A74&lt;$N$8,0,J74+K73)</f>
        <v>-1318</v>
      </c>
      <c r="L74" t="str">
        <f ca="1">IF(AND(K74&gt;=$N$3,MAX(K$2:K73)&lt;$N$3),"KTF","")</f>
        <v/>
      </c>
      <c r="R74">
        <f t="shared" ca="1" si="11"/>
        <v>574</v>
      </c>
      <c r="S74">
        <f t="shared" ca="1" si="16"/>
        <v>52</v>
      </c>
      <c r="T74">
        <f t="shared" ca="1" si="17"/>
        <v>20</v>
      </c>
      <c r="U74">
        <f ca="1">IF(U73&lt;&gt;"",U73,IF(T74&lt;&gt;"",MIN(K$3:K73),""))</f>
        <v>-8</v>
      </c>
      <c r="V74">
        <f ca="1">IF(V73&lt;&gt;"",V73,IF(U74&lt;&gt;"",MAX(I$3:I73),""))</f>
        <v>2</v>
      </c>
    </row>
    <row r="75" spans="1:22" x14ac:dyDescent="0.25">
      <c r="A75">
        <v>74</v>
      </c>
      <c r="B75">
        <f t="shared" ca="1" si="12"/>
        <v>6</v>
      </c>
      <c r="C75">
        <f ca="1">COUNTIF($B$2:B74,B75)</f>
        <v>1</v>
      </c>
      <c r="D75" t="str">
        <f t="shared" ca="1" si="13"/>
        <v>R</v>
      </c>
      <c r="E75">
        <f t="shared" ca="1" si="14"/>
        <v>6</v>
      </c>
      <c r="F75">
        <f ca="1">IF(COUNTIFS(D$2:D74,"R")&lt;N$9,0,1)</f>
        <v>1</v>
      </c>
      <c r="G75">
        <f>IF(A75&gt;=N$8,1,0)</f>
        <v>1</v>
      </c>
      <c r="H75">
        <f t="shared" ca="1" si="15"/>
        <v>-1</v>
      </c>
      <c r="I75">
        <f ca="1">IF(F75*G75=0,"",IF(AND(F75*G75=1,F74*G74=0),1,IF(AND(H74=1,I74=1),1,IF(AND(R74&gt;R73,N$10="Yes"),1,IF(AND(N$5="+/-",H74=1),I74-N$7,IF(AND(N$5="+/-",H74=-1),I74+N$6,IF(AND(N$5="Exponent",H74=1),I74/N$7,IF(AND(N$5="Exponent",H74=-1),I74*N$6))))))))</f>
        <v>29</v>
      </c>
      <c r="J75">
        <f ca="1">IF(G75*F75=0,0,IF(H75=1,(36-E75)*I75*$N$2,IF(H75=-1,I75*H75*E75*$N$2)))</f>
        <v>-174</v>
      </c>
      <c r="K75">
        <f ca="1">IF(A75&lt;$N$8,0,J75+K74)</f>
        <v>-1492</v>
      </c>
      <c r="L75" t="str">
        <f ca="1">IF(AND(K75&gt;=$N$3,MAX(K$2:K74)&lt;$N$3),"KTF","")</f>
        <v/>
      </c>
      <c r="R75">
        <f t="shared" ca="1" si="11"/>
        <v>574</v>
      </c>
      <c r="S75">
        <f t="shared" ca="1" si="16"/>
        <v>52</v>
      </c>
      <c r="T75">
        <f t="shared" ca="1" si="17"/>
        <v>20</v>
      </c>
      <c r="U75">
        <f ca="1">IF(U74&lt;&gt;"",U74,IF(T75&lt;&gt;"",MIN(K$3:K74),""))</f>
        <v>-8</v>
      </c>
      <c r="V75">
        <f ca="1">IF(V74&lt;&gt;"",V74,IF(U75&lt;&gt;"",MAX(I$3:I74),""))</f>
        <v>2</v>
      </c>
    </row>
    <row r="76" spans="1:22" x14ac:dyDescent="0.25">
      <c r="A76">
        <v>75</v>
      </c>
      <c r="B76">
        <f t="shared" ca="1" si="12"/>
        <v>10</v>
      </c>
      <c r="C76">
        <f ca="1">COUNTIF($B$2:B75,B76)</f>
        <v>0</v>
      </c>
      <c r="D76" t="str">
        <f t="shared" ca="1" si="13"/>
        <v/>
      </c>
      <c r="E76">
        <f t="shared" ca="1" si="14"/>
        <v>6</v>
      </c>
      <c r="F76">
        <f ca="1">IF(COUNTIFS(D$2:D75,"R")&lt;N$9,0,1)</f>
        <v>1</v>
      </c>
      <c r="G76">
        <f>IF(A76&gt;=N$8,1,0)</f>
        <v>1</v>
      </c>
      <c r="H76">
        <f t="shared" ca="1" si="15"/>
        <v>1</v>
      </c>
      <c r="I76">
        <f ca="1">IF(F76*G76=0,"",IF(AND(F76*G76=1,F75*G75=0),1,IF(AND(H75=1,I75=1),1,IF(AND(R75&gt;R74,N$10="Yes"),1,IF(AND(N$5="+/-",H75=1),I75-N$7,IF(AND(N$5="+/-",H75=-1),I75+N$6,IF(AND(N$5="Exponent",H75=1),I75/N$7,IF(AND(N$5="Exponent",H75=-1),I75*N$6))))))))</f>
        <v>30</v>
      </c>
      <c r="J76">
        <f ca="1">IF(G76*F76=0,0,IF(H76=1,(36-E76)*I76*$N$2,IF(H76=-1,I76*H76*E76*$N$2)))</f>
        <v>900</v>
      </c>
      <c r="K76">
        <f ca="1">IF(A76&lt;$N$8,0,J76+K75)</f>
        <v>-592</v>
      </c>
      <c r="L76" t="str">
        <f ca="1">IF(AND(K76&gt;=$N$3,MAX(K$2:K75)&lt;$N$3),"KTF","")</f>
        <v/>
      </c>
      <c r="R76">
        <f t="shared" ca="1" si="11"/>
        <v>574</v>
      </c>
      <c r="S76">
        <f t="shared" ca="1" si="16"/>
        <v>52</v>
      </c>
      <c r="T76">
        <f t="shared" ca="1" si="17"/>
        <v>20</v>
      </c>
      <c r="U76">
        <f ca="1">IF(U75&lt;&gt;"",U75,IF(T76&lt;&gt;"",MIN(K$3:K75),""))</f>
        <v>-8</v>
      </c>
      <c r="V76">
        <f ca="1">IF(V75&lt;&gt;"",V75,IF(U76&lt;&gt;"",MAX(I$3:I75),""))</f>
        <v>2</v>
      </c>
    </row>
    <row r="77" spans="1:22" x14ac:dyDescent="0.25">
      <c r="A77">
        <v>76</v>
      </c>
      <c r="B77">
        <f t="shared" ca="1" si="12"/>
        <v>7</v>
      </c>
      <c r="C77">
        <f ca="1">COUNTIF($B$2:B76,B77)</f>
        <v>2</v>
      </c>
      <c r="D77" t="str">
        <f t="shared" ca="1" si="13"/>
        <v>R</v>
      </c>
      <c r="E77">
        <f t="shared" ca="1" si="14"/>
        <v>5</v>
      </c>
      <c r="F77">
        <f ca="1">IF(COUNTIFS(D$2:D76,"R")&lt;N$9,0,1)</f>
        <v>1</v>
      </c>
      <c r="G77">
        <f>IF(A77&gt;=N$8,1,0)</f>
        <v>1</v>
      </c>
      <c r="H77">
        <f t="shared" ca="1" si="15"/>
        <v>-1</v>
      </c>
      <c r="I77">
        <f ca="1">IF(F77*G77=0,"",IF(AND(F77*G77=1,F76*G76=0),1,IF(AND(H76=1,I76=1),1,IF(AND(R76&gt;R75,N$10="Yes"),1,IF(AND(N$5="+/-",H76=1),I76-N$7,IF(AND(N$5="+/-",H76=-1),I76+N$6,IF(AND(N$5="Exponent",H76=1),I76/N$7,IF(AND(N$5="Exponent",H76=-1),I76*N$6))))))))</f>
        <v>29</v>
      </c>
      <c r="J77">
        <f ca="1">IF(G77*F77=0,0,IF(H77=1,(36-E77)*I77*$N$2,IF(H77=-1,I77*H77*E77*$N$2)))</f>
        <v>-145</v>
      </c>
      <c r="K77">
        <f ca="1">IF(A77&lt;$N$8,0,J77+K76)</f>
        <v>-737</v>
      </c>
      <c r="L77" t="str">
        <f ca="1">IF(AND(K77&gt;=$N$3,MAX(K$2:K76)&lt;$N$3),"KTF","")</f>
        <v/>
      </c>
      <c r="R77">
        <f t="shared" ref="R77:R101" ca="1" si="18">IF(E77=0,"",IF(K77&gt;R76,K77,R76))</f>
        <v>574</v>
      </c>
      <c r="S77">
        <f t="shared" ca="1" si="16"/>
        <v>52</v>
      </c>
      <c r="T77">
        <f t="shared" ca="1" si="17"/>
        <v>20</v>
      </c>
      <c r="U77">
        <f ca="1">IF(U76&lt;&gt;"",U76,IF(T77&lt;&gt;"",MIN(K$3:K76),""))</f>
        <v>-8</v>
      </c>
      <c r="V77">
        <f ca="1">IF(V76&lt;&gt;"",V76,IF(U77&lt;&gt;"",MAX(I$3:I76),""))</f>
        <v>2</v>
      </c>
    </row>
    <row r="78" spans="1:22" x14ac:dyDescent="0.25">
      <c r="A78">
        <v>77</v>
      </c>
      <c r="B78">
        <f t="shared" ca="1" si="12"/>
        <v>15</v>
      </c>
      <c r="C78">
        <f ca="1">COUNTIF($B$2:B77,B78)</f>
        <v>4</v>
      </c>
      <c r="D78" t="str">
        <f t="shared" ca="1" si="13"/>
        <v>R</v>
      </c>
      <c r="E78">
        <f t="shared" ca="1" si="14"/>
        <v>5</v>
      </c>
      <c r="F78">
        <f ca="1">IF(COUNTIFS(D$2:D77,"R")&lt;N$9,0,1)</f>
        <v>1</v>
      </c>
      <c r="G78">
        <f>IF(A78&gt;=N$8,1,0)</f>
        <v>1</v>
      </c>
      <c r="H78">
        <f t="shared" ca="1" si="15"/>
        <v>-1</v>
      </c>
      <c r="I78">
        <f ca="1">IF(F78*G78=0,"",IF(AND(F78*G78=1,F77*G77=0),1,IF(AND(H77=1,I77=1),1,IF(AND(R77&gt;R76,N$10="Yes"),1,IF(AND(N$5="+/-",H77=1),I77-N$7,IF(AND(N$5="+/-",H77=-1),I77+N$6,IF(AND(N$5="Exponent",H77=1),I77/N$7,IF(AND(N$5="Exponent",H77=-1),I77*N$6))))))))</f>
        <v>30</v>
      </c>
      <c r="J78">
        <f ca="1">IF(G78*F78=0,0,IF(H78=1,(36-E78)*I78*$N$2,IF(H78=-1,I78*H78*E78*$N$2)))</f>
        <v>-150</v>
      </c>
      <c r="K78">
        <f ca="1">IF(A78&lt;$N$8,0,J78+K77)</f>
        <v>-887</v>
      </c>
      <c r="L78" t="str">
        <f ca="1">IF(AND(K78&gt;=$N$3,MAX(K$2:K77)&lt;$N$3),"KTF","")</f>
        <v/>
      </c>
      <c r="R78">
        <f t="shared" ca="1" si="18"/>
        <v>574</v>
      </c>
      <c r="S78">
        <f t="shared" ca="1" si="16"/>
        <v>52</v>
      </c>
      <c r="T78">
        <f t="shared" ca="1" si="17"/>
        <v>20</v>
      </c>
      <c r="U78">
        <f ca="1">IF(U77&lt;&gt;"",U77,IF(T78&lt;&gt;"",MIN(K$3:K77),""))</f>
        <v>-8</v>
      </c>
      <c r="V78">
        <f ca="1">IF(V77&lt;&gt;"",V77,IF(U78&lt;&gt;"",MAX(I$3:I77),""))</f>
        <v>2</v>
      </c>
    </row>
    <row r="79" spans="1:22" x14ac:dyDescent="0.25">
      <c r="A79">
        <v>78</v>
      </c>
      <c r="B79">
        <f t="shared" ca="1" si="12"/>
        <v>27</v>
      </c>
      <c r="C79">
        <f ca="1">COUNTIF($B$2:B78,B79)</f>
        <v>3</v>
      </c>
      <c r="D79" t="str">
        <f t="shared" ca="1" si="13"/>
        <v>R</v>
      </c>
      <c r="E79">
        <f t="shared" ca="1" si="14"/>
        <v>5</v>
      </c>
      <c r="F79">
        <f ca="1">IF(COUNTIFS(D$2:D78,"R")&lt;N$9,0,1)</f>
        <v>1</v>
      </c>
      <c r="G79">
        <f>IF(A79&gt;=N$8,1,0)</f>
        <v>1</v>
      </c>
      <c r="H79">
        <f t="shared" ca="1" si="15"/>
        <v>-1</v>
      </c>
      <c r="I79">
        <f ca="1">IF(F79*G79=0,"",IF(AND(F79*G79=1,F78*G78=0),1,IF(AND(H78=1,I78=1),1,IF(AND(R78&gt;R77,N$10="Yes"),1,IF(AND(N$5="+/-",H78=1),I78-N$7,IF(AND(N$5="+/-",H78=-1),I78+N$6,IF(AND(N$5="Exponent",H78=1),I78/N$7,IF(AND(N$5="Exponent",H78=-1),I78*N$6))))))))</f>
        <v>31</v>
      </c>
      <c r="J79">
        <f ca="1">IF(G79*F79=0,0,IF(H79=1,(36-E79)*I79*$N$2,IF(H79=-1,I79*H79*E79*$N$2)))</f>
        <v>-155</v>
      </c>
      <c r="K79">
        <f ca="1">IF(A79&lt;$N$8,0,J79+K78)</f>
        <v>-1042</v>
      </c>
      <c r="L79" t="str">
        <f ca="1">IF(AND(K79&gt;=$N$3,MAX(K$2:K78)&lt;$N$3),"KTF","")</f>
        <v/>
      </c>
      <c r="R79">
        <f t="shared" ca="1" si="18"/>
        <v>574</v>
      </c>
      <c r="S79">
        <f t="shared" ca="1" si="16"/>
        <v>52</v>
      </c>
      <c r="T79">
        <f t="shared" ca="1" si="17"/>
        <v>20</v>
      </c>
      <c r="U79">
        <f ca="1">IF(U78&lt;&gt;"",U78,IF(T79&lt;&gt;"",MIN(K$3:K78),""))</f>
        <v>-8</v>
      </c>
      <c r="V79">
        <f ca="1">IF(V78&lt;&gt;"",V78,IF(U79&lt;&gt;"",MAX(I$3:I78),""))</f>
        <v>2</v>
      </c>
    </row>
    <row r="80" spans="1:22" x14ac:dyDescent="0.25">
      <c r="A80">
        <v>79</v>
      </c>
      <c r="B80">
        <f t="shared" ca="1" si="12"/>
        <v>7</v>
      </c>
      <c r="C80">
        <f ca="1">COUNTIF($B$2:B79,B80)</f>
        <v>3</v>
      </c>
      <c r="D80" t="str">
        <f t="shared" ca="1" si="13"/>
        <v>R</v>
      </c>
      <c r="E80">
        <f t="shared" ca="1" si="14"/>
        <v>5</v>
      </c>
      <c r="F80">
        <f ca="1">IF(COUNTIFS(D$2:D79,"R")&lt;N$9,0,1)</f>
        <v>1</v>
      </c>
      <c r="G80">
        <f>IF(A80&gt;=N$8,1,0)</f>
        <v>1</v>
      </c>
      <c r="H80">
        <f t="shared" ca="1" si="15"/>
        <v>-1</v>
      </c>
      <c r="I80">
        <f ca="1">IF(F80*G80=0,"",IF(AND(F80*G80=1,F79*G79=0),1,IF(AND(H79=1,I79=1),1,IF(AND(R79&gt;R78,N$10="Yes"),1,IF(AND(N$5="+/-",H79=1),I79-N$7,IF(AND(N$5="+/-",H79=-1),I79+N$6,IF(AND(N$5="Exponent",H79=1),I79/N$7,IF(AND(N$5="Exponent",H79=-1),I79*N$6))))))))</f>
        <v>32</v>
      </c>
      <c r="J80">
        <f ca="1">IF(G80*F80=0,0,IF(H80=1,(36-E80)*I80*$N$2,IF(H80=-1,I80*H80*E80*$N$2)))</f>
        <v>-160</v>
      </c>
      <c r="K80">
        <f ca="1">IF(A80&lt;$N$8,0,J80+K79)</f>
        <v>-1202</v>
      </c>
      <c r="L80" t="str">
        <f ca="1">IF(AND(K80&gt;=$N$3,MAX(K$2:K79)&lt;$N$3),"KTF","")</f>
        <v/>
      </c>
      <c r="R80">
        <f t="shared" ca="1" si="18"/>
        <v>574</v>
      </c>
      <c r="S80">
        <f t="shared" ca="1" si="16"/>
        <v>52</v>
      </c>
      <c r="T80">
        <f t="shared" ca="1" si="17"/>
        <v>20</v>
      </c>
      <c r="U80">
        <f ca="1">IF(U79&lt;&gt;"",U79,IF(T80&lt;&gt;"",MIN(K$3:K79),""))</f>
        <v>-8</v>
      </c>
      <c r="V80">
        <f ca="1">IF(V79&lt;&gt;"",V79,IF(U80&lt;&gt;"",MAX(I$3:I79),""))</f>
        <v>2</v>
      </c>
    </row>
    <row r="81" spans="1:22" x14ac:dyDescent="0.25">
      <c r="A81">
        <v>80</v>
      </c>
      <c r="B81">
        <f t="shared" ca="1" si="12"/>
        <v>6</v>
      </c>
      <c r="C81">
        <f ca="1">COUNTIF($B$2:B80,B81)</f>
        <v>2</v>
      </c>
      <c r="D81" t="str">
        <f t="shared" ca="1" si="13"/>
        <v>R</v>
      </c>
      <c r="E81">
        <f t="shared" ca="1" si="14"/>
        <v>5</v>
      </c>
      <c r="F81">
        <f ca="1">IF(COUNTIFS(D$2:D80,"R")&lt;N$9,0,1)</f>
        <v>1</v>
      </c>
      <c r="G81">
        <f>IF(A81&gt;=N$8,1,0)</f>
        <v>1</v>
      </c>
      <c r="H81">
        <f t="shared" ca="1" si="15"/>
        <v>-1</v>
      </c>
      <c r="I81">
        <f ca="1">IF(F81*G81=0,"",IF(AND(F81*G81=1,F80*G80=0),1,IF(AND(H80=1,I80=1),1,IF(AND(R80&gt;R79,N$10="Yes"),1,IF(AND(N$5="+/-",H80=1),I80-N$7,IF(AND(N$5="+/-",H80=-1),I80+N$6,IF(AND(N$5="Exponent",H80=1),I80/N$7,IF(AND(N$5="Exponent",H80=-1),I80*N$6))))))))</f>
        <v>33</v>
      </c>
      <c r="J81">
        <f ca="1">IF(G81*F81=0,0,IF(H81=1,(36-E81)*I81*$N$2,IF(H81=-1,I81*H81*E81*$N$2)))</f>
        <v>-165</v>
      </c>
      <c r="K81">
        <f ca="1">IF(A81&lt;$N$8,0,J81+K80)</f>
        <v>-1367</v>
      </c>
      <c r="L81" t="str">
        <f ca="1">IF(AND(K81&gt;=$N$3,MAX(K$2:K80)&lt;$N$3),"KTF","")</f>
        <v/>
      </c>
      <c r="R81">
        <f t="shared" ca="1" si="18"/>
        <v>574</v>
      </c>
      <c r="S81">
        <f t="shared" ca="1" si="16"/>
        <v>52</v>
      </c>
      <c r="T81">
        <f t="shared" ca="1" si="17"/>
        <v>20</v>
      </c>
      <c r="U81">
        <f ca="1">IF(U80&lt;&gt;"",U80,IF(T81&lt;&gt;"",MIN(K$3:K80),""))</f>
        <v>-8</v>
      </c>
      <c r="V81">
        <f ca="1">IF(V80&lt;&gt;"",V80,IF(U81&lt;&gt;"",MAX(I$3:I80),""))</f>
        <v>2</v>
      </c>
    </row>
    <row r="82" spans="1:22" x14ac:dyDescent="0.25">
      <c r="A82">
        <v>81</v>
      </c>
      <c r="B82">
        <f t="shared" ca="1" si="12"/>
        <v>1</v>
      </c>
      <c r="C82">
        <f ca="1">COUNTIF($B$2:B81,B82)</f>
        <v>4</v>
      </c>
      <c r="D82" t="str">
        <f t="shared" ca="1" si="13"/>
        <v>R</v>
      </c>
      <c r="E82">
        <f t="shared" ca="1" si="14"/>
        <v>5</v>
      </c>
      <c r="F82">
        <f ca="1">IF(COUNTIFS(D$2:D81,"R")&lt;N$9,0,1)</f>
        <v>1</v>
      </c>
      <c r="G82">
        <f>IF(A82&gt;=N$8,1,0)</f>
        <v>1</v>
      </c>
      <c r="H82">
        <f t="shared" ca="1" si="15"/>
        <v>-1</v>
      </c>
      <c r="I82">
        <f ca="1">IF(F82*G82=0,"",IF(AND(F82*G82=1,F81*G81=0),1,IF(AND(H81=1,I81=1),1,IF(AND(R81&gt;R80,N$10="Yes"),1,IF(AND(N$5="+/-",H81=1),I81-N$7,IF(AND(N$5="+/-",H81=-1),I81+N$6,IF(AND(N$5="Exponent",H81=1),I81/N$7,IF(AND(N$5="Exponent",H81=-1),I81*N$6))))))))</f>
        <v>34</v>
      </c>
      <c r="J82">
        <f ca="1">IF(G82*F82=0,0,IF(H82=1,(36-E82)*I82*$N$2,IF(H82=-1,I82*H82*E82*$N$2)))</f>
        <v>-170</v>
      </c>
      <c r="K82">
        <f ca="1">IF(A82&lt;$N$8,0,J82+K81)</f>
        <v>-1537</v>
      </c>
      <c r="L82" t="str">
        <f ca="1">IF(AND(K82&gt;=$N$3,MAX(K$2:K81)&lt;$N$3),"KTF","")</f>
        <v/>
      </c>
      <c r="R82">
        <f t="shared" ca="1" si="18"/>
        <v>574</v>
      </c>
      <c r="S82">
        <f t="shared" ca="1" si="16"/>
        <v>52</v>
      </c>
      <c r="T82">
        <f t="shared" ca="1" si="17"/>
        <v>20</v>
      </c>
      <c r="U82">
        <f ca="1">IF(U81&lt;&gt;"",U81,IF(T82&lt;&gt;"",MIN(K$3:K81),""))</f>
        <v>-8</v>
      </c>
      <c r="V82">
        <f ca="1">IF(V81&lt;&gt;"",V81,IF(U82&lt;&gt;"",MAX(I$3:I81),""))</f>
        <v>2</v>
      </c>
    </row>
    <row r="83" spans="1:22" x14ac:dyDescent="0.25">
      <c r="A83">
        <v>82</v>
      </c>
      <c r="B83">
        <f t="shared" ca="1" si="12"/>
        <v>15</v>
      </c>
      <c r="C83">
        <f ca="1">COUNTIF($B$2:B82,B83)</f>
        <v>5</v>
      </c>
      <c r="D83" t="str">
        <f t="shared" ca="1" si="13"/>
        <v>R</v>
      </c>
      <c r="E83">
        <f t="shared" ca="1" si="14"/>
        <v>5</v>
      </c>
      <c r="F83">
        <f ca="1">IF(COUNTIFS(D$2:D82,"R")&lt;N$9,0,1)</f>
        <v>1</v>
      </c>
      <c r="G83">
        <f>IF(A83&gt;=N$8,1,0)</f>
        <v>1</v>
      </c>
      <c r="H83">
        <f t="shared" ca="1" si="15"/>
        <v>-1</v>
      </c>
      <c r="I83">
        <f ca="1">IF(F83*G83=0,"",IF(AND(F83*G83=1,F82*G82=0),1,IF(AND(H82=1,I82=1),1,IF(AND(R82&gt;R81,N$10="Yes"),1,IF(AND(N$5="+/-",H82=1),I82-N$7,IF(AND(N$5="+/-",H82=-1),I82+N$6,IF(AND(N$5="Exponent",H82=1),I82/N$7,IF(AND(N$5="Exponent",H82=-1),I82*N$6))))))))</f>
        <v>35</v>
      </c>
      <c r="J83">
        <f ca="1">IF(G83*F83=0,0,IF(H83=1,(36-E83)*I83*$N$2,IF(H83=-1,I83*H83*E83*$N$2)))</f>
        <v>-175</v>
      </c>
      <c r="K83">
        <f ca="1">IF(A83&lt;$N$8,0,J83+K82)</f>
        <v>-1712</v>
      </c>
      <c r="L83" t="str">
        <f ca="1">IF(AND(K83&gt;=$N$3,MAX(K$2:K82)&lt;$N$3),"KTF","")</f>
        <v/>
      </c>
      <c r="R83">
        <f t="shared" ca="1" si="18"/>
        <v>574</v>
      </c>
      <c r="S83">
        <f t="shared" ca="1" si="16"/>
        <v>52</v>
      </c>
      <c r="T83">
        <f t="shared" ca="1" si="17"/>
        <v>20</v>
      </c>
      <c r="U83">
        <f ca="1">IF(U82&lt;&gt;"",U82,IF(T83&lt;&gt;"",MIN(K$3:K82),""))</f>
        <v>-8</v>
      </c>
      <c r="V83">
        <f ca="1">IF(V82&lt;&gt;"",V82,IF(U83&lt;&gt;"",MAX(I$3:I82),""))</f>
        <v>2</v>
      </c>
    </row>
    <row r="84" spans="1:22" x14ac:dyDescent="0.25">
      <c r="A84">
        <v>83</v>
      </c>
      <c r="B84">
        <f t="shared" ca="1" si="12"/>
        <v>23</v>
      </c>
      <c r="C84">
        <f ca="1">COUNTIF($B$2:B83,B84)</f>
        <v>1</v>
      </c>
      <c r="D84" t="str">
        <f t="shared" ca="1" si="13"/>
        <v>R</v>
      </c>
      <c r="E84">
        <f t="shared" ca="1" si="14"/>
        <v>5</v>
      </c>
      <c r="F84">
        <f ca="1">IF(COUNTIFS(D$2:D83,"R")&lt;N$9,0,1)</f>
        <v>1</v>
      </c>
      <c r="G84">
        <f>IF(A84&gt;=N$8,1,0)</f>
        <v>1</v>
      </c>
      <c r="H84">
        <f t="shared" ca="1" si="15"/>
        <v>-1</v>
      </c>
      <c r="I84">
        <f ca="1">IF(F84*G84=0,"",IF(AND(F84*G84=1,F83*G83=0),1,IF(AND(H83=1,I83=1),1,IF(AND(R83&gt;R82,N$10="Yes"),1,IF(AND(N$5="+/-",H83=1),I83-N$7,IF(AND(N$5="+/-",H83=-1),I83+N$6,IF(AND(N$5="Exponent",H83=1),I83/N$7,IF(AND(N$5="Exponent",H83=-1),I83*N$6))))))))</f>
        <v>36</v>
      </c>
      <c r="J84">
        <f ca="1">IF(G84*F84=0,0,IF(H84=1,(36-E84)*I84*$N$2,IF(H84=-1,I84*H84*E84*$N$2)))</f>
        <v>-180</v>
      </c>
      <c r="K84">
        <f ca="1">IF(A84&lt;$N$8,0,J84+K83)</f>
        <v>-1892</v>
      </c>
      <c r="L84" t="str">
        <f ca="1">IF(AND(K84&gt;=$N$3,MAX(K$2:K83)&lt;$N$3),"KTF","")</f>
        <v/>
      </c>
      <c r="R84">
        <f t="shared" ca="1" si="18"/>
        <v>574</v>
      </c>
      <c r="S84">
        <f t="shared" ca="1" si="16"/>
        <v>52</v>
      </c>
      <c r="T84">
        <f t="shared" ca="1" si="17"/>
        <v>20</v>
      </c>
      <c r="U84">
        <f ca="1">IF(U83&lt;&gt;"",U83,IF(T84&lt;&gt;"",MIN(K$3:K83),""))</f>
        <v>-8</v>
      </c>
      <c r="V84">
        <f ca="1">IF(V83&lt;&gt;"",V83,IF(U84&lt;&gt;"",MAX(I$3:I83),""))</f>
        <v>2</v>
      </c>
    </row>
    <row r="85" spans="1:22" x14ac:dyDescent="0.25">
      <c r="A85">
        <v>84</v>
      </c>
      <c r="B85">
        <f t="shared" ca="1" si="12"/>
        <v>25</v>
      </c>
      <c r="C85">
        <f ca="1">COUNTIF($B$2:B84,B85)</f>
        <v>4</v>
      </c>
      <c r="D85" t="str">
        <f t="shared" ca="1" si="13"/>
        <v>R</v>
      </c>
      <c r="E85">
        <f t="shared" ca="1" si="14"/>
        <v>5</v>
      </c>
      <c r="F85">
        <f ca="1">IF(COUNTIFS(D$2:D84,"R")&lt;N$9,0,1)</f>
        <v>1</v>
      </c>
      <c r="G85">
        <f>IF(A85&gt;=N$8,1,0)</f>
        <v>1</v>
      </c>
      <c r="H85">
        <f t="shared" ca="1" si="15"/>
        <v>-1</v>
      </c>
      <c r="I85">
        <f ca="1">IF(F85*G85=0,"",IF(AND(F85*G85=1,F84*G84=0),1,IF(AND(H84=1,I84=1),1,IF(AND(R84&gt;R83,N$10="Yes"),1,IF(AND(N$5="+/-",H84=1),I84-N$7,IF(AND(N$5="+/-",H84=-1),I84+N$6,IF(AND(N$5="Exponent",H84=1),I84/N$7,IF(AND(N$5="Exponent",H84=-1),I84*N$6))))))))</f>
        <v>37</v>
      </c>
      <c r="J85">
        <f ca="1">IF(G85*F85=0,0,IF(H85=1,(36-E85)*I85*$N$2,IF(H85=-1,I85*H85*E85*$N$2)))</f>
        <v>-185</v>
      </c>
      <c r="K85">
        <f ca="1">IF(A85&lt;$N$8,0,J85+K84)</f>
        <v>-2077</v>
      </c>
      <c r="L85" t="str">
        <f ca="1">IF(AND(K85&gt;=$N$3,MAX(K$2:K84)&lt;$N$3),"KTF","")</f>
        <v/>
      </c>
      <c r="R85">
        <f t="shared" ca="1" si="18"/>
        <v>574</v>
      </c>
      <c r="S85">
        <f t="shared" ca="1" si="16"/>
        <v>52</v>
      </c>
      <c r="T85">
        <f t="shared" ca="1" si="17"/>
        <v>20</v>
      </c>
      <c r="U85">
        <f ca="1">IF(U84&lt;&gt;"",U84,IF(T85&lt;&gt;"",MIN(K$3:K84),""))</f>
        <v>-8</v>
      </c>
      <c r="V85">
        <f ca="1">IF(V84&lt;&gt;"",V84,IF(U85&lt;&gt;"",MAX(I$3:I84),""))</f>
        <v>2</v>
      </c>
    </row>
    <row r="86" spans="1:22" x14ac:dyDescent="0.25">
      <c r="A86">
        <v>85</v>
      </c>
      <c r="B86">
        <f t="shared" ca="1" si="12"/>
        <v>16</v>
      </c>
      <c r="C86">
        <f ca="1">COUNTIF($B$2:B85,B86)</f>
        <v>1</v>
      </c>
      <c r="D86" t="str">
        <f t="shared" ca="1" si="13"/>
        <v>R</v>
      </c>
      <c r="E86">
        <f t="shared" ca="1" si="14"/>
        <v>5</v>
      </c>
      <c r="F86">
        <f ca="1">IF(COUNTIFS(D$2:D85,"R")&lt;N$9,0,1)</f>
        <v>1</v>
      </c>
      <c r="G86">
        <f>IF(A86&gt;=N$8,1,0)</f>
        <v>1</v>
      </c>
      <c r="H86">
        <f t="shared" ca="1" si="15"/>
        <v>-1</v>
      </c>
      <c r="I86">
        <f ca="1">IF(F86*G86=0,"",IF(AND(F86*G86=1,F85*G85=0),1,IF(AND(H85=1,I85=1),1,IF(AND(R85&gt;R84,N$10="Yes"),1,IF(AND(N$5="+/-",H85=1),I85-N$7,IF(AND(N$5="+/-",H85=-1),I85+N$6,IF(AND(N$5="Exponent",H85=1),I85/N$7,IF(AND(N$5="Exponent",H85=-1),I85*N$6))))))))</f>
        <v>38</v>
      </c>
      <c r="J86">
        <f ca="1">IF(G86*F86=0,0,IF(H86=1,(36-E86)*I86*$N$2,IF(H86=-1,I86*H86*E86*$N$2)))</f>
        <v>-190</v>
      </c>
      <c r="K86">
        <f ca="1">IF(A86&lt;$N$8,0,J86+K85)</f>
        <v>-2267</v>
      </c>
      <c r="L86" t="str">
        <f ca="1">IF(AND(K86&gt;=$N$3,MAX(K$2:K85)&lt;$N$3),"KTF","")</f>
        <v/>
      </c>
      <c r="R86">
        <f t="shared" ca="1" si="18"/>
        <v>574</v>
      </c>
      <c r="S86">
        <f t="shared" ca="1" si="16"/>
        <v>52</v>
      </c>
      <c r="T86">
        <f t="shared" ca="1" si="17"/>
        <v>20</v>
      </c>
      <c r="U86">
        <f ca="1">IF(U85&lt;&gt;"",U85,IF(T86&lt;&gt;"",MIN(K$3:K85),""))</f>
        <v>-8</v>
      </c>
      <c r="V86">
        <f ca="1">IF(V85&lt;&gt;"",V85,IF(U86&lt;&gt;"",MAX(I$3:I85),""))</f>
        <v>2</v>
      </c>
    </row>
    <row r="87" spans="1:22" x14ac:dyDescent="0.25">
      <c r="A87">
        <v>86</v>
      </c>
      <c r="B87">
        <f t="shared" ca="1" si="12"/>
        <v>12</v>
      </c>
      <c r="C87">
        <f ca="1">COUNTIF($B$2:B86,B87)</f>
        <v>1</v>
      </c>
      <c r="D87" t="str">
        <f t="shared" ca="1" si="13"/>
        <v>R</v>
      </c>
      <c r="E87">
        <f t="shared" ca="1" si="14"/>
        <v>5</v>
      </c>
      <c r="F87">
        <f ca="1">IF(COUNTIFS(D$2:D86,"R")&lt;N$9,0,1)</f>
        <v>1</v>
      </c>
      <c r="G87">
        <f>IF(A87&gt;=N$8,1,0)</f>
        <v>1</v>
      </c>
      <c r="H87">
        <f t="shared" ca="1" si="15"/>
        <v>-1</v>
      </c>
      <c r="I87">
        <f ca="1">IF(F87*G87=0,"",IF(AND(F87*G87=1,F86*G86=0),1,IF(AND(H86=1,I86=1),1,IF(AND(R86&gt;R85,N$10="Yes"),1,IF(AND(N$5="+/-",H86=1),I86-N$7,IF(AND(N$5="+/-",H86=-1),I86+N$6,IF(AND(N$5="Exponent",H86=1),I86/N$7,IF(AND(N$5="Exponent",H86=-1),I86*N$6))))))))</f>
        <v>39</v>
      </c>
      <c r="J87">
        <f ca="1">IF(G87*F87=0,0,IF(H87=1,(36-E87)*I87*$N$2,IF(H87=-1,I87*H87*E87*$N$2)))</f>
        <v>-195</v>
      </c>
      <c r="K87">
        <f ca="1">IF(A87&lt;$N$8,0,J87+K86)</f>
        <v>-2462</v>
      </c>
      <c r="L87" t="str">
        <f ca="1">IF(AND(K87&gt;=$N$3,MAX(K$2:K86)&lt;$N$3),"KTF","")</f>
        <v/>
      </c>
      <c r="R87">
        <f t="shared" ca="1" si="18"/>
        <v>574</v>
      </c>
      <c r="S87">
        <f t="shared" ca="1" si="16"/>
        <v>52</v>
      </c>
      <c r="T87">
        <f t="shared" ca="1" si="17"/>
        <v>20</v>
      </c>
      <c r="U87">
        <f ca="1">IF(U86&lt;&gt;"",U86,IF(T87&lt;&gt;"",MIN(K$3:K86),""))</f>
        <v>-8</v>
      </c>
      <c r="V87">
        <f ca="1">IF(V86&lt;&gt;"",V86,IF(U87&lt;&gt;"",MAX(I$3:I86),""))</f>
        <v>2</v>
      </c>
    </row>
    <row r="88" spans="1:22" x14ac:dyDescent="0.25">
      <c r="A88">
        <v>87</v>
      </c>
      <c r="B88">
        <f t="shared" ca="1" si="12"/>
        <v>29</v>
      </c>
      <c r="C88">
        <f ca="1">COUNTIF($B$2:B87,B88)</f>
        <v>0</v>
      </c>
      <c r="D88" t="str">
        <f t="shared" ca="1" si="13"/>
        <v/>
      </c>
      <c r="E88">
        <f t="shared" ca="1" si="14"/>
        <v>5</v>
      </c>
      <c r="F88">
        <f ca="1">IF(COUNTIFS(D$2:D87,"R")&lt;N$9,0,1)</f>
        <v>1</v>
      </c>
      <c r="G88">
        <f>IF(A88&gt;=N$8,1,0)</f>
        <v>1</v>
      </c>
      <c r="H88">
        <f t="shared" ca="1" si="15"/>
        <v>1</v>
      </c>
      <c r="I88">
        <f ca="1">IF(F88*G88=0,"",IF(AND(F88*G88=1,F87*G87=0),1,IF(AND(H87=1,I87=1),1,IF(AND(R87&gt;R86,N$10="Yes"),1,IF(AND(N$5="+/-",H87=1),I87-N$7,IF(AND(N$5="+/-",H87=-1),I87+N$6,IF(AND(N$5="Exponent",H87=1),I87/N$7,IF(AND(N$5="Exponent",H87=-1),I87*N$6))))))))</f>
        <v>40</v>
      </c>
      <c r="J88">
        <f ca="1">IF(G88*F88=0,0,IF(H88=1,(36-E88)*I88*$N$2,IF(H88=-1,I88*H88*E88*$N$2)))</f>
        <v>1240</v>
      </c>
      <c r="K88">
        <f ca="1">IF(A88&lt;$N$8,0,J88+K87)</f>
        <v>-1222</v>
      </c>
      <c r="L88" t="str">
        <f ca="1">IF(AND(K88&gt;=$N$3,MAX(K$2:K87)&lt;$N$3),"KTF","")</f>
        <v/>
      </c>
      <c r="R88">
        <f t="shared" ca="1" si="18"/>
        <v>574</v>
      </c>
      <c r="S88">
        <f t="shared" ca="1" si="16"/>
        <v>52</v>
      </c>
      <c r="T88">
        <f t="shared" ca="1" si="17"/>
        <v>20</v>
      </c>
      <c r="U88">
        <f ca="1">IF(U87&lt;&gt;"",U87,IF(T88&lt;&gt;"",MIN(K$3:K87),""))</f>
        <v>-8</v>
      </c>
      <c r="V88">
        <f ca="1">IF(V87&lt;&gt;"",V87,IF(U88&lt;&gt;"",MAX(I$3:I87),""))</f>
        <v>2</v>
      </c>
    </row>
    <row r="89" spans="1:22" x14ac:dyDescent="0.25">
      <c r="A89">
        <v>88</v>
      </c>
      <c r="B89">
        <f t="shared" ca="1" si="12"/>
        <v>5</v>
      </c>
      <c r="C89">
        <f ca="1">COUNTIF($B$2:B88,B89)</f>
        <v>2</v>
      </c>
      <c r="D89" t="str">
        <f t="shared" ca="1" si="13"/>
        <v>R</v>
      </c>
      <c r="E89">
        <f t="shared" ca="1" si="14"/>
        <v>4</v>
      </c>
      <c r="F89">
        <f ca="1">IF(COUNTIFS(D$2:D88,"R")&lt;N$9,0,1)</f>
        <v>1</v>
      </c>
      <c r="G89">
        <f>IF(A89&gt;=N$8,1,0)</f>
        <v>1</v>
      </c>
      <c r="H89">
        <f t="shared" ca="1" si="15"/>
        <v>-1</v>
      </c>
      <c r="I89">
        <f ca="1">IF(F89*G89=0,"",IF(AND(F89*G89=1,F88*G88=0),1,IF(AND(H88=1,I88=1),1,IF(AND(R88&gt;R87,N$10="Yes"),1,IF(AND(N$5="+/-",H88=1),I88-N$7,IF(AND(N$5="+/-",H88=-1),I88+N$6,IF(AND(N$5="Exponent",H88=1),I88/N$7,IF(AND(N$5="Exponent",H88=-1),I88*N$6))))))))</f>
        <v>39</v>
      </c>
      <c r="J89">
        <f ca="1">IF(G89*F89=0,0,IF(H89=1,(36-E89)*I89*$N$2,IF(H89=-1,I89*H89*E89*$N$2)))</f>
        <v>-156</v>
      </c>
      <c r="K89">
        <f ca="1">IF(A89&lt;$N$8,0,J89+K88)</f>
        <v>-1378</v>
      </c>
      <c r="L89" t="str">
        <f ca="1">IF(AND(K89&gt;=$N$3,MAX(K$2:K88)&lt;$N$3),"KTF","")</f>
        <v/>
      </c>
      <c r="R89">
        <f t="shared" ca="1" si="18"/>
        <v>574</v>
      </c>
      <c r="S89">
        <f t="shared" ca="1" si="16"/>
        <v>52</v>
      </c>
      <c r="T89">
        <f t="shared" ca="1" si="17"/>
        <v>20</v>
      </c>
      <c r="U89">
        <f ca="1">IF(U88&lt;&gt;"",U88,IF(T89&lt;&gt;"",MIN(K$3:K88),""))</f>
        <v>-8</v>
      </c>
      <c r="V89">
        <f ca="1">IF(V88&lt;&gt;"",V88,IF(U89&lt;&gt;"",MAX(I$3:I88),""))</f>
        <v>2</v>
      </c>
    </row>
    <row r="90" spans="1:22" x14ac:dyDescent="0.25">
      <c r="A90">
        <v>89</v>
      </c>
      <c r="B90">
        <f t="shared" ca="1" si="12"/>
        <v>31</v>
      </c>
      <c r="C90">
        <f ca="1">COUNTIF($B$2:B89,B90)</f>
        <v>2</v>
      </c>
      <c r="D90" t="str">
        <f t="shared" ca="1" si="13"/>
        <v>R</v>
      </c>
      <c r="E90">
        <f t="shared" ca="1" si="14"/>
        <v>4</v>
      </c>
      <c r="F90">
        <f ca="1">IF(COUNTIFS(D$2:D89,"R")&lt;N$9,0,1)</f>
        <v>1</v>
      </c>
      <c r="G90">
        <f>IF(A90&gt;=N$8,1,0)</f>
        <v>1</v>
      </c>
      <c r="H90">
        <f t="shared" ca="1" si="15"/>
        <v>-1</v>
      </c>
      <c r="I90">
        <f ca="1">IF(F90*G90=0,"",IF(AND(F90*G90=1,F89*G89=0),1,IF(AND(H89=1,I89=1),1,IF(AND(R89&gt;R88,N$10="Yes"),1,IF(AND(N$5="+/-",H89=1),I89-N$7,IF(AND(N$5="+/-",H89=-1),I89+N$6,IF(AND(N$5="Exponent",H89=1),I89/N$7,IF(AND(N$5="Exponent",H89=-1),I89*N$6))))))))</f>
        <v>40</v>
      </c>
      <c r="J90">
        <f ca="1">IF(G90*F90=0,0,IF(H90=1,(36-E90)*I90*$N$2,IF(H90=-1,I90*H90*E90*$N$2)))</f>
        <v>-160</v>
      </c>
      <c r="K90">
        <f ca="1">IF(A90&lt;$N$8,0,J90+K89)</f>
        <v>-1538</v>
      </c>
      <c r="L90" t="str">
        <f ca="1">IF(AND(K90&gt;=$N$3,MAX(K$2:K89)&lt;$N$3),"KTF","")</f>
        <v/>
      </c>
      <c r="R90">
        <f t="shared" ca="1" si="18"/>
        <v>574</v>
      </c>
      <c r="S90">
        <f t="shared" ca="1" si="16"/>
        <v>52</v>
      </c>
      <c r="T90">
        <f t="shared" ca="1" si="17"/>
        <v>20</v>
      </c>
      <c r="U90">
        <f ca="1">IF(U89&lt;&gt;"",U89,IF(T90&lt;&gt;"",MIN(K$3:K89),""))</f>
        <v>-8</v>
      </c>
      <c r="V90">
        <f ca="1">IF(V89&lt;&gt;"",V89,IF(U90&lt;&gt;"",MAX(I$3:I89),""))</f>
        <v>2</v>
      </c>
    </row>
    <row r="91" spans="1:22" x14ac:dyDescent="0.25">
      <c r="A91">
        <v>90</v>
      </c>
      <c r="B91">
        <f t="shared" ca="1" si="12"/>
        <v>37</v>
      </c>
      <c r="C91">
        <f ca="1">COUNTIF($B$2:B90,B91)</f>
        <v>5</v>
      </c>
      <c r="D91" t="str">
        <f t="shared" ca="1" si="13"/>
        <v>R</v>
      </c>
      <c r="E91">
        <f t="shared" ca="1" si="14"/>
        <v>4</v>
      </c>
      <c r="F91">
        <f ca="1">IF(COUNTIFS(D$2:D90,"R")&lt;N$9,0,1)</f>
        <v>1</v>
      </c>
      <c r="G91">
        <f>IF(A91&gt;=N$8,1,0)</f>
        <v>1</v>
      </c>
      <c r="H91">
        <f t="shared" ca="1" si="15"/>
        <v>-1</v>
      </c>
      <c r="I91">
        <f ca="1">IF(F91*G91=0,"",IF(AND(F91*G91=1,F90*G90=0),1,IF(AND(H90=1,I90=1),1,IF(AND(R90&gt;R89,N$10="Yes"),1,IF(AND(N$5="+/-",H90=1),I90-N$7,IF(AND(N$5="+/-",H90=-1),I90+N$6,IF(AND(N$5="Exponent",H90=1),I90/N$7,IF(AND(N$5="Exponent",H90=-1),I90*N$6))))))))</f>
        <v>41</v>
      </c>
      <c r="J91">
        <f ca="1">IF(G91*F91=0,0,IF(H91=1,(36-E91)*I91*$N$2,IF(H91=-1,I91*H91*E91*$N$2)))</f>
        <v>-164</v>
      </c>
      <c r="K91">
        <f ca="1">IF(A91&lt;$N$8,0,J91+K90)</f>
        <v>-1702</v>
      </c>
      <c r="L91" t="str">
        <f ca="1">IF(AND(K91&gt;=$N$3,MAX(K$2:K90)&lt;$N$3),"KTF","")</f>
        <v/>
      </c>
      <c r="R91">
        <f t="shared" ca="1" si="18"/>
        <v>574</v>
      </c>
      <c r="S91">
        <f t="shared" ca="1" si="16"/>
        <v>52</v>
      </c>
      <c r="T91">
        <f t="shared" ca="1" si="17"/>
        <v>20</v>
      </c>
      <c r="U91">
        <f ca="1">IF(U90&lt;&gt;"",U90,IF(T91&lt;&gt;"",MIN(K$3:K90),""))</f>
        <v>-8</v>
      </c>
      <c r="V91">
        <f ca="1">IF(V90&lt;&gt;"",V90,IF(U91&lt;&gt;"",MAX(I$3:I90),""))</f>
        <v>2</v>
      </c>
    </row>
    <row r="92" spans="1:22" x14ac:dyDescent="0.25">
      <c r="A92">
        <v>91</v>
      </c>
      <c r="B92">
        <f t="shared" ca="1" si="12"/>
        <v>35</v>
      </c>
      <c r="C92">
        <f ca="1">COUNTIF($B$2:B91,B92)</f>
        <v>3</v>
      </c>
      <c r="D92" t="str">
        <f t="shared" ca="1" si="13"/>
        <v>R</v>
      </c>
      <c r="E92">
        <f t="shared" ca="1" si="14"/>
        <v>4</v>
      </c>
      <c r="F92">
        <f ca="1">IF(COUNTIFS(D$2:D91,"R")&lt;N$9,0,1)</f>
        <v>1</v>
      </c>
      <c r="G92">
        <f>IF(A92&gt;=N$8,1,0)</f>
        <v>1</v>
      </c>
      <c r="H92">
        <f t="shared" ca="1" si="15"/>
        <v>-1</v>
      </c>
      <c r="I92">
        <f ca="1">IF(F92*G92=0,"",IF(AND(F92*G92=1,F91*G91=0),1,IF(AND(H91=1,I91=1),1,IF(AND(R91&gt;R90,N$10="Yes"),1,IF(AND(N$5="+/-",H91=1),I91-N$7,IF(AND(N$5="+/-",H91=-1),I91+N$6,IF(AND(N$5="Exponent",H91=1),I91/N$7,IF(AND(N$5="Exponent",H91=-1),I91*N$6))))))))</f>
        <v>42</v>
      </c>
      <c r="J92">
        <f ca="1">IF(G92*F92=0,0,IF(H92=1,(36-E92)*I92*$N$2,IF(H92=-1,I92*H92*E92*$N$2)))</f>
        <v>-168</v>
      </c>
      <c r="K92">
        <f ca="1">IF(A92&lt;$N$8,0,J92+K91)</f>
        <v>-1870</v>
      </c>
      <c r="L92" t="str">
        <f ca="1">IF(AND(K92&gt;=$N$3,MAX(K$2:K91)&lt;$N$3),"KTF","")</f>
        <v/>
      </c>
      <c r="R92">
        <f t="shared" ca="1" si="18"/>
        <v>574</v>
      </c>
      <c r="S92">
        <f t="shared" ca="1" si="16"/>
        <v>52</v>
      </c>
      <c r="T92">
        <f t="shared" ca="1" si="17"/>
        <v>20</v>
      </c>
      <c r="U92">
        <f ca="1">IF(U91&lt;&gt;"",U91,IF(T92&lt;&gt;"",MIN(K$3:K91),""))</f>
        <v>-8</v>
      </c>
      <c r="V92">
        <f ca="1">IF(V91&lt;&gt;"",V91,IF(U92&lt;&gt;"",MAX(I$3:I91),""))</f>
        <v>2</v>
      </c>
    </row>
    <row r="93" spans="1:22" x14ac:dyDescent="0.25">
      <c r="A93">
        <v>92</v>
      </c>
      <c r="B93">
        <f t="shared" ca="1" si="12"/>
        <v>25</v>
      </c>
      <c r="C93">
        <f ca="1">COUNTIF($B$2:B92,B93)</f>
        <v>5</v>
      </c>
      <c r="D93" t="str">
        <f t="shared" ca="1" si="13"/>
        <v>R</v>
      </c>
      <c r="E93">
        <f t="shared" ca="1" si="14"/>
        <v>4</v>
      </c>
      <c r="F93">
        <f ca="1">IF(COUNTIFS(D$2:D92,"R")&lt;N$9,0,1)</f>
        <v>1</v>
      </c>
      <c r="G93">
        <f>IF(A93&gt;=N$8,1,0)</f>
        <v>1</v>
      </c>
      <c r="H93">
        <f t="shared" ca="1" si="15"/>
        <v>-1</v>
      </c>
      <c r="I93">
        <f ca="1">IF(F93*G93=0,"",IF(AND(F93*G93=1,F92*G92=0),1,IF(AND(H92=1,I92=1),1,IF(AND(R92&gt;R91,N$10="Yes"),1,IF(AND(N$5="+/-",H92=1),I92-N$7,IF(AND(N$5="+/-",H92=-1),I92+N$6,IF(AND(N$5="Exponent",H92=1),I92/N$7,IF(AND(N$5="Exponent",H92=-1),I92*N$6))))))))</f>
        <v>43</v>
      </c>
      <c r="J93">
        <f ca="1">IF(G93*F93=0,0,IF(H93=1,(36-E93)*I93*$N$2,IF(H93=-1,I93*H93*E93*$N$2)))</f>
        <v>-172</v>
      </c>
      <c r="K93">
        <f ca="1">IF(A93&lt;$N$8,0,J93+K92)</f>
        <v>-2042</v>
      </c>
      <c r="L93" t="str">
        <f ca="1">IF(AND(K93&gt;=$N$3,MAX(K$2:K92)&lt;$N$3),"KTF","")</f>
        <v/>
      </c>
      <c r="R93">
        <f t="shared" ca="1" si="18"/>
        <v>574</v>
      </c>
      <c r="S93">
        <f t="shared" ca="1" si="16"/>
        <v>52</v>
      </c>
      <c r="T93">
        <f t="shared" ca="1" si="17"/>
        <v>20</v>
      </c>
      <c r="U93">
        <f ca="1">IF(U92&lt;&gt;"",U92,IF(T93&lt;&gt;"",MIN(K$3:K92),""))</f>
        <v>-8</v>
      </c>
      <c r="V93">
        <f ca="1">IF(V92&lt;&gt;"",V92,IF(U93&lt;&gt;"",MAX(I$3:I92),""))</f>
        <v>2</v>
      </c>
    </row>
    <row r="94" spans="1:22" x14ac:dyDescent="0.25">
      <c r="A94">
        <v>93</v>
      </c>
      <c r="B94">
        <f t="shared" ca="1" si="12"/>
        <v>7</v>
      </c>
      <c r="C94">
        <f ca="1">COUNTIF($B$2:B93,B94)</f>
        <v>4</v>
      </c>
      <c r="D94" t="str">
        <f t="shared" ca="1" si="13"/>
        <v>R</v>
      </c>
      <c r="E94">
        <f t="shared" ca="1" si="14"/>
        <v>4</v>
      </c>
      <c r="F94">
        <f ca="1">IF(COUNTIFS(D$2:D93,"R")&lt;N$9,0,1)</f>
        <v>1</v>
      </c>
      <c r="G94">
        <f>IF(A94&gt;=N$8,1,0)</f>
        <v>1</v>
      </c>
      <c r="H94">
        <f t="shared" ca="1" si="15"/>
        <v>-1</v>
      </c>
      <c r="I94">
        <f ca="1">IF(F94*G94=0,"",IF(AND(F94*G94=1,F93*G93=0),1,IF(AND(H93=1,I93=1),1,IF(AND(R93&gt;R92,N$10="Yes"),1,IF(AND(N$5="+/-",H93=1),I93-N$7,IF(AND(N$5="+/-",H93=-1),I93+N$6,IF(AND(N$5="Exponent",H93=1),I93/N$7,IF(AND(N$5="Exponent",H93=-1),I93*N$6))))))))</f>
        <v>44</v>
      </c>
      <c r="J94">
        <f ca="1">IF(G94*F94=0,0,IF(H94=1,(36-E94)*I94*$N$2,IF(H94=-1,I94*H94*E94*$N$2)))</f>
        <v>-176</v>
      </c>
      <c r="K94">
        <f ca="1">IF(A94&lt;$N$8,0,J94+K93)</f>
        <v>-2218</v>
      </c>
      <c r="L94" t="str">
        <f ca="1">IF(AND(K94&gt;=$N$3,MAX(K$2:K93)&lt;$N$3),"KTF","")</f>
        <v/>
      </c>
      <c r="R94">
        <f t="shared" ca="1" si="18"/>
        <v>574</v>
      </c>
      <c r="S94">
        <f t="shared" ca="1" si="16"/>
        <v>52</v>
      </c>
      <c r="T94">
        <f t="shared" ca="1" si="17"/>
        <v>20</v>
      </c>
      <c r="U94">
        <f ca="1">IF(U93&lt;&gt;"",U93,IF(T94&lt;&gt;"",MIN(K$3:K93),""))</f>
        <v>-8</v>
      </c>
      <c r="V94">
        <f ca="1">IF(V93&lt;&gt;"",V93,IF(U94&lt;&gt;"",MAX(I$3:I93),""))</f>
        <v>2</v>
      </c>
    </row>
    <row r="95" spans="1:22" x14ac:dyDescent="0.25">
      <c r="A95">
        <v>94</v>
      </c>
      <c r="B95">
        <f t="shared" ca="1" si="12"/>
        <v>6</v>
      </c>
      <c r="C95">
        <f ca="1">COUNTIF($B$2:B94,B95)</f>
        <v>3</v>
      </c>
      <c r="D95" t="str">
        <f t="shared" ca="1" si="13"/>
        <v>R</v>
      </c>
      <c r="E95">
        <f t="shared" ca="1" si="14"/>
        <v>4</v>
      </c>
      <c r="F95">
        <f ca="1">IF(COUNTIFS(D$2:D94,"R")&lt;N$9,0,1)</f>
        <v>1</v>
      </c>
      <c r="G95">
        <f>IF(A95&gt;=N$8,1,0)</f>
        <v>1</v>
      </c>
      <c r="H95">
        <f t="shared" ca="1" si="15"/>
        <v>-1</v>
      </c>
      <c r="I95">
        <f ca="1">IF(F95*G95=0,"",IF(AND(F95*G95=1,F94*G94=0),1,IF(AND(H94=1,I94=1),1,IF(AND(R94&gt;R93,N$10="Yes"),1,IF(AND(N$5="+/-",H94=1),I94-N$7,IF(AND(N$5="+/-",H94=-1),I94+N$6,IF(AND(N$5="Exponent",H94=1),I94/N$7,IF(AND(N$5="Exponent",H94=-1),I94*N$6))))))))</f>
        <v>45</v>
      </c>
      <c r="J95">
        <f ca="1">IF(G95*F95=0,0,IF(H95=1,(36-E95)*I95*$N$2,IF(H95=-1,I95*H95*E95*$N$2)))</f>
        <v>-180</v>
      </c>
      <c r="K95">
        <f ca="1">IF(A95&lt;$N$8,0,J95+K94)</f>
        <v>-2398</v>
      </c>
      <c r="L95" t="str">
        <f ca="1">IF(AND(K95&gt;=$N$3,MAX(K$2:K94)&lt;$N$3),"KTF","")</f>
        <v/>
      </c>
      <c r="R95">
        <f t="shared" ca="1" si="18"/>
        <v>574</v>
      </c>
      <c r="S95">
        <f t="shared" ca="1" si="16"/>
        <v>52</v>
      </c>
      <c r="T95">
        <f t="shared" ca="1" si="17"/>
        <v>20</v>
      </c>
      <c r="U95">
        <f ca="1">IF(U94&lt;&gt;"",U94,IF(T95&lt;&gt;"",MIN(K$3:K94),""))</f>
        <v>-8</v>
      </c>
      <c r="V95">
        <f ca="1">IF(V94&lt;&gt;"",V94,IF(U95&lt;&gt;"",MAX(I$3:I94),""))</f>
        <v>2</v>
      </c>
    </row>
    <row r="96" spans="1:22" x14ac:dyDescent="0.25">
      <c r="A96">
        <v>95</v>
      </c>
      <c r="B96">
        <f t="shared" ca="1" si="12"/>
        <v>6</v>
      </c>
      <c r="C96">
        <f ca="1">COUNTIF($B$2:B95,B96)</f>
        <v>4</v>
      </c>
      <c r="D96" t="str">
        <f t="shared" ca="1" si="13"/>
        <v>R</v>
      </c>
      <c r="E96">
        <f t="shared" ca="1" si="14"/>
        <v>4</v>
      </c>
      <c r="F96">
        <f ca="1">IF(COUNTIFS(D$2:D95,"R")&lt;N$9,0,1)</f>
        <v>1</v>
      </c>
      <c r="G96">
        <f>IF(A96&gt;=N$8,1,0)</f>
        <v>1</v>
      </c>
      <c r="H96">
        <f t="shared" ca="1" si="15"/>
        <v>-1</v>
      </c>
      <c r="I96">
        <f ca="1">IF(F96*G96=0,"",IF(AND(F96*G96=1,F95*G95=0),1,IF(AND(H95=1,I95=1),1,IF(AND(R95&gt;R94,N$10="Yes"),1,IF(AND(N$5="+/-",H95=1),I95-N$7,IF(AND(N$5="+/-",H95=-1),I95+N$6,IF(AND(N$5="Exponent",H95=1),I95/N$7,IF(AND(N$5="Exponent",H95=-1),I95*N$6))))))))</f>
        <v>46</v>
      </c>
      <c r="J96">
        <f ca="1">IF(G96*F96=0,0,IF(H96=1,(36-E96)*I96*$N$2,IF(H96=-1,I96*H96*E96*$N$2)))</f>
        <v>-184</v>
      </c>
      <c r="K96">
        <f ca="1">IF(A96&lt;$N$8,0,J96+K95)</f>
        <v>-2582</v>
      </c>
      <c r="L96" t="str">
        <f ca="1">IF(AND(K96&gt;=$N$3,MAX(K$2:K95)&lt;$N$3),"KTF","")</f>
        <v/>
      </c>
      <c r="R96">
        <f t="shared" ca="1" si="18"/>
        <v>574</v>
      </c>
      <c r="S96">
        <f t="shared" ca="1" si="16"/>
        <v>52</v>
      </c>
      <c r="T96">
        <f t="shared" ca="1" si="17"/>
        <v>20</v>
      </c>
      <c r="U96">
        <f ca="1">IF(U95&lt;&gt;"",U95,IF(T96&lt;&gt;"",MIN(K$3:K95),""))</f>
        <v>-8</v>
      </c>
      <c r="V96">
        <f ca="1">IF(V95&lt;&gt;"",V95,IF(U96&lt;&gt;"",MAX(I$3:I95),""))</f>
        <v>2</v>
      </c>
    </row>
    <row r="97" spans="1:22" x14ac:dyDescent="0.25">
      <c r="A97">
        <v>96</v>
      </c>
      <c r="B97">
        <f t="shared" ca="1" si="12"/>
        <v>35</v>
      </c>
      <c r="C97">
        <f ca="1">COUNTIF($B$2:B96,B97)</f>
        <v>4</v>
      </c>
      <c r="D97" t="str">
        <f t="shared" ca="1" si="13"/>
        <v>R</v>
      </c>
      <c r="E97">
        <f t="shared" ca="1" si="14"/>
        <v>4</v>
      </c>
      <c r="F97">
        <f ca="1">IF(COUNTIFS(D$2:D96,"R")&lt;N$9,0,1)</f>
        <v>1</v>
      </c>
      <c r="G97">
        <f>IF(A97&gt;=N$8,1,0)</f>
        <v>1</v>
      </c>
      <c r="H97">
        <f t="shared" ca="1" si="15"/>
        <v>-1</v>
      </c>
      <c r="I97">
        <f ca="1">IF(F97*G97=0,"",IF(AND(F97*G97=1,F96*G96=0),1,IF(AND(H96=1,I96=1),1,IF(AND(R96&gt;R95,N$10="Yes"),1,IF(AND(N$5="+/-",H96=1),I96-N$7,IF(AND(N$5="+/-",H96=-1),I96+N$6,IF(AND(N$5="Exponent",H96=1),I96/N$7,IF(AND(N$5="Exponent",H96=-1),I96*N$6))))))))</f>
        <v>47</v>
      </c>
      <c r="J97">
        <f ca="1">IF(G97*F97=0,0,IF(H97=1,(36-E97)*I97*$N$2,IF(H97=-1,I97*H97*E97*$N$2)))</f>
        <v>-188</v>
      </c>
      <c r="K97">
        <f ca="1">IF(A97&lt;$N$8,0,J97+K96)</f>
        <v>-2770</v>
      </c>
      <c r="L97" t="str">
        <f ca="1">IF(AND(K97&gt;=$N$3,MAX(K$2:K96)&lt;$N$3),"KTF","")</f>
        <v/>
      </c>
      <c r="R97">
        <f t="shared" ca="1" si="18"/>
        <v>574</v>
      </c>
      <c r="S97">
        <f t="shared" ca="1" si="16"/>
        <v>52</v>
      </c>
      <c r="T97">
        <f t="shared" ca="1" si="17"/>
        <v>20</v>
      </c>
      <c r="U97">
        <f ca="1">IF(U96&lt;&gt;"",U96,IF(T97&lt;&gt;"",MIN(K$3:K96),""))</f>
        <v>-8</v>
      </c>
      <c r="V97">
        <f ca="1">IF(V96&lt;&gt;"",V96,IF(U97&lt;&gt;"",MAX(I$3:I96),""))</f>
        <v>2</v>
      </c>
    </row>
    <row r="98" spans="1:22" x14ac:dyDescent="0.25">
      <c r="A98">
        <v>97</v>
      </c>
      <c r="B98">
        <f t="shared" ca="1" si="12"/>
        <v>32</v>
      </c>
      <c r="C98">
        <f ca="1">COUNTIF($B$2:B97,B98)</f>
        <v>2</v>
      </c>
      <c r="D98" t="str">
        <f t="shared" ca="1" si="13"/>
        <v>R</v>
      </c>
      <c r="E98">
        <f t="shared" ca="1" si="14"/>
        <v>4</v>
      </c>
      <c r="F98">
        <f ca="1">IF(COUNTIFS(D$2:D97,"R")&lt;N$9,0,1)</f>
        <v>1</v>
      </c>
      <c r="G98">
        <f>IF(A98&gt;=N$8,1,0)</f>
        <v>1</v>
      </c>
      <c r="H98">
        <f t="shared" ca="1" si="15"/>
        <v>-1</v>
      </c>
      <c r="I98">
        <f ca="1">IF(F98*G98=0,"",IF(AND(F98*G98=1,F97*G97=0),1,IF(AND(H97=1,I97=1),1,IF(AND(R97&gt;R96,N$10="Yes"),1,IF(AND(N$5="+/-",H97=1),I97-N$7,IF(AND(N$5="+/-",H97=-1),I97+N$6,IF(AND(N$5="Exponent",H97=1),I97/N$7,IF(AND(N$5="Exponent",H97=-1),I97*N$6))))))))</f>
        <v>48</v>
      </c>
      <c r="J98">
        <f ca="1">IF(G98*F98=0,0,IF(H98=1,(36-E98)*I98*$N$2,IF(H98=-1,I98*H98*E98*$N$2)))</f>
        <v>-192</v>
      </c>
      <c r="K98">
        <f ca="1">IF(A98&lt;$N$8,0,J98+K97)</f>
        <v>-2962</v>
      </c>
      <c r="L98" t="str">
        <f ca="1">IF(AND(K98&gt;=$N$3,MAX(K$2:K97)&lt;$N$3),"KTF","")</f>
        <v/>
      </c>
      <c r="R98">
        <f t="shared" ca="1" si="18"/>
        <v>574</v>
      </c>
      <c r="S98">
        <f t="shared" ca="1" si="16"/>
        <v>52</v>
      </c>
      <c r="T98">
        <f t="shared" ca="1" si="17"/>
        <v>20</v>
      </c>
      <c r="U98">
        <f ca="1">IF(U97&lt;&gt;"",U97,IF(T98&lt;&gt;"",MIN(K$3:K97),""))</f>
        <v>-8</v>
      </c>
      <c r="V98">
        <f ca="1">IF(V97&lt;&gt;"",V97,IF(U98&lt;&gt;"",MAX(I$3:I97),""))</f>
        <v>2</v>
      </c>
    </row>
    <row r="99" spans="1:22" x14ac:dyDescent="0.25">
      <c r="A99">
        <v>98</v>
      </c>
      <c r="B99">
        <f t="shared" ca="1" si="12"/>
        <v>2</v>
      </c>
      <c r="C99">
        <f ca="1">COUNTIF($B$2:B98,B99)</f>
        <v>4</v>
      </c>
      <c r="D99" t="str">
        <f t="shared" ca="1" si="13"/>
        <v>R</v>
      </c>
      <c r="E99">
        <f t="shared" ca="1" si="14"/>
        <v>4</v>
      </c>
      <c r="F99">
        <f ca="1">IF(COUNTIFS(D$2:D98,"R")&lt;N$9,0,1)</f>
        <v>1</v>
      </c>
      <c r="G99">
        <f>IF(A99&gt;=N$8,1,0)</f>
        <v>1</v>
      </c>
      <c r="H99">
        <f t="shared" ca="1" si="15"/>
        <v>-1</v>
      </c>
      <c r="I99">
        <f ca="1">IF(F99*G99=0,"",IF(AND(F99*G99=1,F98*G98=0),1,IF(AND(H98=1,I98=1),1,IF(AND(R98&gt;R97,N$10="Yes"),1,IF(AND(N$5="+/-",H98=1),I98-N$7,IF(AND(N$5="+/-",H98=-1),I98+N$6,IF(AND(N$5="Exponent",H98=1),I98/N$7,IF(AND(N$5="Exponent",H98=-1),I98*N$6))))))))</f>
        <v>49</v>
      </c>
      <c r="J99">
        <f ca="1">IF(G99*F99=0,0,IF(H99=1,(36-E99)*I99*$N$2,IF(H99=-1,I99*H99*E99*$N$2)))</f>
        <v>-196</v>
      </c>
      <c r="K99">
        <f ca="1">IF(A99&lt;$N$8,0,J99+K98)</f>
        <v>-3158</v>
      </c>
      <c r="L99" t="str">
        <f ca="1">IF(AND(K99&gt;=$N$3,MAX(K$2:K98)&lt;$N$3),"KTF","")</f>
        <v/>
      </c>
      <c r="R99">
        <f t="shared" ca="1" si="18"/>
        <v>574</v>
      </c>
      <c r="S99">
        <f t="shared" ca="1" si="16"/>
        <v>52</v>
      </c>
      <c r="T99">
        <f t="shared" ca="1" si="17"/>
        <v>20</v>
      </c>
      <c r="U99">
        <f ca="1">IF(U98&lt;&gt;"",U98,IF(T99&lt;&gt;"",MIN(K$3:K98),""))</f>
        <v>-8</v>
      </c>
      <c r="V99">
        <f ca="1">IF(V98&lt;&gt;"",V98,IF(U99&lt;&gt;"",MAX(I$3:I98),""))</f>
        <v>2</v>
      </c>
    </row>
    <row r="100" spans="1:22" x14ac:dyDescent="0.25">
      <c r="A100">
        <v>99</v>
      </c>
      <c r="B100">
        <f t="shared" ca="1" si="12"/>
        <v>19</v>
      </c>
      <c r="C100">
        <f ca="1">COUNTIF($B$2:B99,B100)</f>
        <v>2</v>
      </c>
      <c r="D100" t="str">
        <f t="shared" ca="1" si="13"/>
        <v>R</v>
      </c>
      <c r="E100">
        <f t="shared" ca="1" si="14"/>
        <v>4</v>
      </c>
      <c r="F100">
        <f ca="1">IF(COUNTIFS(D$2:D99,"R")&lt;N$9,0,1)</f>
        <v>1</v>
      </c>
      <c r="G100">
        <f>IF(A100&gt;=N$8,1,0)</f>
        <v>1</v>
      </c>
      <c r="H100">
        <f t="shared" ca="1" si="15"/>
        <v>-1</v>
      </c>
      <c r="I100">
        <f ca="1">IF(F100*G100=0,"",IF(AND(F100*G100=1,F99*G99=0),1,IF(AND(H99=1,I99=1),1,IF(AND(R99&gt;R98,N$10="Yes"),1,IF(AND(N$5="+/-",H99=1),I99-N$7,IF(AND(N$5="+/-",H99=-1),I99+N$6,IF(AND(N$5="Exponent",H99=1),I99/N$7,IF(AND(N$5="Exponent",H99=-1),I99*N$6))))))))</f>
        <v>50</v>
      </c>
      <c r="J100">
        <f ca="1">IF(G100*F100=0,0,IF(H100=1,(36-E100)*I100*$N$2,IF(H100=-1,I100*H100*E100*$N$2)))</f>
        <v>-200</v>
      </c>
      <c r="K100">
        <f ca="1">IF(A100&lt;$N$8,0,J100+K99)</f>
        <v>-3358</v>
      </c>
      <c r="L100" t="str">
        <f ca="1">IF(AND(K100&gt;=$N$3,MAX(K$2:K99)&lt;$N$3),"KTF","")</f>
        <v/>
      </c>
      <c r="R100">
        <f t="shared" ca="1" si="18"/>
        <v>574</v>
      </c>
      <c r="S100">
        <f t="shared" ca="1" si="16"/>
        <v>52</v>
      </c>
      <c r="T100">
        <f t="shared" ca="1" si="17"/>
        <v>20</v>
      </c>
      <c r="U100">
        <f ca="1">IF(U99&lt;&gt;"",U99,IF(T100&lt;&gt;"",MIN(K$3:K99),""))</f>
        <v>-8</v>
      </c>
      <c r="V100">
        <f ca="1">IF(V99&lt;&gt;"",V99,IF(U100&lt;&gt;"",MAX(I$3:I99),""))</f>
        <v>2</v>
      </c>
    </row>
    <row r="101" spans="1:22" x14ac:dyDescent="0.25">
      <c r="A101">
        <v>100</v>
      </c>
      <c r="B101">
        <f t="shared" ca="1" si="12"/>
        <v>33</v>
      </c>
      <c r="C101">
        <f ca="1">COUNTIF($B$2:B100,B101)</f>
        <v>1</v>
      </c>
      <c r="D101" t="str">
        <f t="shared" ref="D101" ca="1" si="19">IF(C101&gt;0,"R","")</f>
        <v>R</v>
      </c>
      <c r="E101">
        <f t="shared" ca="1" si="14"/>
        <v>4</v>
      </c>
      <c r="F101">
        <f ca="1">IF(COUNTIFS(D$2:D100,"R")&lt;N$9,0,1)</f>
        <v>1</v>
      </c>
      <c r="G101">
        <f>IF(A101&gt;=N$8,1,0)</f>
        <v>1</v>
      </c>
      <c r="H101">
        <f t="shared" ca="1" si="15"/>
        <v>-1</v>
      </c>
      <c r="I101">
        <f ca="1">IF(F101*G101=0,"",IF(AND(F101*G101=1,F100*G100=0),1,IF(AND(H100=1,I100=1),1,IF(AND(R100&gt;R99,N$10="Yes"),1,IF(AND(N$5="+/-",H100=1),I100-N$7,IF(AND(N$5="+/-",H100=-1),I100+N$6,IF(AND(N$5="Exponent",H100=1),I100/N$7,IF(AND(N$5="Exponent",H100=-1),I100*N$6))))))))</f>
        <v>51</v>
      </c>
      <c r="J101">
        <f ca="1">IF(G101*F101=0,0,IF(H101=1,(36-E101)*I101*$N$2,IF(H101=-1,I101*H101*E101*$N$2)))</f>
        <v>-204</v>
      </c>
      <c r="K101">
        <f ca="1">IF(A101&lt;$N$8,0,J101+K100)</f>
        <v>-3562</v>
      </c>
      <c r="L101" t="str">
        <f ca="1">IF(AND(K101&gt;=$N$3,MAX(K$2:K100)&lt;$N$3),"KTF","")</f>
        <v/>
      </c>
      <c r="R101">
        <f t="shared" ca="1" si="18"/>
        <v>574</v>
      </c>
      <c r="S101">
        <f t="shared" ca="1" si="16"/>
        <v>52</v>
      </c>
      <c r="T101">
        <f t="shared" ca="1" si="17"/>
        <v>20</v>
      </c>
      <c r="U101">
        <f ca="1">IF(U100&lt;&gt;"",U100,IF(T101&lt;&gt;"",MIN(K$3:K100),""))</f>
        <v>-8</v>
      </c>
      <c r="V101">
        <f ca="1">IF(V100&lt;&gt;"",V100,IF(U101&lt;&gt;"",MAX(I$3:I100),""))</f>
        <v>2</v>
      </c>
    </row>
    <row r="102" spans="1:22" x14ac:dyDescent="0.25">
      <c r="F102">
        <f ca="1">IF(COUNTIFS(D$2:D101,"R")&lt;N$9,0,1)</f>
        <v>1</v>
      </c>
      <c r="G102">
        <f>IF(A102&gt;=N$8,1,0)</f>
        <v>0</v>
      </c>
      <c r="L102" t="str">
        <f ca="1">IF(AND(K102&gt;=$N$3,MAX(K$2:K101)&lt;$N$3),"KTF","")</f>
        <v/>
      </c>
    </row>
  </sheetData>
  <mergeCells count="2">
    <mergeCell ref="M1:N1"/>
    <mergeCell ref="P2:Q2"/>
  </mergeCells>
  <dataValidations count="2">
    <dataValidation type="list" allowBlank="1" showInputMessage="1" showErrorMessage="1" sqref="N10">
      <formula1>$Y$2:$Y$3</formula1>
    </dataValidation>
    <dataValidation type="list" allowBlank="1" showInputMessage="1" showErrorMessage="1" sqref="N5">
      <formula1>$Y$4:$Y$5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KTF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2018-05-27T10:30:29Z</dcterms:created>
  <dcterms:modified xsi:type="dcterms:W3CDTF">2018-08-27T02:05:10Z</dcterms:modified>
</cp:coreProperties>
</file>