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115" windowHeight="7740"/>
  </bookViews>
  <sheets>
    <sheet name="Rev-KTF" sheetId="4" r:id="rId1"/>
    <sheet name="Dynamic Ordinal tracker" sheetId="5" r:id="rId2"/>
  </sheets>
  <externalReferences>
    <externalReference r:id="rId3"/>
  </externalReferences>
  <definedNames>
    <definedName name="ResetProg">'[1]anti-ktf'!$AN$5:$AN$15633</definedName>
  </definedNames>
  <calcPr calcId="145621"/>
</workbook>
</file>

<file path=xl/calcChain.xml><?xml version="1.0" encoding="utf-8"?>
<calcChain xmlns="http://schemas.openxmlformats.org/spreadsheetml/2006/main">
  <c r="B31" i="4" l="1"/>
  <c r="B32" i="4"/>
  <c r="B33" i="4"/>
  <c r="B34" i="4"/>
  <c r="B35" i="4"/>
  <c r="B36" i="4"/>
  <c r="B37" i="4"/>
  <c r="H37" i="4" s="1"/>
  <c r="B38" i="4"/>
  <c r="B39" i="4"/>
  <c r="B40" i="4"/>
  <c r="B41" i="4"/>
  <c r="H41" i="4" s="1"/>
  <c r="B42" i="4"/>
  <c r="B43" i="4"/>
  <c r="B44" i="4"/>
  <c r="B45" i="4"/>
  <c r="H45" i="4" s="1"/>
  <c r="B46" i="4"/>
  <c r="B47" i="4"/>
  <c r="B48" i="4"/>
  <c r="B49" i="4"/>
  <c r="H49" i="4" s="1"/>
  <c r="B50" i="4"/>
  <c r="B51" i="4"/>
  <c r="B52" i="4"/>
  <c r="B53" i="4"/>
  <c r="H53" i="4" s="1"/>
  <c r="B54" i="4"/>
  <c r="B55" i="4"/>
  <c r="B56" i="4"/>
  <c r="B57" i="4"/>
  <c r="H57" i="4" s="1"/>
  <c r="B58" i="4"/>
  <c r="B59" i="4"/>
  <c r="B60" i="4"/>
  <c r="B61" i="4"/>
  <c r="H61" i="4" s="1"/>
  <c r="B62" i="4"/>
  <c r="B63" i="4"/>
  <c r="B64" i="4"/>
  <c r="B65" i="4"/>
  <c r="H65" i="4" s="1"/>
  <c r="B66" i="4"/>
  <c r="B67" i="4"/>
  <c r="B68" i="4"/>
  <c r="B69" i="4"/>
  <c r="H69" i="4" s="1"/>
  <c r="B70" i="4"/>
  <c r="B71" i="4"/>
  <c r="B72" i="4"/>
  <c r="B73" i="4"/>
  <c r="H73" i="4" s="1"/>
  <c r="B74" i="4"/>
  <c r="B75" i="4"/>
  <c r="B76" i="4"/>
  <c r="B77" i="4"/>
  <c r="H77" i="4" s="1"/>
  <c r="B78" i="4"/>
  <c r="B79" i="4"/>
  <c r="B80" i="4"/>
  <c r="B81" i="4"/>
  <c r="H81" i="4" s="1"/>
  <c r="B82" i="4"/>
  <c r="B83" i="4"/>
  <c r="B84" i="4"/>
  <c r="B85" i="4"/>
  <c r="H85" i="4" s="1"/>
  <c r="B86" i="4"/>
  <c r="B87" i="4"/>
  <c r="B88" i="4"/>
  <c r="B89" i="4"/>
  <c r="H89" i="4" s="1"/>
  <c r="B90" i="4"/>
  <c r="B91" i="4"/>
  <c r="B92" i="4"/>
  <c r="B93" i="4"/>
  <c r="H93" i="4" s="1"/>
  <c r="B94" i="4"/>
  <c r="B95" i="4"/>
  <c r="B96" i="4"/>
  <c r="B97" i="4"/>
  <c r="H97" i="4" s="1"/>
  <c r="B98" i="4"/>
  <c r="B99" i="4"/>
  <c r="B100" i="4"/>
  <c r="B101" i="4"/>
  <c r="H101" i="4" s="1"/>
  <c r="B102" i="4"/>
  <c r="B27" i="4"/>
  <c r="B28" i="4"/>
  <c r="B29" i="4"/>
  <c r="H29" i="4" s="1"/>
  <c r="B30" i="4"/>
  <c r="B26" i="4"/>
  <c r="B25" i="4"/>
  <c r="H25" i="4" s="1"/>
  <c r="B24" i="4"/>
  <c r="B23" i="4"/>
  <c r="B22" i="4"/>
  <c r="B21" i="4"/>
  <c r="H21" i="4" s="1"/>
  <c r="B20" i="4"/>
  <c r="B19" i="4"/>
  <c r="H19" i="4" s="1"/>
  <c r="B18" i="4"/>
  <c r="B7" i="4"/>
  <c r="B8" i="4"/>
  <c r="B9" i="4"/>
  <c r="B10" i="4"/>
  <c r="B11" i="4"/>
  <c r="B12" i="4"/>
  <c r="B13" i="4"/>
  <c r="H13" i="4" s="1"/>
  <c r="B14" i="4"/>
  <c r="B15" i="4"/>
  <c r="H15" i="4" s="1"/>
  <c r="B16" i="4"/>
  <c r="B17" i="4"/>
  <c r="H17" i="4" s="1"/>
  <c r="B6" i="4"/>
  <c r="B5" i="4"/>
  <c r="AN5" i="4"/>
  <c r="AK6" i="4"/>
  <c r="AL6" i="4"/>
  <c r="AM6" i="4"/>
  <c r="AN6" i="4"/>
  <c r="AO6" i="4"/>
  <c r="AP6" i="4"/>
  <c r="AQ6" i="4"/>
  <c r="AR6" i="4"/>
  <c r="AS6" i="4"/>
  <c r="AT6" i="4"/>
  <c r="AU6" i="4"/>
  <c r="AV6" i="4"/>
  <c r="AK7" i="4"/>
  <c r="AL7" i="4"/>
  <c r="AM7" i="4"/>
  <c r="AN7" i="4"/>
  <c r="AO7" i="4"/>
  <c r="AP7" i="4"/>
  <c r="AQ7" i="4"/>
  <c r="AR7" i="4"/>
  <c r="AS7" i="4"/>
  <c r="AT7" i="4"/>
  <c r="AU7" i="4"/>
  <c r="AV7" i="4"/>
  <c r="AK8" i="4"/>
  <c r="AL8" i="4"/>
  <c r="AM8" i="4"/>
  <c r="AN8" i="4"/>
  <c r="AO8" i="4"/>
  <c r="AP8" i="4"/>
  <c r="AQ8" i="4"/>
  <c r="AR8" i="4"/>
  <c r="AS8" i="4"/>
  <c r="AT8" i="4"/>
  <c r="AU8" i="4"/>
  <c r="AV8" i="4"/>
  <c r="AJ8" i="4"/>
  <c r="AJ7" i="4"/>
  <c r="AJ6" i="4"/>
  <c r="AJ5" i="4"/>
  <c r="H23" i="4"/>
  <c r="H27" i="4"/>
  <c r="H31" i="4"/>
  <c r="H33" i="4"/>
  <c r="H35" i="4"/>
  <c r="H39" i="4"/>
  <c r="H43" i="4"/>
  <c r="H47" i="4"/>
  <c r="H51" i="4"/>
  <c r="H55" i="4"/>
  <c r="H59" i="4"/>
  <c r="H63" i="4"/>
  <c r="H67" i="4"/>
  <c r="H71" i="4"/>
  <c r="H75" i="4"/>
  <c r="H79" i="4"/>
  <c r="H83" i="4"/>
  <c r="H87" i="4"/>
  <c r="H91" i="4"/>
  <c r="H95" i="4"/>
  <c r="H99" i="4"/>
  <c r="H103" i="4"/>
  <c r="B4" i="4"/>
  <c r="CA3" i="5"/>
  <c r="BZ3" i="5"/>
  <c r="BY3" i="5"/>
  <c r="BX3" i="5"/>
  <c r="BW3" i="5"/>
  <c r="BV3" i="5"/>
  <c r="BU3" i="5"/>
  <c r="BT3" i="5"/>
  <c r="BS3" i="5"/>
  <c r="BR3" i="5"/>
  <c r="BQ3" i="5"/>
  <c r="BP3" i="5"/>
  <c r="BO3" i="5"/>
  <c r="BN3" i="5"/>
  <c r="BM3" i="5"/>
  <c r="BL3" i="5"/>
  <c r="BK3" i="5"/>
  <c r="BJ3" i="5"/>
  <c r="BI3" i="5"/>
  <c r="BH3" i="5"/>
  <c r="BG3" i="5"/>
  <c r="BF3" i="5"/>
  <c r="BE3" i="5"/>
  <c r="BD3" i="5"/>
  <c r="BC3" i="5"/>
  <c r="BB3" i="5"/>
  <c r="BA3" i="5"/>
  <c r="AZ3" i="5"/>
  <c r="AY3" i="5"/>
  <c r="AX3" i="5"/>
  <c r="AW3" i="5"/>
  <c r="AV3" i="5"/>
  <c r="AU3" i="5"/>
  <c r="AT3" i="5"/>
  <c r="AS3" i="5"/>
  <c r="H20" i="4" l="1"/>
  <c r="H16" i="4"/>
  <c r="H12" i="4"/>
  <c r="H100" i="4"/>
  <c r="H96" i="4"/>
  <c r="H92" i="4"/>
  <c r="H88" i="4"/>
  <c r="H84" i="4"/>
  <c r="H80" i="4"/>
  <c r="H76" i="4"/>
  <c r="H72" i="4"/>
  <c r="H68" i="4"/>
  <c r="H64" i="4"/>
  <c r="H60" i="4"/>
  <c r="H56" i="4"/>
  <c r="H52" i="4"/>
  <c r="H48" i="4"/>
  <c r="H44" i="4"/>
  <c r="H40" i="4"/>
  <c r="H36" i="4"/>
  <c r="H32" i="4"/>
  <c r="H28" i="4"/>
  <c r="H24" i="4"/>
  <c r="E103" i="4"/>
  <c r="H94" i="4"/>
  <c r="H90" i="4"/>
  <c r="H78" i="4"/>
  <c r="H74" i="4"/>
  <c r="H62" i="4"/>
  <c r="H58" i="4"/>
  <c r="H50" i="4"/>
  <c r="H42" i="4"/>
  <c r="H38" i="4"/>
  <c r="H34" i="4"/>
  <c r="H30" i="4"/>
  <c r="H26" i="4"/>
  <c r="H14" i="4"/>
  <c r="H102" i="4"/>
  <c r="H86" i="4"/>
  <c r="H70" i="4"/>
  <c r="H54" i="4"/>
  <c r="H18" i="4"/>
  <c r="H98" i="4"/>
  <c r="H82" i="4"/>
  <c r="H66" i="4"/>
  <c r="H46" i="4"/>
  <c r="H22" i="4"/>
  <c r="AP2767" i="4"/>
  <c r="AP2766" i="4"/>
  <c r="AP2765" i="4"/>
  <c r="AP2764" i="4"/>
  <c r="AP2763" i="4"/>
  <c r="AP2762" i="4"/>
  <c r="AP2761" i="4"/>
  <c r="AP2760" i="4"/>
  <c r="AP2759" i="4"/>
  <c r="AP2758" i="4"/>
  <c r="AP2757" i="4"/>
  <c r="AP2756" i="4"/>
  <c r="AP2755" i="4"/>
  <c r="AP2754" i="4"/>
  <c r="AP2753" i="4"/>
  <c r="AP2752" i="4"/>
  <c r="AP2751" i="4"/>
  <c r="AP2750" i="4"/>
  <c r="AP2749" i="4"/>
  <c r="AP2748" i="4"/>
  <c r="AP2747" i="4"/>
  <c r="AP2746" i="4"/>
  <c r="AP2745" i="4"/>
  <c r="AP2744" i="4"/>
  <c r="AP2743" i="4"/>
  <c r="AP2742" i="4"/>
  <c r="AP2741" i="4"/>
  <c r="AP2740" i="4"/>
  <c r="AP2739" i="4"/>
  <c r="AP2738" i="4"/>
  <c r="AP2737" i="4"/>
  <c r="AP2736" i="4"/>
  <c r="AP2735" i="4"/>
  <c r="AP2734" i="4"/>
  <c r="AP2733" i="4"/>
  <c r="AP2732" i="4"/>
  <c r="AP2731" i="4"/>
  <c r="AP2730" i="4"/>
  <c r="AP2729" i="4"/>
  <c r="AP2728" i="4"/>
  <c r="AP2727" i="4"/>
  <c r="AP2726" i="4"/>
  <c r="AP2725" i="4"/>
  <c r="AP2724" i="4"/>
  <c r="AP2723" i="4"/>
  <c r="AP2722" i="4"/>
  <c r="AP2721" i="4"/>
  <c r="AP2720" i="4"/>
  <c r="AP2719" i="4"/>
  <c r="AP2718" i="4"/>
  <c r="AP2717" i="4"/>
  <c r="AP2716" i="4"/>
  <c r="AP2715" i="4"/>
  <c r="AP2714" i="4"/>
  <c r="AP2713" i="4"/>
  <c r="AP2712" i="4"/>
  <c r="AP2711" i="4"/>
  <c r="AP2710" i="4"/>
  <c r="AP2709" i="4"/>
  <c r="AP2708" i="4"/>
  <c r="AP2707" i="4"/>
  <c r="AP2706" i="4"/>
  <c r="AP2705" i="4"/>
  <c r="AP2704" i="4"/>
  <c r="AP2703" i="4"/>
  <c r="AP2702" i="4"/>
  <c r="AP2701" i="4"/>
  <c r="AP2700" i="4"/>
  <c r="AP2699" i="4"/>
  <c r="AP2698" i="4"/>
  <c r="AP2697" i="4"/>
  <c r="AP2696" i="4"/>
  <c r="AP2695" i="4"/>
  <c r="AP2694" i="4"/>
  <c r="AP2693" i="4"/>
  <c r="AP2692" i="4"/>
  <c r="AP2691" i="4"/>
  <c r="AP2690" i="4"/>
  <c r="AP2689" i="4"/>
  <c r="AP2688" i="4"/>
  <c r="AP2687" i="4"/>
  <c r="AP2686" i="4"/>
  <c r="AP2685" i="4"/>
  <c r="AP2684" i="4"/>
  <c r="AP2683" i="4"/>
  <c r="AP2682" i="4"/>
  <c r="AP2681" i="4"/>
  <c r="AP2680" i="4"/>
  <c r="AP2679" i="4"/>
  <c r="AP2678" i="4"/>
  <c r="AP2677" i="4"/>
  <c r="AP2676" i="4"/>
  <c r="AP2675" i="4"/>
  <c r="AP2674" i="4"/>
  <c r="AP2673" i="4"/>
  <c r="AP2672" i="4"/>
  <c r="AP2671" i="4"/>
  <c r="AP2670" i="4"/>
  <c r="AP2669" i="4"/>
  <c r="AP2668" i="4"/>
  <c r="AP2667" i="4"/>
  <c r="AP2666" i="4"/>
  <c r="AP2665" i="4"/>
  <c r="AP2664" i="4"/>
  <c r="AP2663" i="4"/>
  <c r="AP2662" i="4"/>
  <c r="AP2661" i="4"/>
  <c r="AP2660" i="4"/>
  <c r="AP2659" i="4"/>
  <c r="AP2658" i="4"/>
  <c r="AP2657" i="4"/>
  <c r="AP2656" i="4"/>
  <c r="AP2655" i="4"/>
  <c r="AP2654" i="4"/>
  <c r="AP2653" i="4"/>
  <c r="AP2652" i="4"/>
  <c r="AP2651" i="4"/>
  <c r="AP2650" i="4"/>
  <c r="AP2649" i="4"/>
  <c r="AP2648" i="4"/>
  <c r="AP2647" i="4"/>
  <c r="AP2646" i="4"/>
  <c r="AP2645" i="4"/>
  <c r="AP2644" i="4"/>
  <c r="AP2643" i="4"/>
  <c r="AP2642" i="4"/>
  <c r="AP2641" i="4"/>
  <c r="AP2640" i="4"/>
  <c r="AP2639" i="4"/>
  <c r="AP2638" i="4"/>
  <c r="AP2637" i="4"/>
  <c r="AP2636" i="4"/>
  <c r="AP2635" i="4"/>
  <c r="AP2634" i="4"/>
  <c r="AP2633" i="4"/>
  <c r="AP2632" i="4"/>
  <c r="AP2631" i="4"/>
  <c r="AP2630" i="4"/>
  <c r="AP2629" i="4"/>
  <c r="AP2628" i="4"/>
  <c r="AP2627" i="4"/>
  <c r="AP2626" i="4"/>
  <c r="AP2625" i="4"/>
  <c r="AP2624" i="4"/>
  <c r="AP2623" i="4"/>
  <c r="AP2622" i="4"/>
  <c r="AP2621" i="4"/>
  <c r="AP2620" i="4"/>
  <c r="AP2619" i="4"/>
  <c r="AP2618" i="4"/>
  <c r="AP2617" i="4"/>
  <c r="AP2616" i="4"/>
  <c r="AP2615" i="4"/>
  <c r="AP2614" i="4"/>
  <c r="AP2613" i="4"/>
  <c r="AP2612" i="4"/>
  <c r="AP2611" i="4"/>
  <c r="AP2610" i="4"/>
  <c r="AP2609" i="4"/>
  <c r="AP2608" i="4"/>
  <c r="AP2607" i="4"/>
  <c r="AP2606" i="4"/>
  <c r="AP2605" i="4"/>
  <c r="AP2604" i="4"/>
  <c r="AP2603" i="4"/>
  <c r="AP2602" i="4"/>
  <c r="AP2601" i="4"/>
  <c r="AP2600" i="4"/>
  <c r="AP2599" i="4"/>
  <c r="AP2598" i="4"/>
  <c r="AP2597" i="4"/>
  <c r="AP2596" i="4"/>
  <c r="AP2595" i="4"/>
  <c r="AP2594" i="4"/>
  <c r="AP2593" i="4"/>
  <c r="AP2592" i="4"/>
  <c r="AP2591" i="4"/>
  <c r="AP2590" i="4"/>
  <c r="AP2589" i="4"/>
  <c r="AP2588" i="4"/>
  <c r="AP2587" i="4"/>
  <c r="AP2586" i="4"/>
  <c r="AP2585" i="4"/>
  <c r="AP2584" i="4"/>
  <c r="AP2583" i="4"/>
  <c r="AP2582" i="4"/>
  <c r="AP2581" i="4"/>
  <c r="AP2580" i="4"/>
  <c r="AP2579" i="4"/>
  <c r="AP2578" i="4"/>
  <c r="AP2577" i="4"/>
  <c r="AP2576" i="4"/>
  <c r="AP2575" i="4"/>
  <c r="AP2574" i="4"/>
  <c r="AP2573" i="4"/>
  <c r="AP2572" i="4"/>
  <c r="AP2571" i="4"/>
  <c r="AP2570" i="4"/>
  <c r="AP2569" i="4"/>
  <c r="AP2568" i="4"/>
  <c r="AP2567" i="4"/>
  <c r="AP2566" i="4"/>
  <c r="AP2565" i="4"/>
  <c r="AP2564" i="4"/>
  <c r="AP2563" i="4"/>
  <c r="AP2562" i="4"/>
  <c r="AP2561" i="4"/>
  <c r="AP2560" i="4"/>
  <c r="AP2559" i="4"/>
  <c r="AP2558" i="4"/>
  <c r="AP2557" i="4"/>
  <c r="AP2556" i="4"/>
  <c r="AP2555" i="4"/>
  <c r="AP2554" i="4"/>
  <c r="AP2553" i="4"/>
  <c r="AP2552" i="4"/>
  <c r="AP2551" i="4"/>
  <c r="AP2550" i="4"/>
  <c r="AP2549" i="4"/>
  <c r="AP2548" i="4"/>
  <c r="AP2547" i="4"/>
  <c r="AP2546" i="4"/>
  <c r="AP2545" i="4"/>
  <c r="AP2544" i="4"/>
  <c r="AP2543" i="4"/>
  <c r="AP2542" i="4"/>
  <c r="AP2541" i="4"/>
  <c r="AP2540" i="4"/>
  <c r="AP2539" i="4"/>
  <c r="AP2538" i="4"/>
  <c r="AP2537" i="4"/>
  <c r="AP2536" i="4"/>
  <c r="AP2535" i="4"/>
  <c r="AP2534" i="4"/>
  <c r="AP2533" i="4"/>
  <c r="AP2532" i="4"/>
  <c r="AP2531" i="4"/>
  <c r="AP2530" i="4"/>
  <c r="AP2529" i="4"/>
  <c r="AP2528" i="4"/>
  <c r="AP2527" i="4"/>
  <c r="AP2526" i="4"/>
  <c r="AP2525" i="4"/>
  <c r="AP2524" i="4"/>
  <c r="AP2523" i="4"/>
  <c r="AP2522" i="4"/>
  <c r="AP2521" i="4"/>
  <c r="AP2520" i="4"/>
  <c r="M103" i="4"/>
  <c r="AP2519" i="4"/>
  <c r="B101" i="5"/>
  <c r="AP2518" i="4"/>
  <c r="B100" i="5"/>
  <c r="AP2517" i="4"/>
  <c r="B99" i="5"/>
  <c r="AP2516" i="4"/>
  <c r="B98" i="5"/>
  <c r="AP2515" i="4"/>
  <c r="B97" i="5"/>
  <c r="AP2514" i="4"/>
  <c r="B96" i="5"/>
  <c r="AP2513" i="4"/>
  <c r="B95" i="5"/>
  <c r="AP2512" i="4"/>
  <c r="B94" i="5"/>
  <c r="AP2511" i="4"/>
  <c r="B93" i="5"/>
  <c r="AP2510" i="4"/>
  <c r="B92" i="5"/>
  <c r="AP2509" i="4"/>
  <c r="B91" i="5"/>
  <c r="AP2508" i="4"/>
  <c r="B90" i="5"/>
  <c r="AP2507" i="4"/>
  <c r="B89" i="5"/>
  <c r="AP2506" i="4"/>
  <c r="B88" i="5"/>
  <c r="AP2505" i="4"/>
  <c r="B87" i="5"/>
  <c r="AP2504" i="4"/>
  <c r="B86" i="5"/>
  <c r="AP2503" i="4"/>
  <c r="B85" i="5"/>
  <c r="AP2502" i="4"/>
  <c r="B84" i="5"/>
  <c r="AP2501" i="4"/>
  <c r="B83" i="5"/>
  <c r="AP2500" i="4"/>
  <c r="B82" i="5"/>
  <c r="AP2499" i="4"/>
  <c r="B81" i="5"/>
  <c r="AP2498" i="4"/>
  <c r="B80" i="5"/>
  <c r="AP2497" i="4"/>
  <c r="B79" i="5"/>
  <c r="AP2496" i="4"/>
  <c r="B78" i="5"/>
  <c r="AP2495" i="4"/>
  <c r="B77" i="5"/>
  <c r="AP2494" i="4"/>
  <c r="B76" i="5"/>
  <c r="AP2493" i="4"/>
  <c r="B75" i="5"/>
  <c r="AP2492" i="4"/>
  <c r="B74" i="5"/>
  <c r="AP2491" i="4"/>
  <c r="B73" i="5"/>
  <c r="AP2490" i="4"/>
  <c r="B72" i="5"/>
  <c r="AP2489" i="4"/>
  <c r="B71" i="5"/>
  <c r="AP2488" i="4"/>
  <c r="B70" i="5"/>
  <c r="AP2487" i="4"/>
  <c r="B69" i="5"/>
  <c r="AP2486" i="4"/>
  <c r="B68" i="5"/>
  <c r="AP2485" i="4"/>
  <c r="B67" i="5"/>
  <c r="AP2484" i="4"/>
  <c r="B66" i="5"/>
  <c r="AP2483" i="4"/>
  <c r="B65" i="5"/>
  <c r="AP2482" i="4"/>
  <c r="B64" i="5"/>
  <c r="AP2481" i="4"/>
  <c r="B63" i="5"/>
  <c r="AP2480" i="4"/>
  <c r="B62" i="5"/>
  <c r="AP2479" i="4"/>
  <c r="B61" i="5"/>
  <c r="AP2478" i="4"/>
  <c r="B60" i="5"/>
  <c r="AP2477" i="4"/>
  <c r="B59" i="5"/>
  <c r="AP2476" i="4"/>
  <c r="B58" i="5"/>
  <c r="AP2475" i="4"/>
  <c r="B57" i="5"/>
  <c r="AP2474" i="4"/>
  <c r="B56" i="5"/>
  <c r="AP2473" i="4"/>
  <c r="B55" i="5"/>
  <c r="AP2472" i="4"/>
  <c r="B54" i="5"/>
  <c r="AP2471" i="4"/>
  <c r="B53" i="5"/>
  <c r="AP2470" i="4"/>
  <c r="B52" i="5"/>
  <c r="AP2469" i="4"/>
  <c r="B51" i="5"/>
  <c r="AP2468" i="4"/>
  <c r="B50" i="5"/>
  <c r="AP2467" i="4"/>
  <c r="B49" i="5"/>
  <c r="AP2466" i="4"/>
  <c r="B48" i="5"/>
  <c r="AP2465" i="4"/>
  <c r="B47" i="5"/>
  <c r="AP2464" i="4"/>
  <c r="B46" i="5"/>
  <c r="AP2463" i="4"/>
  <c r="B45" i="5"/>
  <c r="AP2462" i="4"/>
  <c r="B44" i="5"/>
  <c r="AP2461" i="4"/>
  <c r="B43" i="5"/>
  <c r="AP2460" i="4"/>
  <c r="B42" i="5"/>
  <c r="AP2459" i="4"/>
  <c r="B41" i="5"/>
  <c r="AP2458" i="4"/>
  <c r="B40" i="5"/>
  <c r="AP2457" i="4"/>
  <c r="B39" i="5"/>
  <c r="AP2456" i="4"/>
  <c r="B38" i="5"/>
  <c r="AP2455" i="4"/>
  <c r="B37" i="5"/>
  <c r="AP2454" i="4"/>
  <c r="B36" i="5"/>
  <c r="AP2453" i="4"/>
  <c r="B35" i="5"/>
  <c r="AP2452" i="4"/>
  <c r="B34" i="5"/>
  <c r="AP2451" i="4"/>
  <c r="B33" i="5"/>
  <c r="AP2450" i="4"/>
  <c r="B32" i="5"/>
  <c r="AP2449" i="4"/>
  <c r="B31" i="5"/>
  <c r="AP2448" i="4"/>
  <c r="B30" i="5"/>
  <c r="AP2447" i="4"/>
  <c r="B29" i="5"/>
  <c r="AP2446" i="4"/>
  <c r="B28" i="5"/>
  <c r="AP2445" i="4"/>
  <c r="B27" i="5"/>
  <c r="AP2444" i="4"/>
  <c r="B26" i="5"/>
  <c r="AP2443" i="4"/>
  <c r="B25" i="5"/>
  <c r="AP2442" i="4"/>
  <c r="B24" i="5"/>
  <c r="AP2441" i="4"/>
  <c r="B23" i="5"/>
  <c r="AP2440" i="4"/>
  <c r="B22" i="5"/>
  <c r="AP2439" i="4"/>
  <c r="B21" i="5"/>
  <c r="AP2438" i="4"/>
  <c r="B20" i="5"/>
  <c r="AP2437" i="4"/>
  <c r="B19" i="5"/>
  <c r="AP2436" i="4"/>
  <c r="B18" i="5"/>
  <c r="AP2435" i="4"/>
  <c r="B17" i="5"/>
  <c r="AP2434" i="4"/>
  <c r="B16" i="5"/>
  <c r="AP2433" i="4"/>
  <c r="B15" i="5"/>
  <c r="AP2432" i="4"/>
  <c r="B14" i="5"/>
  <c r="AP2431" i="4"/>
  <c r="B13" i="5"/>
  <c r="AP2430" i="4"/>
  <c r="B12" i="5"/>
  <c r="AP2429" i="4"/>
  <c r="B11" i="5"/>
  <c r="AP2428" i="4"/>
  <c r="AH6" i="4"/>
  <c r="D3" i="4"/>
  <c r="B3" i="4"/>
  <c r="C62" i="4" s="1"/>
  <c r="C82" i="4" l="1"/>
  <c r="D82" i="4" s="1"/>
  <c r="C26" i="4"/>
  <c r="D26" i="4" s="1"/>
  <c r="D62" i="4"/>
  <c r="C14" i="4"/>
  <c r="C18" i="4"/>
  <c r="C46" i="4"/>
  <c r="C42" i="4"/>
  <c r="C58" i="4"/>
  <c r="C34" i="4"/>
  <c r="C90" i="4"/>
  <c r="C86" i="4"/>
  <c r="C74" i="4"/>
  <c r="C50" i="4"/>
  <c r="C94" i="4"/>
  <c r="B2" i="5"/>
  <c r="DO2" i="5" s="1"/>
  <c r="C12" i="4"/>
  <c r="C16" i="4"/>
  <c r="C20" i="4"/>
  <c r="C24" i="4"/>
  <c r="C28" i="4"/>
  <c r="C32" i="4"/>
  <c r="C36" i="4"/>
  <c r="C40" i="4"/>
  <c r="C44" i="4"/>
  <c r="C48" i="4"/>
  <c r="C52" i="4"/>
  <c r="C56" i="4"/>
  <c r="C60" i="4"/>
  <c r="C64" i="4"/>
  <c r="C68" i="4"/>
  <c r="C72" i="4"/>
  <c r="C76" i="4"/>
  <c r="C80" i="4"/>
  <c r="C19" i="4"/>
  <c r="C57" i="4"/>
  <c r="C87" i="4"/>
  <c r="C99" i="4"/>
  <c r="C21" i="4"/>
  <c r="C53" i="4"/>
  <c r="C84" i="4"/>
  <c r="C100" i="4"/>
  <c r="C37" i="4"/>
  <c r="C69" i="4"/>
  <c r="C88" i="4"/>
  <c r="C13" i="4"/>
  <c r="C23" i="4"/>
  <c r="C29" i="4"/>
  <c r="C39" i="4"/>
  <c r="C45" i="4"/>
  <c r="C55" i="4"/>
  <c r="C61" i="4"/>
  <c r="C71" i="4"/>
  <c r="C77" i="4"/>
  <c r="C25" i="4"/>
  <c r="C35" i="4"/>
  <c r="C41" i="4"/>
  <c r="C51" i="4"/>
  <c r="C67" i="4"/>
  <c r="C73" i="4"/>
  <c r="C83" i="4"/>
  <c r="C91" i="4"/>
  <c r="C95" i="4"/>
  <c r="C15" i="4"/>
  <c r="C31" i="4"/>
  <c r="C47" i="4"/>
  <c r="C63" i="4"/>
  <c r="C79" i="4"/>
  <c r="C92" i="4"/>
  <c r="C96" i="4"/>
  <c r="C27" i="4"/>
  <c r="C49" i="4"/>
  <c r="C70" i="4"/>
  <c r="C89" i="4"/>
  <c r="C33" i="4"/>
  <c r="C54" i="4"/>
  <c r="C75" i="4"/>
  <c r="C93" i="4"/>
  <c r="C17" i="4"/>
  <c r="C38" i="4"/>
  <c r="C59" i="4"/>
  <c r="C81" i="4"/>
  <c r="C97" i="4"/>
  <c r="C22" i="4"/>
  <c r="C43" i="4"/>
  <c r="C65" i="4"/>
  <c r="C85" i="4"/>
  <c r="C101" i="4"/>
  <c r="C78" i="4"/>
  <c r="C66" i="4"/>
  <c r="C98" i="4"/>
  <c r="C30" i="4"/>
  <c r="C102" i="4"/>
  <c r="D102" i="4" s="1"/>
  <c r="H10" i="4"/>
  <c r="H5" i="4"/>
  <c r="H7" i="4"/>
  <c r="H9" i="4"/>
  <c r="H6" i="4"/>
  <c r="H8" i="4"/>
  <c r="H11" i="4"/>
  <c r="H4" i="4"/>
  <c r="F4" i="4"/>
  <c r="G4" i="4"/>
  <c r="B10" i="5"/>
  <c r="AQ10" i="5" s="1"/>
  <c r="C11" i="4"/>
  <c r="B6" i="5"/>
  <c r="C7" i="4"/>
  <c r="D7" i="4" s="1"/>
  <c r="B9" i="5"/>
  <c r="C10" i="4"/>
  <c r="D10" i="4" s="1"/>
  <c r="B7" i="5"/>
  <c r="C8" i="4"/>
  <c r="D8" i="4" s="1"/>
  <c r="B5" i="5"/>
  <c r="C6" i="4"/>
  <c r="D6" i="4" s="1"/>
  <c r="B4" i="5"/>
  <c r="C5" i="4"/>
  <c r="D5" i="4" s="1"/>
  <c r="B8" i="5"/>
  <c r="C9" i="4"/>
  <c r="D9" i="4" s="1"/>
  <c r="B3" i="5"/>
  <c r="C4" i="4"/>
  <c r="D4" i="4" s="1"/>
  <c r="AQ18" i="5"/>
  <c r="AO17" i="5"/>
  <c r="AK17" i="5"/>
  <c r="AG17" i="5"/>
  <c r="AC17" i="5"/>
  <c r="Y17" i="5"/>
  <c r="U17" i="5"/>
  <c r="Q17" i="5"/>
  <c r="M17" i="5"/>
  <c r="I17" i="5"/>
  <c r="E17" i="5"/>
  <c r="AN17" i="5"/>
  <c r="AI17" i="5"/>
  <c r="AD17" i="5"/>
  <c r="X17" i="5"/>
  <c r="S17" i="5"/>
  <c r="N17" i="5"/>
  <c r="H17" i="5"/>
  <c r="AM17" i="5"/>
  <c r="AB17" i="5"/>
  <c r="R17" i="5"/>
  <c r="G17" i="5"/>
  <c r="V17" i="5"/>
  <c r="AH17" i="5"/>
  <c r="W17" i="5"/>
  <c r="L17" i="5"/>
  <c r="AL17" i="5"/>
  <c r="P17" i="5"/>
  <c r="AA17" i="5"/>
  <c r="F17" i="5"/>
  <c r="AJ17" i="5"/>
  <c r="AE17" i="5"/>
  <c r="Z17" i="5"/>
  <c r="T17" i="5"/>
  <c r="O17" i="5"/>
  <c r="J17" i="5"/>
  <c r="D17" i="5"/>
  <c r="AF17" i="5"/>
  <c r="K17" i="5"/>
  <c r="AQ30" i="5"/>
  <c r="AO29" i="5"/>
  <c r="AK29" i="5"/>
  <c r="AG29" i="5"/>
  <c r="AC29" i="5"/>
  <c r="Y29" i="5"/>
  <c r="U29" i="5"/>
  <c r="Q29" i="5"/>
  <c r="M29" i="5"/>
  <c r="I29" i="5"/>
  <c r="E29" i="5"/>
  <c r="AN29" i="5"/>
  <c r="AF29" i="5"/>
  <c r="X29" i="5"/>
  <c r="P29" i="5"/>
  <c r="H29" i="5"/>
  <c r="AJ29" i="5"/>
  <c r="AB29" i="5"/>
  <c r="T29" i="5"/>
  <c r="L29" i="5"/>
  <c r="D29" i="5"/>
  <c r="AL29" i="5"/>
  <c r="AD29" i="5"/>
  <c r="V29" i="5"/>
  <c r="N29" i="5"/>
  <c r="F29" i="5"/>
  <c r="AA29" i="5"/>
  <c r="S29" i="5"/>
  <c r="R29" i="5"/>
  <c r="AI29" i="5"/>
  <c r="K29" i="5"/>
  <c r="AH29" i="5"/>
  <c r="J29" i="5"/>
  <c r="Z29" i="5"/>
  <c r="AM29" i="5"/>
  <c r="AE29" i="5"/>
  <c r="W29" i="5"/>
  <c r="O29" i="5"/>
  <c r="G29" i="5"/>
  <c r="AN41" i="5"/>
  <c r="AJ41" i="5"/>
  <c r="AF41" i="5"/>
  <c r="AB41" i="5"/>
  <c r="X41" i="5"/>
  <c r="T41" i="5"/>
  <c r="P41" i="5"/>
  <c r="L41" i="5"/>
  <c r="H41" i="5"/>
  <c r="D41" i="5"/>
  <c r="AQ42" i="5"/>
  <c r="AM41" i="5"/>
  <c r="AI41" i="5"/>
  <c r="AE41" i="5"/>
  <c r="AA41" i="5"/>
  <c r="W41" i="5"/>
  <c r="S41" i="5"/>
  <c r="O41" i="5"/>
  <c r="K41" i="5"/>
  <c r="G41" i="5"/>
  <c r="AH41" i="5"/>
  <c r="Z41" i="5"/>
  <c r="R41" i="5"/>
  <c r="J41" i="5"/>
  <c r="N41" i="5"/>
  <c r="AO41" i="5"/>
  <c r="AG41" i="5"/>
  <c r="Y41" i="5"/>
  <c r="Q41" i="5"/>
  <c r="I41" i="5"/>
  <c r="AL41" i="5"/>
  <c r="V41" i="5"/>
  <c r="AD41" i="5"/>
  <c r="F41" i="5"/>
  <c r="AK41" i="5"/>
  <c r="AC41" i="5"/>
  <c r="U41" i="5"/>
  <c r="M41" i="5"/>
  <c r="E41" i="5"/>
  <c r="AN57" i="5"/>
  <c r="AJ57" i="5"/>
  <c r="AF57" i="5"/>
  <c r="AB57" i="5"/>
  <c r="X57" i="5"/>
  <c r="T57" i="5"/>
  <c r="P57" i="5"/>
  <c r="L57" i="5"/>
  <c r="H57" i="5"/>
  <c r="D57" i="5"/>
  <c r="AQ58" i="5"/>
  <c r="AM57" i="5"/>
  <c r="AI57" i="5"/>
  <c r="AE57" i="5"/>
  <c r="AA57" i="5"/>
  <c r="W57" i="5"/>
  <c r="S57" i="5"/>
  <c r="O57" i="5"/>
  <c r="K57" i="5"/>
  <c r="G57" i="5"/>
  <c r="AL57" i="5"/>
  <c r="AD57" i="5"/>
  <c r="V57" i="5"/>
  <c r="N57" i="5"/>
  <c r="F57" i="5"/>
  <c r="Z57" i="5"/>
  <c r="R57" i="5"/>
  <c r="J57" i="5"/>
  <c r="AK57" i="5"/>
  <c r="AC57" i="5"/>
  <c r="U57" i="5"/>
  <c r="M57" i="5"/>
  <c r="E57" i="5"/>
  <c r="AH57" i="5"/>
  <c r="AO57" i="5"/>
  <c r="AG57" i="5"/>
  <c r="Y57" i="5"/>
  <c r="Q57" i="5"/>
  <c r="I57" i="5"/>
  <c r="AL69" i="5"/>
  <c r="AH69" i="5"/>
  <c r="AD69" i="5"/>
  <c r="Z69" i="5"/>
  <c r="V69" i="5"/>
  <c r="R69" i="5"/>
  <c r="N69" i="5"/>
  <c r="J69" i="5"/>
  <c r="F69" i="5"/>
  <c r="AO69" i="5"/>
  <c r="AK69" i="5"/>
  <c r="AG69" i="5"/>
  <c r="AC69" i="5"/>
  <c r="Y69" i="5"/>
  <c r="U69" i="5"/>
  <c r="Q69" i="5"/>
  <c r="M69" i="5"/>
  <c r="I69" i="5"/>
  <c r="E69" i="5"/>
  <c r="AJ69" i="5"/>
  <c r="AB69" i="5"/>
  <c r="T69" i="5"/>
  <c r="L69" i="5"/>
  <c r="D69" i="5"/>
  <c r="AN69" i="5"/>
  <c r="X69" i="5"/>
  <c r="H69" i="5"/>
  <c r="AQ70" i="5"/>
  <c r="AI69" i="5"/>
  <c r="AA69" i="5"/>
  <c r="S69" i="5"/>
  <c r="K69" i="5"/>
  <c r="AF69" i="5"/>
  <c r="P69" i="5"/>
  <c r="AM69" i="5"/>
  <c r="AE69" i="5"/>
  <c r="W69" i="5"/>
  <c r="O69" i="5"/>
  <c r="G69" i="5"/>
  <c r="AN81" i="5"/>
  <c r="AJ81" i="5"/>
  <c r="AF81" i="5"/>
  <c r="AB81" i="5"/>
  <c r="X81" i="5"/>
  <c r="T81" i="5"/>
  <c r="P81" i="5"/>
  <c r="L81" i="5"/>
  <c r="H81" i="5"/>
  <c r="D81" i="5"/>
  <c r="AQ82" i="5"/>
  <c r="AI81" i="5"/>
  <c r="AE81" i="5"/>
  <c r="W81" i="5"/>
  <c r="O81" i="5"/>
  <c r="G81" i="5"/>
  <c r="AM81" i="5"/>
  <c r="AA81" i="5"/>
  <c r="S81" i="5"/>
  <c r="K81" i="5"/>
  <c r="AH81" i="5"/>
  <c r="Z81" i="5"/>
  <c r="R81" i="5"/>
  <c r="J81" i="5"/>
  <c r="AD81" i="5"/>
  <c r="F81" i="5"/>
  <c r="AO81" i="5"/>
  <c r="AG81" i="5"/>
  <c r="Y81" i="5"/>
  <c r="Q81" i="5"/>
  <c r="I81" i="5"/>
  <c r="AL81" i="5"/>
  <c r="N81" i="5"/>
  <c r="V81" i="5"/>
  <c r="AK81" i="5"/>
  <c r="AC81" i="5"/>
  <c r="U81" i="5"/>
  <c r="M81" i="5"/>
  <c r="E81" i="5"/>
  <c r="AM89" i="5"/>
  <c r="AI89" i="5"/>
  <c r="AE89" i="5"/>
  <c r="AA89" i="5"/>
  <c r="W89" i="5"/>
  <c r="S89" i="5"/>
  <c r="O89" i="5"/>
  <c r="K89" i="5"/>
  <c r="G89" i="5"/>
  <c r="AK89" i="5"/>
  <c r="AF89" i="5"/>
  <c r="Z89" i="5"/>
  <c r="U89" i="5"/>
  <c r="P89" i="5"/>
  <c r="J89" i="5"/>
  <c r="E89" i="5"/>
  <c r="AQ90" i="5"/>
  <c r="AO89" i="5"/>
  <c r="AD89" i="5"/>
  <c r="T89" i="5"/>
  <c r="I89" i="5"/>
  <c r="AJ89" i="5"/>
  <c r="Y89" i="5"/>
  <c r="N89" i="5"/>
  <c r="D89" i="5"/>
  <c r="AN89" i="5"/>
  <c r="AC89" i="5"/>
  <c r="R89" i="5"/>
  <c r="H89" i="5"/>
  <c r="AL89" i="5"/>
  <c r="AB89" i="5"/>
  <c r="Q89" i="5"/>
  <c r="F89" i="5"/>
  <c r="AH89" i="5"/>
  <c r="M89" i="5"/>
  <c r="X89" i="5"/>
  <c r="AG89" i="5"/>
  <c r="V89" i="5"/>
  <c r="L89" i="5"/>
  <c r="AL12" i="5"/>
  <c r="AH12" i="5"/>
  <c r="AD12" i="5"/>
  <c r="Z12" i="5"/>
  <c r="V12" i="5"/>
  <c r="R12" i="5"/>
  <c r="N12" i="5"/>
  <c r="J12" i="5"/>
  <c r="F12" i="5"/>
  <c r="AN12" i="5"/>
  <c r="AI12" i="5"/>
  <c r="AC12" i="5"/>
  <c r="X12" i="5"/>
  <c r="S12" i="5"/>
  <c r="M12" i="5"/>
  <c r="H12" i="5"/>
  <c r="AG12" i="5"/>
  <c r="W12" i="5"/>
  <c r="L12" i="5"/>
  <c r="U12" i="5"/>
  <c r="AQ13" i="5"/>
  <c r="AM12" i="5"/>
  <c r="AB12" i="5"/>
  <c r="Q12" i="5"/>
  <c r="G12" i="5"/>
  <c r="AA12" i="5"/>
  <c r="E12" i="5"/>
  <c r="AF12" i="5"/>
  <c r="K12" i="5"/>
  <c r="AO12" i="5"/>
  <c r="AJ12" i="5"/>
  <c r="AE12" i="5"/>
  <c r="Y12" i="5"/>
  <c r="T12" i="5"/>
  <c r="O12" i="5"/>
  <c r="I12" i="5"/>
  <c r="D12" i="5"/>
  <c r="AK12" i="5"/>
  <c r="P12" i="5"/>
  <c r="AN16" i="5"/>
  <c r="AJ16" i="5"/>
  <c r="AF16" i="5"/>
  <c r="AB16" i="5"/>
  <c r="X16" i="5"/>
  <c r="T16" i="5"/>
  <c r="P16" i="5"/>
  <c r="L16" i="5"/>
  <c r="H16" i="5"/>
  <c r="D16" i="5"/>
  <c r="AK16" i="5"/>
  <c r="AE16" i="5"/>
  <c r="Z16" i="5"/>
  <c r="U16" i="5"/>
  <c r="O16" i="5"/>
  <c r="J16" i="5"/>
  <c r="E16" i="5"/>
  <c r="AI16" i="5"/>
  <c r="Y16" i="5"/>
  <c r="N16" i="5"/>
  <c r="AM16" i="5"/>
  <c r="M16" i="5"/>
  <c r="AO16" i="5"/>
  <c r="AD16" i="5"/>
  <c r="S16" i="5"/>
  <c r="I16" i="5"/>
  <c r="AH16" i="5"/>
  <c r="G16" i="5"/>
  <c r="W16" i="5"/>
  <c r="AQ17" i="5"/>
  <c r="AL16" i="5"/>
  <c r="AG16" i="5"/>
  <c r="AA16" i="5"/>
  <c r="V16" i="5"/>
  <c r="Q16" i="5"/>
  <c r="K16" i="5"/>
  <c r="F16" i="5"/>
  <c r="AC16" i="5"/>
  <c r="R16" i="5"/>
  <c r="AM20" i="5"/>
  <c r="AI20" i="5"/>
  <c r="AE20" i="5"/>
  <c r="AA20" i="5"/>
  <c r="W20" i="5"/>
  <c r="S20" i="5"/>
  <c r="O20" i="5"/>
  <c r="K20" i="5"/>
  <c r="G20" i="5"/>
  <c r="AN20" i="5"/>
  <c r="AH20" i="5"/>
  <c r="AC20" i="5"/>
  <c r="X20" i="5"/>
  <c r="R20" i="5"/>
  <c r="M20" i="5"/>
  <c r="H20" i="5"/>
  <c r="AG20" i="5"/>
  <c r="V20" i="5"/>
  <c r="L20" i="5"/>
  <c r="Z20" i="5"/>
  <c r="J20" i="5"/>
  <c r="AQ21" i="5"/>
  <c r="AL20" i="5"/>
  <c r="AB20" i="5"/>
  <c r="Q20" i="5"/>
  <c r="F20" i="5"/>
  <c r="AK20" i="5"/>
  <c r="U20" i="5"/>
  <c r="AF20" i="5"/>
  <c r="P20" i="5"/>
  <c r="AO20" i="5"/>
  <c r="AJ20" i="5"/>
  <c r="AD20" i="5"/>
  <c r="Y20" i="5"/>
  <c r="T20" i="5"/>
  <c r="N20" i="5"/>
  <c r="I20" i="5"/>
  <c r="D20" i="5"/>
  <c r="E20" i="5"/>
  <c r="AL24" i="5"/>
  <c r="AH24" i="5"/>
  <c r="AD24" i="5"/>
  <c r="Z24" i="5"/>
  <c r="V24" i="5"/>
  <c r="R24" i="5"/>
  <c r="N24" i="5"/>
  <c r="J24" i="5"/>
  <c r="F24" i="5"/>
  <c r="AK24" i="5"/>
  <c r="AF24" i="5"/>
  <c r="AA24" i="5"/>
  <c r="U24" i="5"/>
  <c r="P24" i="5"/>
  <c r="K24" i="5"/>
  <c r="E24" i="5"/>
  <c r="AJ24" i="5"/>
  <c r="Y24" i="5"/>
  <c r="O24" i="5"/>
  <c r="D24" i="5"/>
  <c r="AN24" i="5"/>
  <c r="X24" i="5"/>
  <c r="M24" i="5"/>
  <c r="AO24" i="5"/>
  <c r="AE24" i="5"/>
  <c r="T24" i="5"/>
  <c r="I24" i="5"/>
  <c r="AI24" i="5"/>
  <c r="S24" i="5"/>
  <c r="AC24" i="5"/>
  <c r="H24" i="5"/>
  <c r="AQ25" i="5"/>
  <c r="AM24" i="5"/>
  <c r="AG24" i="5"/>
  <c r="AB24" i="5"/>
  <c r="W24" i="5"/>
  <c r="Q24" i="5"/>
  <c r="L24" i="5"/>
  <c r="G24" i="5"/>
  <c r="AN28" i="5"/>
  <c r="AJ28" i="5"/>
  <c r="AF28" i="5"/>
  <c r="AB28" i="5"/>
  <c r="X28" i="5"/>
  <c r="T28" i="5"/>
  <c r="P28" i="5"/>
  <c r="L28" i="5"/>
  <c r="H28" i="5"/>
  <c r="D28" i="5"/>
  <c r="AM28" i="5"/>
  <c r="AE28" i="5"/>
  <c r="W28" i="5"/>
  <c r="O28" i="5"/>
  <c r="G28" i="5"/>
  <c r="AI28" i="5"/>
  <c r="AA28" i="5"/>
  <c r="S28" i="5"/>
  <c r="K28" i="5"/>
  <c r="AK28" i="5"/>
  <c r="AC28" i="5"/>
  <c r="U28" i="5"/>
  <c r="M28" i="5"/>
  <c r="E28" i="5"/>
  <c r="Z28" i="5"/>
  <c r="J28" i="5"/>
  <c r="AQ29" i="5"/>
  <c r="AO28" i="5"/>
  <c r="Q28" i="5"/>
  <c r="AH28" i="5"/>
  <c r="R28" i="5"/>
  <c r="Y28" i="5"/>
  <c r="AG28" i="5"/>
  <c r="AL28" i="5"/>
  <c r="AD28" i="5"/>
  <c r="V28" i="5"/>
  <c r="N28" i="5"/>
  <c r="F28" i="5"/>
  <c r="I28" i="5"/>
  <c r="AL32" i="5"/>
  <c r="AH32" i="5"/>
  <c r="AD32" i="5"/>
  <c r="Z32" i="5"/>
  <c r="V32" i="5"/>
  <c r="R32" i="5"/>
  <c r="N32" i="5"/>
  <c r="J32" i="5"/>
  <c r="F32" i="5"/>
  <c r="AQ33" i="5"/>
  <c r="AO32" i="5"/>
  <c r="AG32" i="5"/>
  <c r="Y32" i="5"/>
  <c r="Q32" i="5"/>
  <c r="I32" i="5"/>
  <c r="AK32" i="5"/>
  <c r="AC32" i="5"/>
  <c r="U32" i="5"/>
  <c r="M32" i="5"/>
  <c r="E32" i="5"/>
  <c r="AM32" i="5"/>
  <c r="AE32" i="5"/>
  <c r="W32" i="5"/>
  <c r="O32" i="5"/>
  <c r="G32" i="5"/>
  <c r="AB32" i="5"/>
  <c r="L32" i="5"/>
  <c r="AA32" i="5"/>
  <c r="AJ32" i="5"/>
  <c r="T32" i="5"/>
  <c r="D32" i="5"/>
  <c r="AI32" i="5"/>
  <c r="S32" i="5"/>
  <c r="K32" i="5"/>
  <c r="AN32" i="5"/>
  <c r="AF32" i="5"/>
  <c r="X32" i="5"/>
  <c r="P32" i="5"/>
  <c r="H32" i="5"/>
  <c r="AQ37" i="5"/>
  <c r="AO36" i="5"/>
  <c r="AK36" i="5"/>
  <c r="AG36" i="5"/>
  <c r="AC36" i="5"/>
  <c r="Y36" i="5"/>
  <c r="U36" i="5"/>
  <c r="Q36" i="5"/>
  <c r="M36" i="5"/>
  <c r="I36" i="5"/>
  <c r="E36" i="5"/>
  <c r="AJ36" i="5"/>
  <c r="X36" i="5"/>
  <c r="P36" i="5"/>
  <c r="H36" i="5"/>
  <c r="AN36" i="5"/>
  <c r="AF36" i="5"/>
  <c r="AB36" i="5"/>
  <c r="T36" i="5"/>
  <c r="L36" i="5"/>
  <c r="D36" i="5"/>
  <c r="AH36" i="5"/>
  <c r="Z36" i="5"/>
  <c r="R36" i="5"/>
  <c r="J36" i="5"/>
  <c r="AL36" i="5"/>
  <c r="N36" i="5"/>
  <c r="AM36" i="5"/>
  <c r="AE36" i="5"/>
  <c r="W36" i="5"/>
  <c r="O36" i="5"/>
  <c r="G36" i="5"/>
  <c r="V36" i="5"/>
  <c r="F36" i="5"/>
  <c r="AD36" i="5"/>
  <c r="AI36" i="5"/>
  <c r="AA36" i="5"/>
  <c r="S36" i="5"/>
  <c r="K36" i="5"/>
  <c r="AL40" i="5"/>
  <c r="AH40" i="5"/>
  <c r="AD40" i="5"/>
  <c r="Z40" i="5"/>
  <c r="V40" i="5"/>
  <c r="R40" i="5"/>
  <c r="N40" i="5"/>
  <c r="J40" i="5"/>
  <c r="F40" i="5"/>
  <c r="AO40" i="5"/>
  <c r="AK40" i="5"/>
  <c r="AG40" i="5"/>
  <c r="AC40" i="5"/>
  <c r="Y40" i="5"/>
  <c r="U40" i="5"/>
  <c r="Q40" i="5"/>
  <c r="M40" i="5"/>
  <c r="I40" i="5"/>
  <c r="E40" i="5"/>
  <c r="AQ41" i="5"/>
  <c r="AJ40" i="5"/>
  <c r="AB40" i="5"/>
  <c r="T40" i="5"/>
  <c r="L40" i="5"/>
  <c r="D40" i="5"/>
  <c r="S40" i="5"/>
  <c r="AF40" i="5"/>
  <c r="P40" i="5"/>
  <c r="AI40" i="5"/>
  <c r="AA40" i="5"/>
  <c r="K40" i="5"/>
  <c r="AN40" i="5"/>
  <c r="X40" i="5"/>
  <c r="H40" i="5"/>
  <c r="AM40" i="5"/>
  <c r="AE40" i="5"/>
  <c r="W40" i="5"/>
  <c r="O40" i="5"/>
  <c r="G40" i="5"/>
  <c r="AL44" i="5"/>
  <c r="AH44" i="5"/>
  <c r="AD44" i="5"/>
  <c r="Z44" i="5"/>
  <c r="V44" i="5"/>
  <c r="R44" i="5"/>
  <c r="N44" i="5"/>
  <c r="J44" i="5"/>
  <c r="F44" i="5"/>
  <c r="AQ45" i="5"/>
  <c r="AK44" i="5"/>
  <c r="AC44" i="5"/>
  <c r="U44" i="5"/>
  <c r="M44" i="5"/>
  <c r="E44" i="5"/>
  <c r="AO44" i="5"/>
  <c r="AG44" i="5"/>
  <c r="Y44" i="5"/>
  <c r="Q44" i="5"/>
  <c r="I44" i="5"/>
  <c r="AJ44" i="5"/>
  <c r="AB44" i="5"/>
  <c r="T44" i="5"/>
  <c r="L44" i="5"/>
  <c r="D44" i="5"/>
  <c r="AI44" i="5"/>
  <c r="AA44" i="5"/>
  <c r="S44" i="5"/>
  <c r="K44" i="5"/>
  <c r="AN44" i="5"/>
  <c r="AF44" i="5"/>
  <c r="P44" i="5"/>
  <c r="H44" i="5"/>
  <c r="X44" i="5"/>
  <c r="AM44" i="5"/>
  <c r="AE44" i="5"/>
  <c r="W44" i="5"/>
  <c r="O44" i="5"/>
  <c r="G44" i="5"/>
  <c r="AQ49" i="5"/>
  <c r="AO48" i="5"/>
  <c r="AK48" i="5"/>
  <c r="AG48" i="5"/>
  <c r="AC48" i="5"/>
  <c r="Y48" i="5"/>
  <c r="U48" i="5"/>
  <c r="Q48" i="5"/>
  <c r="M48" i="5"/>
  <c r="I48" i="5"/>
  <c r="E48" i="5"/>
  <c r="AN48" i="5"/>
  <c r="AJ48" i="5"/>
  <c r="AF48" i="5"/>
  <c r="AB48" i="5"/>
  <c r="X48" i="5"/>
  <c r="T48" i="5"/>
  <c r="P48" i="5"/>
  <c r="L48" i="5"/>
  <c r="H48" i="5"/>
  <c r="D48" i="5"/>
  <c r="AI48" i="5"/>
  <c r="AA48" i="5"/>
  <c r="S48" i="5"/>
  <c r="K48" i="5"/>
  <c r="AE48" i="5"/>
  <c r="O48" i="5"/>
  <c r="AH48" i="5"/>
  <c r="Z48" i="5"/>
  <c r="R48" i="5"/>
  <c r="J48" i="5"/>
  <c r="AM48" i="5"/>
  <c r="W48" i="5"/>
  <c r="G48" i="5"/>
  <c r="AL48" i="5"/>
  <c r="AD48" i="5"/>
  <c r="V48" i="5"/>
  <c r="N48" i="5"/>
  <c r="F48" i="5"/>
  <c r="AN52" i="5"/>
  <c r="AJ52" i="5"/>
  <c r="AF52" i="5"/>
  <c r="AB52" i="5"/>
  <c r="X52" i="5"/>
  <c r="T52" i="5"/>
  <c r="P52" i="5"/>
  <c r="L52" i="5"/>
  <c r="H52" i="5"/>
  <c r="D52" i="5"/>
  <c r="AM52" i="5"/>
  <c r="AE52" i="5"/>
  <c r="S52" i="5"/>
  <c r="K52" i="5"/>
  <c r="AI52" i="5"/>
  <c r="AA52" i="5"/>
  <c r="W52" i="5"/>
  <c r="O52" i="5"/>
  <c r="G52" i="5"/>
  <c r="AH52" i="5"/>
  <c r="Z52" i="5"/>
  <c r="R52" i="5"/>
  <c r="J52" i="5"/>
  <c r="AD52" i="5"/>
  <c r="N52" i="5"/>
  <c r="AO52" i="5"/>
  <c r="AG52" i="5"/>
  <c r="Y52" i="5"/>
  <c r="Q52" i="5"/>
  <c r="I52" i="5"/>
  <c r="AL52" i="5"/>
  <c r="V52" i="5"/>
  <c r="F52" i="5"/>
  <c r="AQ53" i="5"/>
  <c r="AK52" i="5"/>
  <c r="AC52" i="5"/>
  <c r="U52" i="5"/>
  <c r="M52" i="5"/>
  <c r="E52" i="5"/>
  <c r="AM56" i="5"/>
  <c r="AI56" i="5"/>
  <c r="AE56" i="5"/>
  <c r="AA56" i="5"/>
  <c r="W56" i="5"/>
  <c r="S56" i="5"/>
  <c r="O56" i="5"/>
  <c r="K56" i="5"/>
  <c r="G56" i="5"/>
  <c r="AL56" i="5"/>
  <c r="AH56" i="5"/>
  <c r="AD56" i="5"/>
  <c r="Z56" i="5"/>
  <c r="V56" i="5"/>
  <c r="R56" i="5"/>
  <c r="N56" i="5"/>
  <c r="J56" i="5"/>
  <c r="F56" i="5"/>
  <c r="AO56" i="5"/>
  <c r="AG56" i="5"/>
  <c r="Y56" i="5"/>
  <c r="Q56" i="5"/>
  <c r="I56" i="5"/>
  <c r="AQ57" i="5"/>
  <c r="AK56" i="5"/>
  <c r="U56" i="5"/>
  <c r="E56" i="5"/>
  <c r="AN56" i="5"/>
  <c r="AF56" i="5"/>
  <c r="X56" i="5"/>
  <c r="P56" i="5"/>
  <c r="H56" i="5"/>
  <c r="AC56" i="5"/>
  <c r="M56" i="5"/>
  <c r="AJ56" i="5"/>
  <c r="AB56" i="5"/>
  <c r="T56" i="5"/>
  <c r="L56" i="5"/>
  <c r="D56" i="5"/>
  <c r="AL60" i="5"/>
  <c r="AH60" i="5"/>
  <c r="AD60" i="5"/>
  <c r="Z60" i="5"/>
  <c r="V60" i="5"/>
  <c r="R60" i="5"/>
  <c r="N60" i="5"/>
  <c r="J60" i="5"/>
  <c r="F60" i="5"/>
  <c r="AQ61" i="5"/>
  <c r="AK60" i="5"/>
  <c r="AC60" i="5"/>
  <c r="U60" i="5"/>
  <c r="M60" i="5"/>
  <c r="E60" i="5"/>
  <c r="AO60" i="5"/>
  <c r="AG60" i="5"/>
  <c r="Y60" i="5"/>
  <c r="Q60" i="5"/>
  <c r="I60" i="5"/>
  <c r="AN60" i="5"/>
  <c r="AF60" i="5"/>
  <c r="X60" i="5"/>
  <c r="P60" i="5"/>
  <c r="H60" i="5"/>
  <c r="AJ60" i="5"/>
  <c r="AB60" i="5"/>
  <c r="T60" i="5"/>
  <c r="L60" i="5"/>
  <c r="D60" i="5"/>
  <c r="AM60" i="5"/>
  <c r="AE60" i="5"/>
  <c r="W60" i="5"/>
  <c r="O60" i="5"/>
  <c r="G60" i="5"/>
  <c r="AI60" i="5"/>
  <c r="AA60" i="5"/>
  <c r="S60" i="5"/>
  <c r="K60" i="5"/>
  <c r="AL64" i="5"/>
  <c r="AH64" i="5"/>
  <c r="AD64" i="5"/>
  <c r="Z64" i="5"/>
  <c r="V64" i="5"/>
  <c r="R64" i="5"/>
  <c r="N64" i="5"/>
  <c r="J64" i="5"/>
  <c r="F64" i="5"/>
  <c r="AK64" i="5"/>
  <c r="AC64" i="5"/>
  <c r="U64" i="5"/>
  <c r="M64" i="5"/>
  <c r="E64" i="5"/>
  <c r="AQ65" i="5"/>
  <c r="AO64" i="5"/>
  <c r="AG64" i="5"/>
  <c r="Y64" i="5"/>
  <c r="Q64" i="5"/>
  <c r="I64" i="5"/>
  <c r="AN64" i="5"/>
  <c r="AF64" i="5"/>
  <c r="X64" i="5"/>
  <c r="P64" i="5"/>
  <c r="H64" i="5"/>
  <c r="AJ64" i="5"/>
  <c r="T64" i="5"/>
  <c r="D64" i="5"/>
  <c r="AM64" i="5"/>
  <c r="AE64" i="5"/>
  <c r="W64" i="5"/>
  <c r="O64" i="5"/>
  <c r="G64" i="5"/>
  <c r="AB64" i="5"/>
  <c r="L64" i="5"/>
  <c r="AI64" i="5"/>
  <c r="AA64" i="5"/>
  <c r="S64" i="5"/>
  <c r="K64" i="5"/>
  <c r="AQ69" i="5"/>
  <c r="AO68" i="5"/>
  <c r="AK68" i="5"/>
  <c r="AG68" i="5"/>
  <c r="AC68" i="5"/>
  <c r="Y68" i="5"/>
  <c r="U68" i="5"/>
  <c r="Q68" i="5"/>
  <c r="M68" i="5"/>
  <c r="I68" i="5"/>
  <c r="E68" i="5"/>
  <c r="AN68" i="5"/>
  <c r="AJ68" i="5"/>
  <c r="AF68" i="5"/>
  <c r="AB68" i="5"/>
  <c r="X68" i="5"/>
  <c r="T68" i="5"/>
  <c r="P68" i="5"/>
  <c r="L68" i="5"/>
  <c r="H68" i="5"/>
  <c r="D68" i="5"/>
  <c r="AM68" i="5"/>
  <c r="AE68" i="5"/>
  <c r="W68" i="5"/>
  <c r="O68" i="5"/>
  <c r="G68" i="5"/>
  <c r="AA68" i="5"/>
  <c r="K68" i="5"/>
  <c r="AL68" i="5"/>
  <c r="AD68" i="5"/>
  <c r="V68" i="5"/>
  <c r="N68" i="5"/>
  <c r="F68" i="5"/>
  <c r="AI68" i="5"/>
  <c r="S68" i="5"/>
  <c r="AH68" i="5"/>
  <c r="Z68" i="5"/>
  <c r="R68" i="5"/>
  <c r="J68" i="5"/>
  <c r="AN72" i="5"/>
  <c r="AJ72" i="5"/>
  <c r="AF72" i="5"/>
  <c r="AB72" i="5"/>
  <c r="X72" i="5"/>
  <c r="T72" i="5"/>
  <c r="P72" i="5"/>
  <c r="L72" i="5"/>
  <c r="H72" i="5"/>
  <c r="D72" i="5"/>
  <c r="AI72" i="5"/>
  <c r="AE72" i="5"/>
  <c r="W72" i="5"/>
  <c r="O72" i="5"/>
  <c r="G72" i="5"/>
  <c r="AM72" i="5"/>
  <c r="AA72" i="5"/>
  <c r="S72" i="5"/>
  <c r="K72" i="5"/>
  <c r="AL72" i="5"/>
  <c r="AD72" i="5"/>
  <c r="V72" i="5"/>
  <c r="N72" i="5"/>
  <c r="F72" i="5"/>
  <c r="AH72" i="5"/>
  <c r="J72" i="5"/>
  <c r="AQ73" i="5"/>
  <c r="AK72" i="5"/>
  <c r="AC72" i="5"/>
  <c r="U72" i="5"/>
  <c r="M72" i="5"/>
  <c r="E72" i="5"/>
  <c r="R72" i="5"/>
  <c r="Z72" i="5"/>
  <c r="AO72" i="5"/>
  <c r="AG72" i="5"/>
  <c r="Y72" i="5"/>
  <c r="Q72" i="5"/>
  <c r="I72" i="5"/>
  <c r="AM76" i="5"/>
  <c r="AI76" i="5"/>
  <c r="AE76" i="5"/>
  <c r="AA76" i="5"/>
  <c r="W76" i="5"/>
  <c r="S76" i="5"/>
  <c r="O76" i="5"/>
  <c r="K76" i="5"/>
  <c r="G76" i="5"/>
  <c r="F76" i="5"/>
  <c r="AL76" i="5"/>
  <c r="AH76" i="5"/>
  <c r="AD76" i="5"/>
  <c r="Z76" i="5"/>
  <c r="V76" i="5"/>
  <c r="R76" i="5"/>
  <c r="N76" i="5"/>
  <c r="J76" i="5"/>
  <c r="AQ77" i="5"/>
  <c r="AK76" i="5"/>
  <c r="AC76" i="5"/>
  <c r="U76" i="5"/>
  <c r="M76" i="5"/>
  <c r="E76" i="5"/>
  <c r="Y76" i="5"/>
  <c r="I76" i="5"/>
  <c r="AJ76" i="5"/>
  <c r="AB76" i="5"/>
  <c r="T76" i="5"/>
  <c r="L76" i="5"/>
  <c r="D76" i="5"/>
  <c r="AG76" i="5"/>
  <c r="Q76" i="5"/>
  <c r="AO76" i="5"/>
  <c r="AN76" i="5"/>
  <c r="AF76" i="5"/>
  <c r="X76" i="5"/>
  <c r="P76" i="5"/>
  <c r="H76" i="5"/>
  <c r="AM80" i="5"/>
  <c r="AI80" i="5"/>
  <c r="AE80" i="5"/>
  <c r="AA80" i="5"/>
  <c r="W80" i="5"/>
  <c r="S80" i="5"/>
  <c r="O80" i="5"/>
  <c r="K80" i="5"/>
  <c r="G80" i="5"/>
  <c r="AL80" i="5"/>
  <c r="AD80" i="5"/>
  <c r="V80" i="5"/>
  <c r="N80" i="5"/>
  <c r="F80" i="5"/>
  <c r="AH80" i="5"/>
  <c r="Z80" i="5"/>
  <c r="R80" i="5"/>
  <c r="J80" i="5"/>
  <c r="AQ81" i="5"/>
  <c r="AK80" i="5"/>
  <c r="AC80" i="5"/>
  <c r="U80" i="5"/>
  <c r="M80" i="5"/>
  <c r="E80" i="5"/>
  <c r="AG80" i="5"/>
  <c r="Q80" i="5"/>
  <c r="AJ80" i="5"/>
  <c r="AB80" i="5"/>
  <c r="T80" i="5"/>
  <c r="L80" i="5"/>
  <c r="D80" i="5"/>
  <c r="AO80" i="5"/>
  <c r="Y80" i="5"/>
  <c r="I80" i="5"/>
  <c r="AN80" i="5"/>
  <c r="AF80" i="5"/>
  <c r="X80" i="5"/>
  <c r="P80" i="5"/>
  <c r="H80" i="5"/>
  <c r="AL84" i="5"/>
  <c r="AH84" i="5"/>
  <c r="AD84" i="5"/>
  <c r="Z84" i="5"/>
  <c r="V84" i="5"/>
  <c r="R84" i="5"/>
  <c r="N84" i="5"/>
  <c r="J84" i="5"/>
  <c r="F84" i="5"/>
  <c r="AN84" i="5"/>
  <c r="AI84" i="5"/>
  <c r="AC84" i="5"/>
  <c r="X84" i="5"/>
  <c r="S84" i="5"/>
  <c r="M84" i="5"/>
  <c r="H84" i="5"/>
  <c r="AM84" i="5"/>
  <c r="AG84" i="5"/>
  <c r="AB84" i="5"/>
  <c r="W84" i="5"/>
  <c r="Q84" i="5"/>
  <c r="L84" i="5"/>
  <c r="G84" i="5"/>
  <c r="AK84" i="5"/>
  <c r="AA84" i="5"/>
  <c r="P84" i="5"/>
  <c r="E84" i="5"/>
  <c r="AJ84" i="5"/>
  <c r="Y84" i="5"/>
  <c r="O84" i="5"/>
  <c r="D84" i="5"/>
  <c r="AQ85" i="5"/>
  <c r="AF84" i="5"/>
  <c r="U84" i="5"/>
  <c r="K84" i="5"/>
  <c r="AO84" i="5"/>
  <c r="AE84" i="5"/>
  <c r="T84" i="5"/>
  <c r="I84" i="5"/>
  <c r="AO88" i="5"/>
  <c r="AK88" i="5"/>
  <c r="AG88" i="5"/>
  <c r="AC88" i="5"/>
  <c r="Y88" i="5"/>
  <c r="U88" i="5"/>
  <c r="Q88" i="5"/>
  <c r="M88" i="5"/>
  <c r="I88" i="5"/>
  <c r="E88" i="5"/>
  <c r="AQ89" i="5"/>
  <c r="AJ88" i="5"/>
  <c r="AE88" i="5"/>
  <c r="Z88" i="5"/>
  <c r="T88" i="5"/>
  <c r="O88" i="5"/>
  <c r="J88" i="5"/>
  <c r="D88" i="5"/>
  <c r="AN88" i="5"/>
  <c r="AD88" i="5"/>
  <c r="S88" i="5"/>
  <c r="H88" i="5"/>
  <c r="AI88" i="5"/>
  <c r="X88" i="5"/>
  <c r="N88" i="5"/>
  <c r="AM88" i="5"/>
  <c r="AB88" i="5"/>
  <c r="R88" i="5"/>
  <c r="G88" i="5"/>
  <c r="AL88" i="5"/>
  <c r="AA88" i="5"/>
  <c r="P88" i="5"/>
  <c r="F88" i="5"/>
  <c r="AH88" i="5"/>
  <c r="L88" i="5"/>
  <c r="W88" i="5"/>
  <c r="AF88" i="5"/>
  <c r="V88" i="5"/>
  <c r="K88" i="5"/>
  <c r="AQ93" i="5"/>
  <c r="AO92" i="5"/>
  <c r="AK92" i="5"/>
  <c r="AG92" i="5"/>
  <c r="AC92" i="5"/>
  <c r="Y92" i="5"/>
  <c r="U92" i="5"/>
  <c r="Q92" i="5"/>
  <c r="M92" i="5"/>
  <c r="I92" i="5"/>
  <c r="E92" i="5"/>
  <c r="AM92" i="5"/>
  <c r="AH92" i="5"/>
  <c r="AB92" i="5"/>
  <c r="W92" i="5"/>
  <c r="R92" i="5"/>
  <c r="L92" i="5"/>
  <c r="G92" i="5"/>
  <c r="AL92" i="5"/>
  <c r="AF92" i="5"/>
  <c r="AA92" i="5"/>
  <c r="P92" i="5"/>
  <c r="K92" i="5"/>
  <c r="F92" i="5"/>
  <c r="V92" i="5"/>
  <c r="AE92" i="5"/>
  <c r="T92" i="5"/>
  <c r="J92" i="5"/>
  <c r="AJ92" i="5"/>
  <c r="AN92" i="5"/>
  <c r="AD92" i="5"/>
  <c r="S92" i="5"/>
  <c r="H92" i="5"/>
  <c r="Z92" i="5"/>
  <c r="O92" i="5"/>
  <c r="D92" i="5"/>
  <c r="AI92" i="5"/>
  <c r="X92" i="5"/>
  <c r="N92" i="5"/>
  <c r="AQ97" i="5"/>
  <c r="AN96" i="5"/>
  <c r="AJ96" i="5"/>
  <c r="AF96" i="5"/>
  <c r="AB96" i="5"/>
  <c r="X96" i="5"/>
  <c r="T96" i="5"/>
  <c r="P96" i="5"/>
  <c r="L96" i="5"/>
  <c r="H96" i="5"/>
  <c r="D96" i="5"/>
  <c r="AO96" i="5"/>
  <c r="AI96" i="5"/>
  <c r="AD96" i="5"/>
  <c r="Y96" i="5"/>
  <c r="S96" i="5"/>
  <c r="N96" i="5"/>
  <c r="I96" i="5"/>
  <c r="AH96" i="5"/>
  <c r="W96" i="5"/>
  <c r="R96" i="5"/>
  <c r="G96" i="5"/>
  <c r="AM96" i="5"/>
  <c r="AC96" i="5"/>
  <c r="M96" i="5"/>
  <c r="AG96" i="5"/>
  <c r="V96" i="5"/>
  <c r="K96" i="5"/>
  <c r="AA96" i="5"/>
  <c r="F96" i="5"/>
  <c r="AE96" i="5"/>
  <c r="U96" i="5"/>
  <c r="J96" i="5"/>
  <c r="Q96" i="5"/>
  <c r="AL96" i="5"/>
  <c r="AK96" i="5"/>
  <c r="Z96" i="5"/>
  <c r="O96" i="5"/>
  <c r="E96" i="5"/>
  <c r="AN101" i="5"/>
  <c r="AJ101" i="5"/>
  <c r="AF101" i="5"/>
  <c r="AB101" i="5"/>
  <c r="X101" i="5"/>
  <c r="T101" i="5"/>
  <c r="P101" i="5"/>
  <c r="L101" i="5"/>
  <c r="H101" i="5"/>
  <c r="D101" i="5"/>
  <c r="AM100" i="5"/>
  <c r="AI100" i="5"/>
  <c r="AE100" i="5"/>
  <c r="AA100" i="5"/>
  <c r="W100" i="5"/>
  <c r="S100" i="5"/>
  <c r="O100" i="5"/>
  <c r="K100" i="5"/>
  <c r="G100" i="5"/>
  <c r="AQ101" i="5"/>
  <c r="AK101" i="5"/>
  <c r="AE101" i="5"/>
  <c r="Z101" i="5"/>
  <c r="U101" i="5"/>
  <c r="O101" i="5"/>
  <c r="J101" i="5"/>
  <c r="E101" i="5"/>
  <c r="AK100" i="5"/>
  <c r="AF100" i="5"/>
  <c r="Z100" i="5"/>
  <c r="U100" i="5"/>
  <c r="P100" i="5"/>
  <c r="J100" i="5"/>
  <c r="E100" i="5"/>
  <c r="Y101" i="5"/>
  <c r="N101" i="5"/>
  <c r="AJ100" i="5"/>
  <c r="Y100" i="5"/>
  <c r="N100" i="5"/>
  <c r="I100" i="5"/>
  <c r="D100" i="5"/>
  <c r="AO101" i="5"/>
  <c r="AI101" i="5"/>
  <c r="AD101" i="5"/>
  <c r="S101" i="5"/>
  <c r="I101" i="5"/>
  <c r="AO100" i="5"/>
  <c r="AD100" i="5"/>
  <c r="T100" i="5"/>
  <c r="AH101" i="5"/>
  <c r="W101" i="5"/>
  <c r="M101" i="5"/>
  <c r="AH100" i="5"/>
  <c r="X100" i="5"/>
  <c r="M100" i="5"/>
  <c r="AC100" i="5"/>
  <c r="AG101" i="5"/>
  <c r="V101" i="5"/>
  <c r="K101" i="5"/>
  <c r="AG100" i="5"/>
  <c r="V100" i="5"/>
  <c r="L100" i="5"/>
  <c r="AM101" i="5"/>
  <c r="R101" i="5"/>
  <c r="AN100" i="5"/>
  <c r="H100" i="5"/>
  <c r="AC101" i="5"/>
  <c r="G101" i="5"/>
  <c r="R100" i="5"/>
  <c r="AL101" i="5"/>
  <c r="AA101" i="5"/>
  <c r="Q101" i="5"/>
  <c r="F101" i="5"/>
  <c r="AL100" i="5"/>
  <c r="AB100" i="5"/>
  <c r="Q100" i="5"/>
  <c r="F100" i="5"/>
  <c r="AM13" i="5"/>
  <c r="AI13" i="5"/>
  <c r="AE13" i="5"/>
  <c r="AA13" i="5"/>
  <c r="W13" i="5"/>
  <c r="S13" i="5"/>
  <c r="O13" i="5"/>
  <c r="K13" i="5"/>
  <c r="G13" i="5"/>
  <c r="AQ14" i="5"/>
  <c r="AL13" i="5"/>
  <c r="AG13" i="5"/>
  <c r="AB13" i="5"/>
  <c r="V13" i="5"/>
  <c r="Q13" i="5"/>
  <c r="L13" i="5"/>
  <c r="F13" i="5"/>
  <c r="AK13" i="5"/>
  <c r="Z13" i="5"/>
  <c r="P13" i="5"/>
  <c r="E13" i="5"/>
  <c r="Y13" i="5"/>
  <c r="D13" i="5"/>
  <c r="AF13" i="5"/>
  <c r="U13" i="5"/>
  <c r="J13" i="5"/>
  <c r="AJ13" i="5"/>
  <c r="I13" i="5"/>
  <c r="AD13" i="5"/>
  <c r="N13" i="5"/>
  <c r="AN13" i="5"/>
  <c r="AH13" i="5"/>
  <c r="AC13" i="5"/>
  <c r="X13" i="5"/>
  <c r="R13" i="5"/>
  <c r="M13" i="5"/>
  <c r="H13" i="5"/>
  <c r="AO13" i="5"/>
  <c r="T13" i="5"/>
  <c r="AM25" i="5"/>
  <c r="AI25" i="5"/>
  <c r="AE25" i="5"/>
  <c r="AA25" i="5"/>
  <c r="W25" i="5"/>
  <c r="S25" i="5"/>
  <c r="O25" i="5"/>
  <c r="K25" i="5"/>
  <c r="G25" i="5"/>
  <c r="AO25" i="5"/>
  <c r="AJ25" i="5"/>
  <c r="AD25" i="5"/>
  <c r="Y25" i="5"/>
  <c r="T25" i="5"/>
  <c r="N25" i="5"/>
  <c r="I25" i="5"/>
  <c r="D25" i="5"/>
  <c r="AN25" i="5"/>
  <c r="AC25" i="5"/>
  <c r="R25" i="5"/>
  <c r="H25" i="5"/>
  <c r="AB25" i="5"/>
  <c r="Q25" i="5"/>
  <c r="AH25" i="5"/>
  <c r="X25" i="5"/>
  <c r="M25" i="5"/>
  <c r="AL25" i="5"/>
  <c r="V25" i="5"/>
  <c r="F25" i="5"/>
  <c r="AQ26" i="5"/>
  <c r="AG25" i="5"/>
  <c r="L25" i="5"/>
  <c r="AK25" i="5"/>
  <c r="AF25" i="5"/>
  <c r="Z25" i="5"/>
  <c r="U25" i="5"/>
  <c r="P25" i="5"/>
  <c r="J25" i="5"/>
  <c r="E25" i="5"/>
  <c r="AQ38" i="5"/>
  <c r="AL37" i="5"/>
  <c r="AH37" i="5"/>
  <c r="AD37" i="5"/>
  <c r="Z37" i="5"/>
  <c r="V37" i="5"/>
  <c r="R37" i="5"/>
  <c r="N37" i="5"/>
  <c r="J37" i="5"/>
  <c r="F37" i="5"/>
  <c r="AO37" i="5"/>
  <c r="AK37" i="5"/>
  <c r="AG37" i="5"/>
  <c r="AC37" i="5"/>
  <c r="Y37" i="5"/>
  <c r="U37" i="5"/>
  <c r="Q37" i="5"/>
  <c r="M37" i="5"/>
  <c r="I37" i="5"/>
  <c r="E37" i="5"/>
  <c r="AI37" i="5"/>
  <c r="AA37" i="5"/>
  <c r="S37" i="5"/>
  <c r="K37" i="5"/>
  <c r="W37" i="5"/>
  <c r="AN37" i="5"/>
  <c r="AF37" i="5"/>
  <c r="X37" i="5"/>
  <c r="P37" i="5"/>
  <c r="H37" i="5"/>
  <c r="AE37" i="5"/>
  <c r="G37" i="5"/>
  <c r="AM37" i="5"/>
  <c r="O37" i="5"/>
  <c r="AJ37" i="5"/>
  <c r="AB37" i="5"/>
  <c r="T37" i="5"/>
  <c r="L37" i="5"/>
  <c r="D37" i="5"/>
  <c r="AQ46" i="5"/>
  <c r="AM45" i="5"/>
  <c r="AI45" i="5"/>
  <c r="AE45" i="5"/>
  <c r="AA45" i="5"/>
  <c r="W45" i="5"/>
  <c r="S45" i="5"/>
  <c r="O45" i="5"/>
  <c r="K45" i="5"/>
  <c r="G45" i="5"/>
  <c r="AH45" i="5"/>
  <c r="Z45" i="5"/>
  <c r="R45" i="5"/>
  <c r="J45" i="5"/>
  <c r="AL45" i="5"/>
  <c r="AD45" i="5"/>
  <c r="V45" i="5"/>
  <c r="N45" i="5"/>
  <c r="F45" i="5"/>
  <c r="AO45" i="5"/>
  <c r="AG45" i="5"/>
  <c r="Y45" i="5"/>
  <c r="Q45" i="5"/>
  <c r="I45" i="5"/>
  <c r="AN45" i="5"/>
  <c r="AF45" i="5"/>
  <c r="X45" i="5"/>
  <c r="P45" i="5"/>
  <c r="H45" i="5"/>
  <c r="AK45" i="5"/>
  <c r="AC45" i="5"/>
  <c r="U45" i="5"/>
  <c r="E45" i="5"/>
  <c r="M45" i="5"/>
  <c r="AJ45" i="5"/>
  <c r="AB45" i="5"/>
  <c r="T45" i="5"/>
  <c r="L45" i="5"/>
  <c r="D45" i="5"/>
  <c r="AO53" i="5"/>
  <c r="AK53" i="5"/>
  <c r="AG53" i="5"/>
  <c r="AC53" i="5"/>
  <c r="Y53" i="5"/>
  <c r="U53" i="5"/>
  <c r="Q53" i="5"/>
  <c r="M53" i="5"/>
  <c r="I53" i="5"/>
  <c r="E53" i="5"/>
  <c r="AJ53" i="5"/>
  <c r="AB53" i="5"/>
  <c r="T53" i="5"/>
  <c r="H53" i="5"/>
  <c r="D53" i="5"/>
  <c r="AN53" i="5"/>
  <c r="AF53" i="5"/>
  <c r="X53" i="5"/>
  <c r="P53" i="5"/>
  <c r="L53" i="5"/>
  <c r="AM53" i="5"/>
  <c r="AE53" i="5"/>
  <c r="W53" i="5"/>
  <c r="O53" i="5"/>
  <c r="G53" i="5"/>
  <c r="AI53" i="5"/>
  <c r="S53" i="5"/>
  <c r="AL53" i="5"/>
  <c r="AD53" i="5"/>
  <c r="V53" i="5"/>
  <c r="N53" i="5"/>
  <c r="F53" i="5"/>
  <c r="AA53" i="5"/>
  <c r="K53" i="5"/>
  <c r="AQ54" i="5"/>
  <c r="AH53" i="5"/>
  <c r="Z53" i="5"/>
  <c r="R53" i="5"/>
  <c r="J53" i="5"/>
  <c r="AQ66" i="5"/>
  <c r="AM65" i="5"/>
  <c r="AI65" i="5"/>
  <c r="AE65" i="5"/>
  <c r="AA65" i="5"/>
  <c r="W65" i="5"/>
  <c r="S65" i="5"/>
  <c r="O65" i="5"/>
  <c r="K65" i="5"/>
  <c r="G65" i="5"/>
  <c r="AL65" i="5"/>
  <c r="AH65" i="5"/>
  <c r="Z65" i="5"/>
  <c r="R65" i="5"/>
  <c r="J65" i="5"/>
  <c r="AD65" i="5"/>
  <c r="V65" i="5"/>
  <c r="N65" i="5"/>
  <c r="F65" i="5"/>
  <c r="AK65" i="5"/>
  <c r="AC65" i="5"/>
  <c r="U65" i="5"/>
  <c r="M65" i="5"/>
  <c r="E65" i="5"/>
  <c r="AG65" i="5"/>
  <c r="Q65" i="5"/>
  <c r="AJ65" i="5"/>
  <c r="AB65" i="5"/>
  <c r="T65" i="5"/>
  <c r="L65" i="5"/>
  <c r="D65" i="5"/>
  <c r="I65" i="5"/>
  <c r="AO65" i="5"/>
  <c r="Y65" i="5"/>
  <c r="AN65" i="5"/>
  <c r="AF65" i="5"/>
  <c r="X65" i="5"/>
  <c r="P65" i="5"/>
  <c r="H65" i="5"/>
  <c r="AN77" i="5"/>
  <c r="AJ77" i="5"/>
  <c r="AF77" i="5"/>
  <c r="AB77" i="5"/>
  <c r="X77" i="5"/>
  <c r="T77" i="5"/>
  <c r="P77" i="5"/>
  <c r="L77" i="5"/>
  <c r="H77" i="5"/>
  <c r="D77" i="5"/>
  <c r="AQ78" i="5"/>
  <c r="AM77" i="5"/>
  <c r="AI77" i="5"/>
  <c r="AE77" i="5"/>
  <c r="AA77" i="5"/>
  <c r="W77" i="5"/>
  <c r="S77" i="5"/>
  <c r="O77" i="5"/>
  <c r="K77" i="5"/>
  <c r="G77" i="5"/>
  <c r="AH77" i="5"/>
  <c r="Z77" i="5"/>
  <c r="R77" i="5"/>
  <c r="J77" i="5"/>
  <c r="AD77" i="5"/>
  <c r="F77" i="5"/>
  <c r="AO77" i="5"/>
  <c r="AG77" i="5"/>
  <c r="Y77" i="5"/>
  <c r="Q77" i="5"/>
  <c r="I77" i="5"/>
  <c r="AL77" i="5"/>
  <c r="N77" i="5"/>
  <c r="V77" i="5"/>
  <c r="AK77" i="5"/>
  <c r="AC77" i="5"/>
  <c r="U77" i="5"/>
  <c r="M77" i="5"/>
  <c r="E77" i="5"/>
  <c r="AL97" i="5"/>
  <c r="AH97" i="5"/>
  <c r="AD97" i="5"/>
  <c r="Z97" i="5"/>
  <c r="V97" i="5"/>
  <c r="R97" i="5"/>
  <c r="N97" i="5"/>
  <c r="J97" i="5"/>
  <c r="F97" i="5"/>
  <c r="AQ98" i="5"/>
  <c r="AO97" i="5"/>
  <c r="AJ97" i="5"/>
  <c r="AE97" i="5"/>
  <c r="Y97" i="5"/>
  <c r="T97" i="5"/>
  <c r="O97" i="5"/>
  <c r="I97" i="5"/>
  <c r="D97" i="5"/>
  <c r="AI97" i="5"/>
  <c r="AC97" i="5"/>
  <c r="S97" i="5"/>
  <c r="H97" i="5"/>
  <c r="AN97" i="5"/>
  <c r="X97" i="5"/>
  <c r="M97" i="5"/>
  <c r="AG97" i="5"/>
  <c r="W97" i="5"/>
  <c r="L97" i="5"/>
  <c r="AM97" i="5"/>
  <c r="Q97" i="5"/>
  <c r="AF97" i="5"/>
  <c r="U97" i="5"/>
  <c r="K97" i="5"/>
  <c r="AB97" i="5"/>
  <c r="G97" i="5"/>
  <c r="AK97" i="5"/>
  <c r="AA97" i="5"/>
  <c r="P97" i="5"/>
  <c r="E97" i="5"/>
  <c r="AJ8" i="5"/>
  <c r="AQ12" i="5"/>
  <c r="AL11" i="5"/>
  <c r="AH11" i="5"/>
  <c r="AD11" i="5"/>
  <c r="Z11" i="5"/>
  <c r="V11" i="5"/>
  <c r="R11" i="5"/>
  <c r="N11" i="5"/>
  <c r="J11" i="5"/>
  <c r="F11" i="5"/>
  <c r="AK11" i="5"/>
  <c r="AF11" i="5"/>
  <c r="AA11" i="5"/>
  <c r="U11" i="5"/>
  <c r="P11" i="5"/>
  <c r="K11" i="5"/>
  <c r="E11" i="5"/>
  <c r="AO11" i="5"/>
  <c r="AE11" i="5"/>
  <c r="T11" i="5"/>
  <c r="I11" i="5"/>
  <c r="AN11" i="5"/>
  <c r="S11" i="5"/>
  <c r="AJ11" i="5"/>
  <c r="Y11" i="5"/>
  <c r="O11" i="5"/>
  <c r="D11" i="5"/>
  <c r="X11" i="5"/>
  <c r="AC11" i="5"/>
  <c r="H11" i="5"/>
  <c r="AM11" i="5"/>
  <c r="AG11" i="5"/>
  <c r="AB11" i="5"/>
  <c r="W11" i="5"/>
  <c r="Q11" i="5"/>
  <c r="L11" i="5"/>
  <c r="G11" i="5"/>
  <c r="AI11" i="5"/>
  <c r="M11" i="5"/>
  <c r="AN15" i="5"/>
  <c r="AJ15" i="5"/>
  <c r="AF15" i="5"/>
  <c r="AB15" i="5"/>
  <c r="X15" i="5"/>
  <c r="T15" i="5"/>
  <c r="P15" i="5"/>
  <c r="L15" i="5"/>
  <c r="H15" i="5"/>
  <c r="D15" i="5"/>
  <c r="AQ16" i="5"/>
  <c r="AM15" i="5"/>
  <c r="AH15" i="5"/>
  <c r="AC15" i="5"/>
  <c r="W15" i="5"/>
  <c r="R15" i="5"/>
  <c r="M15" i="5"/>
  <c r="G15" i="5"/>
  <c r="AG15" i="5"/>
  <c r="V15" i="5"/>
  <c r="K15" i="5"/>
  <c r="Z15" i="5"/>
  <c r="E15" i="5"/>
  <c r="AL15" i="5"/>
  <c r="AA15" i="5"/>
  <c r="Q15" i="5"/>
  <c r="F15" i="5"/>
  <c r="AE15" i="5"/>
  <c r="J15" i="5"/>
  <c r="O15" i="5"/>
  <c r="AO15" i="5"/>
  <c r="AI15" i="5"/>
  <c r="AD15" i="5"/>
  <c r="Y15" i="5"/>
  <c r="S15" i="5"/>
  <c r="N15" i="5"/>
  <c r="I15" i="5"/>
  <c r="AK15" i="5"/>
  <c r="U15" i="5"/>
  <c r="AM19" i="5"/>
  <c r="AI19" i="5"/>
  <c r="AE19" i="5"/>
  <c r="AA19" i="5"/>
  <c r="W19" i="5"/>
  <c r="S19" i="5"/>
  <c r="O19" i="5"/>
  <c r="K19" i="5"/>
  <c r="G19" i="5"/>
  <c r="AK19" i="5"/>
  <c r="AF19" i="5"/>
  <c r="Z19" i="5"/>
  <c r="U19" i="5"/>
  <c r="P19" i="5"/>
  <c r="J19" i="5"/>
  <c r="E19" i="5"/>
  <c r="AO19" i="5"/>
  <c r="AD19" i="5"/>
  <c r="T19" i="5"/>
  <c r="I19" i="5"/>
  <c r="AQ20" i="5"/>
  <c r="AC19" i="5"/>
  <c r="H19" i="5"/>
  <c r="AJ19" i="5"/>
  <c r="Y19" i="5"/>
  <c r="N19" i="5"/>
  <c r="D19" i="5"/>
  <c r="AN19" i="5"/>
  <c r="X19" i="5"/>
  <c r="AH19" i="5"/>
  <c r="M19" i="5"/>
  <c r="AL19" i="5"/>
  <c r="AG19" i="5"/>
  <c r="AB19" i="5"/>
  <c r="V19" i="5"/>
  <c r="Q19" i="5"/>
  <c r="L19" i="5"/>
  <c r="F19" i="5"/>
  <c r="R19" i="5"/>
  <c r="AQ24" i="5"/>
  <c r="AL23" i="5"/>
  <c r="AH23" i="5"/>
  <c r="AD23" i="5"/>
  <c r="Z23" i="5"/>
  <c r="V23" i="5"/>
  <c r="R23" i="5"/>
  <c r="N23" i="5"/>
  <c r="J23" i="5"/>
  <c r="F23" i="5"/>
  <c r="AN23" i="5"/>
  <c r="AI23" i="5"/>
  <c r="AC23" i="5"/>
  <c r="X23" i="5"/>
  <c r="S23" i="5"/>
  <c r="M23" i="5"/>
  <c r="H23" i="5"/>
  <c r="AG23" i="5"/>
  <c r="W23" i="5"/>
  <c r="L23" i="5"/>
  <c r="AK23" i="5"/>
  <c r="AA23" i="5"/>
  <c r="K23" i="5"/>
  <c r="AM23" i="5"/>
  <c r="AB23" i="5"/>
  <c r="Q23" i="5"/>
  <c r="G23" i="5"/>
  <c r="AF23" i="5"/>
  <c r="P23" i="5"/>
  <c r="E23" i="5"/>
  <c r="U23" i="5"/>
  <c r="AO23" i="5"/>
  <c r="AJ23" i="5"/>
  <c r="AE23" i="5"/>
  <c r="Y23" i="5"/>
  <c r="T23" i="5"/>
  <c r="O23" i="5"/>
  <c r="I23" i="5"/>
  <c r="D23" i="5"/>
  <c r="AN27" i="5"/>
  <c r="AJ27" i="5"/>
  <c r="AF27" i="5"/>
  <c r="AB27" i="5"/>
  <c r="X27" i="5"/>
  <c r="T27" i="5"/>
  <c r="P27" i="5"/>
  <c r="L27" i="5"/>
  <c r="H27" i="5"/>
  <c r="D27" i="5"/>
  <c r="AM27" i="5"/>
  <c r="AE27" i="5"/>
  <c r="W27" i="5"/>
  <c r="K27" i="5"/>
  <c r="AI27" i="5"/>
  <c r="AA27" i="5"/>
  <c r="S27" i="5"/>
  <c r="O27" i="5"/>
  <c r="G27" i="5"/>
  <c r="AK27" i="5"/>
  <c r="AC27" i="5"/>
  <c r="U27" i="5"/>
  <c r="M27" i="5"/>
  <c r="E27" i="5"/>
  <c r="AQ28" i="5"/>
  <c r="AH27" i="5"/>
  <c r="R27" i="5"/>
  <c r="Y27" i="5"/>
  <c r="I27" i="5"/>
  <c r="Z27" i="5"/>
  <c r="J27" i="5"/>
  <c r="AO27" i="5"/>
  <c r="Q27" i="5"/>
  <c r="AG27" i="5"/>
  <c r="AL27" i="5"/>
  <c r="AD27" i="5"/>
  <c r="V27" i="5"/>
  <c r="N27" i="5"/>
  <c r="F27" i="5"/>
  <c r="AQ32" i="5"/>
  <c r="AL31" i="5"/>
  <c r="AH31" i="5"/>
  <c r="AD31" i="5"/>
  <c r="Z31" i="5"/>
  <c r="V31" i="5"/>
  <c r="R31" i="5"/>
  <c r="N31" i="5"/>
  <c r="J31" i="5"/>
  <c r="F31" i="5"/>
  <c r="AO31" i="5"/>
  <c r="AG31" i="5"/>
  <c r="Y31" i="5"/>
  <c r="Q31" i="5"/>
  <c r="I31" i="5"/>
  <c r="AK31" i="5"/>
  <c r="AC31" i="5"/>
  <c r="U31" i="5"/>
  <c r="M31" i="5"/>
  <c r="E31" i="5"/>
  <c r="AM31" i="5"/>
  <c r="AE31" i="5"/>
  <c r="W31" i="5"/>
  <c r="O31" i="5"/>
  <c r="G31" i="5"/>
  <c r="AJ31" i="5"/>
  <c r="T31" i="5"/>
  <c r="S31" i="5"/>
  <c r="AB31" i="5"/>
  <c r="L31" i="5"/>
  <c r="D31" i="5"/>
  <c r="AI31" i="5"/>
  <c r="K31" i="5"/>
  <c r="AA31" i="5"/>
  <c r="AN31" i="5"/>
  <c r="AF31" i="5"/>
  <c r="X31" i="5"/>
  <c r="P31" i="5"/>
  <c r="H31" i="5"/>
  <c r="AO35" i="5"/>
  <c r="AK35" i="5"/>
  <c r="AG35" i="5"/>
  <c r="AC35" i="5"/>
  <c r="Y35" i="5"/>
  <c r="U35" i="5"/>
  <c r="Q35" i="5"/>
  <c r="M35" i="5"/>
  <c r="I35" i="5"/>
  <c r="E35" i="5"/>
  <c r="AN35" i="5"/>
  <c r="AF35" i="5"/>
  <c r="X35" i="5"/>
  <c r="P35" i="5"/>
  <c r="H35" i="5"/>
  <c r="AJ35" i="5"/>
  <c r="AB35" i="5"/>
  <c r="T35" i="5"/>
  <c r="L35" i="5"/>
  <c r="D35" i="5"/>
  <c r="AQ36" i="5"/>
  <c r="AH35" i="5"/>
  <c r="Z35" i="5"/>
  <c r="R35" i="5"/>
  <c r="J35" i="5"/>
  <c r="G35" i="5"/>
  <c r="AL35" i="5"/>
  <c r="N35" i="5"/>
  <c r="AM35" i="5"/>
  <c r="AE35" i="5"/>
  <c r="W35" i="5"/>
  <c r="O35" i="5"/>
  <c r="V35" i="5"/>
  <c r="F35" i="5"/>
  <c r="AD35" i="5"/>
  <c r="AI35" i="5"/>
  <c r="AA35" i="5"/>
  <c r="S35" i="5"/>
  <c r="K35" i="5"/>
  <c r="AQ40" i="5"/>
  <c r="AM39" i="5"/>
  <c r="AI39" i="5"/>
  <c r="AE39" i="5"/>
  <c r="AA39" i="5"/>
  <c r="W39" i="5"/>
  <c r="S39" i="5"/>
  <c r="O39" i="5"/>
  <c r="K39" i="5"/>
  <c r="G39" i="5"/>
  <c r="Z39" i="5"/>
  <c r="R39" i="5"/>
  <c r="J39" i="5"/>
  <c r="AL39" i="5"/>
  <c r="AH39" i="5"/>
  <c r="AD39" i="5"/>
  <c r="V39" i="5"/>
  <c r="N39" i="5"/>
  <c r="F39" i="5"/>
  <c r="AK39" i="5"/>
  <c r="AC39" i="5"/>
  <c r="U39" i="5"/>
  <c r="M39" i="5"/>
  <c r="E39" i="5"/>
  <c r="AG39" i="5"/>
  <c r="I39" i="5"/>
  <c r="AJ39" i="5"/>
  <c r="AB39" i="5"/>
  <c r="T39" i="5"/>
  <c r="L39" i="5"/>
  <c r="D39" i="5"/>
  <c r="AO39" i="5"/>
  <c r="Q39" i="5"/>
  <c r="Y39" i="5"/>
  <c r="AN39" i="5"/>
  <c r="AF39" i="5"/>
  <c r="X39" i="5"/>
  <c r="P39" i="5"/>
  <c r="H39" i="5"/>
  <c r="AQ44" i="5"/>
  <c r="AN43" i="5"/>
  <c r="AJ43" i="5"/>
  <c r="AF43" i="5"/>
  <c r="AB43" i="5"/>
  <c r="X43" i="5"/>
  <c r="T43" i="5"/>
  <c r="P43" i="5"/>
  <c r="L43" i="5"/>
  <c r="H43" i="5"/>
  <c r="D43" i="5"/>
  <c r="AM43" i="5"/>
  <c r="AE43" i="5"/>
  <c r="W43" i="5"/>
  <c r="S43" i="5"/>
  <c r="K43" i="5"/>
  <c r="AI43" i="5"/>
  <c r="AA43" i="5"/>
  <c r="O43" i="5"/>
  <c r="G43" i="5"/>
  <c r="AL43" i="5"/>
  <c r="AD43" i="5"/>
  <c r="V43" i="5"/>
  <c r="N43" i="5"/>
  <c r="F43" i="5"/>
  <c r="AK43" i="5"/>
  <c r="AC43" i="5"/>
  <c r="U43" i="5"/>
  <c r="M43" i="5"/>
  <c r="E43" i="5"/>
  <c r="AH43" i="5"/>
  <c r="R43" i="5"/>
  <c r="J43" i="5"/>
  <c r="Z43" i="5"/>
  <c r="AO43" i="5"/>
  <c r="AG43" i="5"/>
  <c r="Y43" i="5"/>
  <c r="Q43" i="5"/>
  <c r="I43" i="5"/>
  <c r="AM47" i="5"/>
  <c r="AI47" i="5"/>
  <c r="AE47" i="5"/>
  <c r="AA47" i="5"/>
  <c r="W47" i="5"/>
  <c r="S47" i="5"/>
  <c r="O47" i="5"/>
  <c r="K47" i="5"/>
  <c r="G47" i="5"/>
  <c r="J47" i="5"/>
  <c r="AL47" i="5"/>
  <c r="AH47" i="5"/>
  <c r="AD47" i="5"/>
  <c r="Z47" i="5"/>
  <c r="V47" i="5"/>
  <c r="R47" i="5"/>
  <c r="N47" i="5"/>
  <c r="F47" i="5"/>
  <c r="AK47" i="5"/>
  <c r="AC47" i="5"/>
  <c r="U47" i="5"/>
  <c r="M47" i="5"/>
  <c r="E47" i="5"/>
  <c r="AO47" i="5"/>
  <c r="Y47" i="5"/>
  <c r="AQ48" i="5"/>
  <c r="AJ47" i="5"/>
  <c r="AB47" i="5"/>
  <c r="T47" i="5"/>
  <c r="L47" i="5"/>
  <c r="D47" i="5"/>
  <c r="AG47" i="5"/>
  <c r="I47" i="5"/>
  <c r="Q47" i="5"/>
  <c r="AN47" i="5"/>
  <c r="AF47" i="5"/>
  <c r="X47" i="5"/>
  <c r="P47" i="5"/>
  <c r="H47" i="5"/>
  <c r="AL51" i="5"/>
  <c r="AH51" i="5"/>
  <c r="AD51" i="5"/>
  <c r="Z51" i="5"/>
  <c r="V51" i="5"/>
  <c r="R51" i="5"/>
  <c r="N51" i="5"/>
  <c r="J51" i="5"/>
  <c r="F51" i="5"/>
  <c r="AK51" i="5"/>
  <c r="AC51" i="5"/>
  <c r="U51" i="5"/>
  <c r="M51" i="5"/>
  <c r="E51" i="5"/>
  <c r="AO51" i="5"/>
  <c r="AG51" i="5"/>
  <c r="Y51" i="5"/>
  <c r="Q51" i="5"/>
  <c r="I51" i="5"/>
  <c r="AQ52" i="5"/>
  <c r="AJ51" i="5"/>
  <c r="AB51" i="5"/>
  <c r="T51" i="5"/>
  <c r="L51" i="5"/>
  <c r="D51" i="5"/>
  <c r="AN51" i="5"/>
  <c r="X51" i="5"/>
  <c r="H51" i="5"/>
  <c r="AI51" i="5"/>
  <c r="AA51" i="5"/>
  <c r="S51" i="5"/>
  <c r="K51" i="5"/>
  <c r="AF51" i="5"/>
  <c r="P51" i="5"/>
  <c r="AM51" i="5"/>
  <c r="AE51" i="5"/>
  <c r="W51" i="5"/>
  <c r="O51" i="5"/>
  <c r="G51" i="5"/>
  <c r="AO55" i="5"/>
  <c r="AK55" i="5"/>
  <c r="AG55" i="5"/>
  <c r="AC55" i="5"/>
  <c r="Y55" i="5"/>
  <c r="U55" i="5"/>
  <c r="Q55" i="5"/>
  <c r="M55" i="5"/>
  <c r="I55" i="5"/>
  <c r="E55" i="5"/>
  <c r="AN55" i="5"/>
  <c r="AJ55" i="5"/>
  <c r="AF55" i="5"/>
  <c r="AB55" i="5"/>
  <c r="X55" i="5"/>
  <c r="T55" i="5"/>
  <c r="P55" i="5"/>
  <c r="L55" i="5"/>
  <c r="H55" i="5"/>
  <c r="D55" i="5"/>
  <c r="AQ56" i="5"/>
  <c r="AI55" i="5"/>
  <c r="AA55" i="5"/>
  <c r="S55" i="5"/>
  <c r="K55" i="5"/>
  <c r="AE55" i="5"/>
  <c r="G55" i="5"/>
  <c r="AH55" i="5"/>
  <c r="Z55" i="5"/>
  <c r="R55" i="5"/>
  <c r="J55" i="5"/>
  <c r="AM55" i="5"/>
  <c r="O55" i="5"/>
  <c r="W55" i="5"/>
  <c r="AL55" i="5"/>
  <c r="AD55" i="5"/>
  <c r="V55" i="5"/>
  <c r="N55" i="5"/>
  <c r="F55" i="5"/>
  <c r="AQ60" i="5"/>
  <c r="AN59" i="5"/>
  <c r="AJ59" i="5"/>
  <c r="AF59" i="5"/>
  <c r="AB59" i="5"/>
  <c r="X59" i="5"/>
  <c r="T59" i="5"/>
  <c r="P59" i="5"/>
  <c r="L59" i="5"/>
  <c r="H59" i="5"/>
  <c r="D59" i="5"/>
  <c r="AM59" i="5"/>
  <c r="AE59" i="5"/>
  <c r="W59" i="5"/>
  <c r="O59" i="5"/>
  <c r="G59" i="5"/>
  <c r="AI59" i="5"/>
  <c r="AA59" i="5"/>
  <c r="S59" i="5"/>
  <c r="K59" i="5"/>
  <c r="AH59" i="5"/>
  <c r="Z59" i="5"/>
  <c r="R59" i="5"/>
  <c r="J59" i="5"/>
  <c r="AL59" i="5"/>
  <c r="AD59" i="5"/>
  <c r="V59" i="5"/>
  <c r="F59" i="5"/>
  <c r="AO59" i="5"/>
  <c r="AG59" i="5"/>
  <c r="Y59" i="5"/>
  <c r="Q59" i="5"/>
  <c r="I59" i="5"/>
  <c r="N59" i="5"/>
  <c r="AK59" i="5"/>
  <c r="AC59" i="5"/>
  <c r="U59" i="5"/>
  <c r="M59" i="5"/>
  <c r="E59" i="5"/>
  <c r="AQ64" i="5"/>
  <c r="AN63" i="5"/>
  <c r="AJ63" i="5"/>
  <c r="AF63" i="5"/>
  <c r="AB63" i="5"/>
  <c r="X63" i="5"/>
  <c r="T63" i="5"/>
  <c r="P63" i="5"/>
  <c r="L63" i="5"/>
  <c r="H63" i="5"/>
  <c r="D63" i="5"/>
  <c r="AM63" i="5"/>
  <c r="AI63" i="5"/>
  <c r="AA63" i="5"/>
  <c r="S63" i="5"/>
  <c r="K63" i="5"/>
  <c r="AE63" i="5"/>
  <c r="W63" i="5"/>
  <c r="O63" i="5"/>
  <c r="G63" i="5"/>
  <c r="AH63" i="5"/>
  <c r="Z63" i="5"/>
  <c r="R63" i="5"/>
  <c r="J63" i="5"/>
  <c r="AD63" i="5"/>
  <c r="F63" i="5"/>
  <c r="AO63" i="5"/>
  <c r="AG63" i="5"/>
  <c r="Y63" i="5"/>
  <c r="Q63" i="5"/>
  <c r="I63" i="5"/>
  <c r="AL63" i="5"/>
  <c r="V63" i="5"/>
  <c r="N63" i="5"/>
  <c r="AK63" i="5"/>
  <c r="AC63" i="5"/>
  <c r="U63" i="5"/>
  <c r="M63" i="5"/>
  <c r="E63" i="5"/>
  <c r="AM67" i="5"/>
  <c r="AI67" i="5"/>
  <c r="AE67" i="5"/>
  <c r="AA67" i="5"/>
  <c r="W67" i="5"/>
  <c r="S67" i="5"/>
  <c r="O67" i="5"/>
  <c r="K67" i="5"/>
  <c r="G67" i="5"/>
  <c r="F67" i="5"/>
  <c r="AL67" i="5"/>
  <c r="AH67" i="5"/>
  <c r="AD67" i="5"/>
  <c r="Z67" i="5"/>
  <c r="V67" i="5"/>
  <c r="R67" i="5"/>
  <c r="N67" i="5"/>
  <c r="J67" i="5"/>
  <c r="AO67" i="5"/>
  <c r="AG67" i="5"/>
  <c r="Y67" i="5"/>
  <c r="Q67" i="5"/>
  <c r="I67" i="5"/>
  <c r="AC67" i="5"/>
  <c r="M67" i="5"/>
  <c r="AN67" i="5"/>
  <c r="AF67" i="5"/>
  <c r="X67" i="5"/>
  <c r="P67" i="5"/>
  <c r="H67" i="5"/>
  <c r="AK67" i="5"/>
  <c r="U67" i="5"/>
  <c r="E67" i="5"/>
  <c r="AQ68" i="5"/>
  <c r="AJ67" i="5"/>
  <c r="AB67" i="5"/>
  <c r="T67" i="5"/>
  <c r="L67" i="5"/>
  <c r="D67" i="5"/>
  <c r="AL71" i="5"/>
  <c r="AH71" i="5"/>
  <c r="AD71" i="5"/>
  <c r="Z71" i="5"/>
  <c r="V71" i="5"/>
  <c r="R71" i="5"/>
  <c r="N71" i="5"/>
  <c r="J71" i="5"/>
  <c r="F71" i="5"/>
  <c r="AO71" i="5"/>
  <c r="AG71" i="5"/>
  <c r="AC71" i="5"/>
  <c r="U71" i="5"/>
  <c r="M71" i="5"/>
  <c r="E71" i="5"/>
  <c r="AK71" i="5"/>
  <c r="Y71" i="5"/>
  <c r="Q71" i="5"/>
  <c r="I71" i="5"/>
  <c r="AN71" i="5"/>
  <c r="AF71" i="5"/>
  <c r="X71" i="5"/>
  <c r="P71" i="5"/>
  <c r="H71" i="5"/>
  <c r="AJ71" i="5"/>
  <c r="T71" i="5"/>
  <c r="L71" i="5"/>
  <c r="AM71" i="5"/>
  <c r="AE71" i="5"/>
  <c r="W71" i="5"/>
  <c r="O71" i="5"/>
  <c r="G71" i="5"/>
  <c r="AQ72" i="5"/>
  <c r="AB71" i="5"/>
  <c r="D71" i="5"/>
  <c r="AI71" i="5"/>
  <c r="AA71" i="5"/>
  <c r="S71" i="5"/>
  <c r="K71" i="5"/>
  <c r="AO75" i="5"/>
  <c r="AK75" i="5"/>
  <c r="AG75" i="5"/>
  <c r="AC75" i="5"/>
  <c r="Y75" i="5"/>
  <c r="U75" i="5"/>
  <c r="Q75" i="5"/>
  <c r="M75" i="5"/>
  <c r="I75" i="5"/>
  <c r="E75" i="5"/>
  <c r="AN75" i="5"/>
  <c r="AJ75" i="5"/>
  <c r="AF75" i="5"/>
  <c r="AB75" i="5"/>
  <c r="X75" i="5"/>
  <c r="T75" i="5"/>
  <c r="P75" i="5"/>
  <c r="L75" i="5"/>
  <c r="H75" i="5"/>
  <c r="D75" i="5"/>
  <c r="AQ76" i="5"/>
  <c r="AM75" i="5"/>
  <c r="AE75" i="5"/>
  <c r="W75" i="5"/>
  <c r="O75" i="5"/>
  <c r="G75" i="5"/>
  <c r="AA75" i="5"/>
  <c r="AL75" i="5"/>
  <c r="AD75" i="5"/>
  <c r="V75" i="5"/>
  <c r="N75" i="5"/>
  <c r="F75" i="5"/>
  <c r="AI75" i="5"/>
  <c r="S75" i="5"/>
  <c r="K75" i="5"/>
  <c r="AH75" i="5"/>
  <c r="Z75" i="5"/>
  <c r="R75" i="5"/>
  <c r="J75" i="5"/>
  <c r="AO79" i="5"/>
  <c r="AK79" i="5"/>
  <c r="AG79" i="5"/>
  <c r="AC79" i="5"/>
  <c r="Y79" i="5"/>
  <c r="U79" i="5"/>
  <c r="Q79" i="5"/>
  <c r="M79" i="5"/>
  <c r="I79" i="5"/>
  <c r="E79" i="5"/>
  <c r="AQ80" i="5"/>
  <c r="AN79" i="5"/>
  <c r="AJ79" i="5"/>
  <c r="AF79" i="5"/>
  <c r="AB79" i="5"/>
  <c r="X79" i="5"/>
  <c r="T79" i="5"/>
  <c r="P79" i="5"/>
  <c r="L79" i="5"/>
  <c r="H79" i="5"/>
  <c r="D79" i="5"/>
  <c r="AM79" i="5"/>
  <c r="AE79" i="5"/>
  <c r="W79" i="5"/>
  <c r="O79" i="5"/>
  <c r="G79" i="5"/>
  <c r="AA79" i="5"/>
  <c r="K79" i="5"/>
  <c r="AL79" i="5"/>
  <c r="AD79" i="5"/>
  <c r="V79" i="5"/>
  <c r="N79" i="5"/>
  <c r="F79" i="5"/>
  <c r="AI79" i="5"/>
  <c r="S79" i="5"/>
  <c r="AH79" i="5"/>
  <c r="Z79" i="5"/>
  <c r="R79" i="5"/>
  <c r="J79" i="5"/>
  <c r="AQ84" i="5"/>
  <c r="AM83" i="5"/>
  <c r="AI83" i="5"/>
  <c r="AE83" i="5"/>
  <c r="AA83" i="5"/>
  <c r="W83" i="5"/>
  <c r="S83" i="5"/>
  <c r="O83" i="5"/>
  <c r="K83" i="5"/>
  <c r="G83" i="5"/>
  <c r="AL83" i="5"/>
  <c r="AG83" i="5"/>
  <c r="AB83" i="5"/>
  <c r="V83" i="5"/>
  <c r="Q83" i="5"/>
  <c r="L83" i="5"/>
  <c r="F83" i="5"/>
  <c r="AK83" i="5"/>
  <c r="AF83" i="5"/>
  <c r="Z83" i="5"/>
  <c r="U83" i="5"/>
  <c r="P83" i="5"/>
  <c r="J83" i="5"/>
  <c r="E83" i="5"/>
  <c r="AJ83" i="5"/>
  <c r="Y83" i="5"/>
  <c r="N83" i="5"/>
  <c r="D83" i="5"/>
  <c r="AH83" i="5"/>
  <c r="X83" i="5"/>
  <c r="M83" i="5"/>
  <c r="AO83" i="5"/>
  <c r="AD83" i="5"/>
  <c r="T83" i="5"/>
  <c r="I83" i="5"/>
  <c r="AN83" i="5"/>
  <c r="AC83" i="5"/>
  <c r="R83" i="5"/>
  <c r="H83" i="5"/>
  <c r="AL87" i="5"/>
  <c r="AH87" i="5"/>
  <c r="AD87" i="5"/>
  <c r="Z87" i="5"/>
  <c r="V87" i="5"/>
  <c r="R87" i="5"/>
  <c r="N87" i="5"/>
  <c r="J87" i="5"/>
  <c r="F87" i="5"/>
  <c r="AQ88" i="5"/>
  <c r="AN87" i="5"/>
  <c r="AI87" i="5"/>
  <c r="AC87" i="5"/>
  <c r="X87" i="5"/>
  <c r="S87" i="5"/>
  <c r="M87" i="5"/>
  <c r="H87" i="5"/>
  <c r="AM87" i="5"/>
  <c r="AB87" i="5"/>
  <c r="W87" i="5"/>
  <c r="L87" i="5"/>
  <c r="AG87" i="5"/>
  <c r="Q87" i="5"/>
  <c r="G87" i="5"/>
  <c r="AK87" i="5"/>
  <c r="AA87" i="5"/>
  <c r="P87" i="5"/>
  <c r="E87" i="5"/>
  <c r="AJ87" i="5"/>
  <c r="Y87" i="5"/>
  <c r="O87" i="5"/>
  <c r="D87" i="5"/>
  <c r="AF87" i="5"/>
  <c r="U87" i="5"/>
  <c r="K87" i="5"/>
  <c r="AO87" i="5"/>
  <c r="AE87" i="5"/>
  <c r="T87" i="5"/>
  <c r="I87" i="5"/>
  <c r="AL91" i="5"/>
  <c r="AH91" i="5"/>
  <c r="AD91" i="5"/>
  <c r="Z91" i="5"/>
  <c r="V91" i="5"/>
  <c r="R91" i="5"/>
  <c r="N91" i="5"/>
  <c r="J91" i="5"/>
  <c r="F91" i="5"/>
  <c r="AK91" i="5"/>
  <c r="AF91" i="5"/>
  <c r="AA91" i="5"/>
  <c r="U91" i="5"/>
  <c r="P91" i="5"/>
  <c r="K91" i="5"/>
  <c r="E91" i="5"/>
  <c r="AO91" i="5"/>
  <c r="AE91" i="5"/>
  <c r="T91" i="5"/>
  <c r="I91" i="5"/>
  <c r="AJ91" i="5"/>
  <c r="Y91" i="5"/>
  <c r="O91" i="5"/>
  <c r="D91" i="5"/>
  <c r="AQ92" i="5"/>
  <c r="AN91" i="5"/>
  <c r="AC91" i="5"/>
  <c r="S91" i="5"/>
  <c r="H91" i="5"/>
  <c r="AI91" i="5"/>
  <c r="M91" i="5"/>
  <c r="AM91" i="5"/>
  <c r="AB91" i="5"/>
  <c r="Q91" i="5"/>
  <c r="G91" i="5"/>
  <c r="X91" i="5"/>
  <c r="AG91" i="5"/>
  <c r="W91" i="5"/>
  <c r="L91" i="5"/>
  <c r="AO95" i="5"/>
  <c r="AK95" i="5"/>
  <c r="AG95" i="5"/>
  <c r="AC95" i="5"/>
  <c r="Y95" i="5"/>
  <c r="U95" i="5"/>
  <c r="Q95" i="5"/>
  <c r="M95" i="5"/>
  <c r="I95" i="5"/>
  <c r="E95" i="5"/>
  <c r="AM95" i="5"/>
  <c r="AH95" i="5"/>
  <c r="AB95" i="5"/>
  <c r="W95" i="5"/>
  <c r="R95" i="5"/>
  <c r="L95" i="5"/>
  <c r="G95" i="5"/>
  <c r="AL95" i="5"/>
  <c r="AF95" i="5"/>
  <c r="AA95" i="5"/>
  <c r="V95" i="5"/>
  <c r="P95" i="5"/>
  <c r="K95" i="5"/>
  <c r="F95" i="5"/>
  <c r="AE95" i="5"/>
  <c r="T95" i="5"/>
  <c r="J95" i="5"/>
  <c r="O95" i="5"/>
  <c r="AQ96" i="5"/>
  <c r="AN95" i="5"/>
  <c r="AD95" i="5"/>
  <c r="S95" i="5"/>
  <c r="H95" i="5"/>
  <c r="AJ95" i="5"/>
  <c r="D95" i="5"/>
  <c r="Z95" i="5"/>
  <c r="AI95" i="5"/>
  <c r="X95" i="5"/>
  <c r="N95" i="5"/>
  <c r="AO99" i="5"/>
  <c r="AK99" i="5"/>
  <c r="AG99" i="5"/>
  <c r="AC99" i="5"/>
  <c r="Y99" i="5"/>
  <c r="U99" i="5"/>
  <c r="Q99" i="5"/>
  <c r="M99" i="5"/>
  <c r="I99" i="5"/>
  <c r="E99" i="5"/>
  <c r="AQ100" i="5"/>
  <c r="AJ99" i="5"/>
  <c r="AE99" i="5"/>
  <c r="Z99" i="5"/>
  <c r="T99" i="5"/>
  <c r="O99" i="5"/>
  <c r="J99" i="5"/>
  <c r="D99" i="5"/>
  <c r="AI99" i="5"/>
  <c r="X99" i="5"/>
  <c r="N99" i="5"/>
  <c r="AN99" i="5"/>
  <c r="AD99" i="5"/>
  <c r="S99" i="5"/>
  <c r="H99" i="5"/>
  <c r="AH99" i="5"/>
  <c r="W99" i="5"/>
  <c r="L99" i="5"/>
  <c r="AM99" i="5"/>
  <c r="G99" i="5"/>
  <c r="AF99" i="5"/>
  <c r="V99" i="5"/>
  <c r="K99" i="5"/>
  <c r="AB99" i="5"/>
  <c r="R99" i="5"/>
  <c r="AL99" i="5"/>
  <c r="AA99" i="5"/>
  <c r="P99" i="5"/>
  <c r="F99" i="5"/>
  <c r="AN21" i="5"/>
  <c r="AJ21" i="5"/>
  <c r="AF21" i="5"/>
  <c r="AB21" i="5"/>
  <c r="X21" i="5"/>
  <c r="T21" i="5"/>
  <c r="P21" i="5"/>
  <c r="L21" i="5"/>
  <c r="H21" i="5"/>
  <c r="D21" i="5"/>
  <c r="AQ22" i="5"/>
  <c r="AL21" i="5"/>
  <c r="AG21" i="5"/>
  <c r="AA21" i="5"/>
  <c r="V21" i="5"/>
  <c r="Q21" i="5"/>
  <c r="K21" i="5"/>
  <c r="F21" i="5"/>
  <c r="AK21" i="5"/>
  <c r="Z21" i="5"/>
  <c r="O21" i="5"/>
  <c r="E21" i="5"/>
  <c r="AI21" i="5"/>
  <c r="S21" i="5"/>
  <c r="AE21" i="5"/>
  <c r="U21" i="5"/>
  <c r="J21" i="5"/>
  <c r="AD21" i="5"/>
  <c r="N21" i="5"/>
  <c r="AO21" i="5"/>
  <c r="I21" i="5"/>
  <c r="AM21" i="5"/>
  <c r="AH21" i="5"/>
  <c r="AC21" i="5"/>
  <c r="W21" i="5"/>
  <c r="R21" i="5"/>
  <c r="M21" i="5"/>
  <c r="G21" i="5"/>
  <c r="Y21" i="5"/>
  <c r="AM33" i="5"/>
  <c r="AI33" i="5"/>
  <c r="AE33" i="5"/>
  <c r="AA33" i="5"/>
  <c r="W33" i="5"/>
  <c r="S33" i="5"/>
  <c r="O33" i="5"/>
  <c r="K33" i="5"/>
  <c r="G33" i="5"/>
  <c r="AH33" i="5"/>
  <c r="Z33" i="5"/>
  <c r="R33" i="5"/>
  <c r="J33" i="5"/>
  <c r="AL33" i="5"/>
  <c r="AD33" i="5"/>
  <c r="V33" i="5"/>
  <c r="N33" i="5"/>
  <c r="F33" i="5"/>
  <c r="AN33" i="5"/>
  <c r="AF33" i="5"/>
  <c r="X33" i="5"/>
  <c r="P33" i="5"/>
  <c r="H33" i="5"/>
  <c r="AK33" i="5"/>
  <c r="U33" i="5"/>
  <c r="E33" i="5"/>
  <c r="AB33" i="5"/>
  <c r="D33" i="5"/>
  <c r="AC33" i="5"/>
  <c r="M33" i="5"/>
  <c r="T33" i="5"/>
  <c r="AJ33" i="5"/>
  <c r="L33" i="5"/>
  <c r="AQ34" i="5"/>
  <c r="AO33" i="5"/>
  <c r="AG33" i="5"/>
  <c r="Y33" i="5"/>
  <c r="Q33" i="5"/>
  <c r="I33" i="5"/>
  <c r="AL49" i="5"/>
  <c r="AH49" i="5"/>
  <c r="AD49" i="5"/>
  <c r="Z49" i="5"/>
  <c r="V49" i="5"/>
  <c r="R49" i="5"/>
  <c r="N49" i="5"/>
  <c r="J49" i="5"/>
  <c r="F49" i="5"/>
  <c r="AO49" i="5"/>
  <c r="AK49" i="5"/>
  <c r="AG49" i="5"/>
  <c r="AC49" i="5"/>
  <c r="Y49" i="5"/>
  <c r="U49" i="5"/>
  <c r="Q49" i="5"/>
  <c r="M49" i="5"/>
  <c r="E49" i="5"/>
  <c r="I49" i="5"/>
  <c r="AN49" i="5"/>
  <c r="AF49" i="5"/>
  <c r="X49" i="5"/>
  <c r="P49" i="5"/>
  <c r="H49" i="5"/>
  <c r="T49" i="5"/>
  <c r="D49" i="5"/>
  <c r="AM49" i="5"/>
  <c r="AE49" i="5"/>
  <c r="W49" i="5"/>
  <c r="O49" i="5"/>
  <c r="G49" i="5"/>
  <c r="AJ49" i="5"/>
  <c r="AB49" i="5"/>
  <c r="L49" i="5"/>
  <c r="AQ50" i="5"/>
  <c r="AI49" i="5"/>
  <c r="AA49" i="5"/>
  <c r="S49" i="5"/>
  <c r="K49" i="5"/>
  <c r="AQ62" i="5"/>
  <c r="AM61" i="5"/>
  <c r="AI61" i="5"/>
  <c r="AE61" i="5"/>
  <c r="AA61" i="5"/>
  <c r="W61" i="5"/>
  <c r="S61" i="5"/>
  <c r="O61" i="5"/>
  <c r="K61" i="5"/>
  <c r="G61" i="5"/>
  <c r="AH61" i="5"/>
  <c r="Z61" i="5"/>
  <c r="R61" i="5"/>
  <c r="J61" i="5"/>
  <c r="AL61" i="5"/>
  <c r="AD61" i="5"/>
  <c r="V61" i="5"/>
  <c r="N61" i="5"/>
  <c r="F61" i="5"/>
  <c r="AK61" i="5"/>
  <c r="AC61" i="5"/>
  <c r="U61" i="5"/>
  <c r="M61" i="5"/>
  <c r="E61" i="5"/>
  <c r="AO61" i="5"/>
  <c r="Y61" i="5"/>
  <c r="I61" i="5"/>
  <c r="AJ61" i="5"/>
  <c r="AB61" i="5"/>
  <c r="T61" i="5"/>
  <c r="L61" i="5"/>
  <c r="D61" i="5"/>
  <c r="AG61" i="5"/>
  <c r="Q61" i="5"/>
  <c r="AN61" i="5"/>
  <c r="AF61" i="5"/>
  <c r="X61" i="5"/>
  <c r="P61" i="5"/>
  <c r="H61" i="5"/>
  <c r="AO73" i="5"/>
  <c r="AK73" i="5"/>
  <c r="AG73" i="5"/>
  <c r="AC73" i="5"/>
  <c r="Y73" i="5"/>
  <c r="U73" i="5"/>
  <c r="Q73" i="5"/>
  <c r="M73" i="5"/>
  <c r="I73" i="5"/>
  <c r="E73" i="5"/>
  <c r="AN73" i="5"/>
  <c r="AF73" i="5"/>
  <c r="X73" i="5"/>
  <c r="P73" i="5"/>
  <c r="H73" i="5"/>
  <c r="AJ73" i="5"/>
  <c r="AB73" i="5"/>
  <c r="T73" i="5"/>
  <c r="L73" i="5"/>
  <c r="D73" i="5"/>
  <c r="AQ74" i="5"/>
  <c r="AI73" i="5"/>
  <c r="AA73" i="5"/>
  <c r="S73" i="5"/>
  <c r="K73" i="5"/>
  <c r="AE73" i="5"/>
  <c r="G73" i="5"/>
  <c r="AH73" i="5"/>
  <c r="Z73" i="5"/>
  <c r="R73" i="5"/>
  <c r="J73" i="5"/>
  <c r="AM73" i="5"/>
  <c r="O73" i="5"/>
  <c r="W73" i="5"/>
  <c r="AL73" i="5"/>
  <c r="AD73" i="5"/>
  <c r="V73" i="5"/>
  <c r="N73" i="5"/>
  <c r="F73" i="5"/>
  <c r="AM85" i="5"/>
  <c r="AI85" i="5"/>
  <c r="AE85" i="5"/>
  <c r="AA85" i="5"/>
  <c r="W85" i="5"/>
  <c r="S85" i="5"/>
  <c r="O85" i="5"/>
  <c r="K85" i="5"/>
  <c r="G85" i="5"/>
  <c r="AN85" i="5"/>
  <c r="AH85" i="5"/>
  <c r="AC85" i="5"/>
  <c r="X85" i="5"/>
  <c r="R85" i="5"/>
  <c r="M85" i="5"/>
  <c r="H85" i="5"/>
  <c r="AL85" i="5"/>
  <c r="AB85" i="5"/>
  <c r="Q85" i="5"/>
  <c r="F85" i="5"/>
  <c r="AG85" i="5"/>
  <c r="V85" i="5"/>
  <c r="L85" i="5"/>
  <c r="AK85" i="5"/>
  <c r="Z85" i="5"/>
  <c r="P85" i="5"/>
  <c r="E85" i="5"/>
  <c r="AJ85" i="5"/>
  <c r="Y85" i="5"/>
  <c r="N85" i="5"/>
  <c r="D85" i="5"/>
  <c r="AF85" i="5"/>
  <c r="U85" i="5"/>
  <c r="J85" i="5"/>
  <c r="AQ86" i="5"/>
  <c r="AO85" i="5"/>
  <c r="AD85" i="5"/>
  <c r="T85" i="5"/>
  <c r="I85" i="5"/>
  <c r="AL93" i="5"/>
  <c r="AH93" i="5"/>
  <c r="AD93" i="5"/>
  <c r="Z93" i="5"/>
  <c r="V93" i="5"/>
  <c r="R93" i="5"/>
  <c r="N93" i="5"/>
  <c r="J93" i="5"/>
  <c r="F93" i="5"/>
  <c r="AM93" i="5"/>
  <c r="AG93" i="5"/>
  <c r="AB93" i="5"/>
  <c r="W93" i="5"/>
  <c r="Q93" i="5"/>
  <c r="L93" i="5"/>
  <c r="G93" i="5"/>
  <c r="AK93" i="5"/>
  <c r="AF93" i="5"/>
  <c r="AA93" i="5"/>
  <c r="U93" i="5"/>
  <c r="P93" i="5"/>
  <c r="K93" i="5"/>
  <c r="E93" i="5"/>
  <c r="AQ94" i="5"/>
  <c r="AO93" i="5"/>
  <c r="AE93" i="5"/>
  <c r="T93" i="5"/>
  <c r="I93" i="5"/>
  <c r="AJ93" i="5"/>
  <c r="O93" i="5"/>
  <c r="AN93" i="5"/>
  <c r="AC93" i="5"/>
  <c r="S93" i="5"/>
  <c r="H93" i="5"/>
  <c r="Y93" i="5"/>
  <c r="D93" i="5"/>
  <c r="AI93" i="5"/>
  <c r="X93" i="5"/>
  <c r="M93" i="5"/>
  <c r="AQ11" i="5"/>
  <c r="AN14" i="5"/>
  <c r="AJ14" i="5"/>
  <c r="AF14" i="5"/>
  <c r="AB14" i="5"/>
  <c r="X14" i="5"/>
  <c r="T14" i="5"/>
  <c r="P14" i="5"/>
  <c r="L14" i="5"/>
  <c r="H14" i="5"/>
  <c r="D14" i="5"/>
  <c r="AK14" i="5"/>
  <c r="AE14" i="5"/>
  <c r="Z14" i="5"/>
  <c r="U14" i="5"/>
  <c r="O14" i="5"/>
  <c r="J14" i="5"/>
  <c r="E14" i="5"/>
  <c r="AO14" i="5"/>
  <c r="AD14" i="5"/>
  <c r="S14" i="5"/>
  <c r="I14" i="5"/>
  <c r="AC14" i="5"/>
  <c r="G14" i="5"/>
  <c r="AI14" i="5"/>
  <c r="Y14" i="5"/>
  <c r="N14" i="5"/>
  <c r="W14" i="5"/>
  <c r="AQ15" i="5"/>
  <c r="AH14" i="5"/>
  <c r="M14" i="5"/>
  <c r="AL14" i="5"/>
  <c r="AG14" i="5"/>
  <c r="AA14" i="5"/>
  <c r="V14" i="5"/>
  <c r="Q14" i="5"/>
  <c r="K14" i="5"/>
  <c r="F14" i="5"/>
  <c r="AM14" i="5"/>
  <c r="R14" i="5"/>
  <c r="AL18" i="5"/>
  <c r="AH18" i="5"/>
  <c r="AD18" i="5"/>
  <c r="Z18" i="5"/>
  <c r="V18" i="5"/>
  <c r="R18" i="5"/>
  <c r="N18" i="5"/>
  <c r="J18" i="5"/>
  <c r="F18" i="5"/>
  <c r="AQ19" i="5"/>
  <c r="AM18" i="5"/>
  <c r="AG18" i="5"/>
  <c r="AB18" i="5"/>
  <c r="W18" i="5"/>
  <c r="Q18" i="5"/>
  <c r="L18" i="5"/>
  <c r="G18" i="5"/>
  <c r="AK18" i="5"/>
  <c r="AA18" i="5"/>
  <c r="P18" i="5"/>
  <c r="E18" i="5"/>
  <c r="Y18" i="5"/>
  <c r="D18" i="5"/>
  <c r="AF18" i="5"/>
  <c r="U18" i="5"/>
  <c r="K18" i="5"/>
  <c r="AO18" i="5"/>
  <c r="T18" i="5"/>
  <c r="AE18" i="5"/>
  <c r="I18" i="5"/>
  <c r="AN18" i="5"/>
  <c r="AI18" i="5"/>
  <c r="AC18" i="5"/>
  <c r="X18" i="5"/>
  <c r="S18" i="5"/>
  <c r="M18" i="5"/>
  <c r="H18" i="5"/>
  <c r="AJ18" i="5"/>
  <c r="O18" i="5"/>
  <c r="AQ23" i="5"/>
  <c r="AO22" i="5"/>
  <c r="AK22" i="5"/>
  <c r="AG22" i="5"/>
  <c r="AC22" i="5"/>
  <c r="Y22" i="5"/>
  <c r="U22" i="5"/>
  <c r="Q22" i="5"/>
  <c r="M22" i="5"/>
  <c r="I22" i="5"/>
  <c r="E22" i="5"/>
  <c r="AJ22" i="5"/>
  <c r="AE22" i="5"/>
  <c r="Z22" i="5"/>
  <c r="T22" i="5"/>
  <c r="O22" i="5"/>
  <c r="J22" i="5"/>
  <c r="D22" i="5"/>
  <c r="AN22" i="5"/>
  <c r="AD22" i="5"/>
  <c r="S22" i="5"/>
  <c r="H22" i="5"/>
  <c r="AM22" i="5"/>
  <c r="W22" i="5"/>
  <c r="G22" i="5"/>
  <c r="AI22" i="5"/>
  <c r="X22" i="5"/>
  <c r="N22" i="5"/>
  <c r="AB22" i="5"/>
  <c r="L22" i="5"/>
  <c r="AH22" i="5"/>
  <c r="R22" i="5"/>
  <c r="AL22" i="5"/>
  <c r="AF22" i="5"/>
  <c r="AA22" i="5"/>
  <c r="V22" i="5"/>
  <c r="P22" i="5"/>
  <c r="K22" i="5"/>
  <c r="F22" i="5"/>
  <c r="AN26" i="5"/>
  <c r="AJ26" i="5"/>
  <c r="AF26" i="5"/>
  <c r="AB26" i="5"/>
  <c r="X26" i="5"/>
  <c r="T26" i="5"/>
  <c r="P26" i="5"/>
  <c r="L26" i="5"/>
  <c r="H26" i="5"/>
  <c r="D26" i="5"/>
  <c r="AM26" i="5"/>
  <c r="AH26" i="5"/>
  <c r="AC26" i="5"/>
  <c r="W26" i="5"/>
  <c r="R26" i="5"/>
  <c r="M26" i="5"/>
  <c r="G26" i="5"/>
  <c r="AG26" i="5"/>
  <c r="V26" i="5"/>
  <c r="K26" i="5"/>
  <c r="AE26" i="5"/>
  <c r="U26" i="5"/>
  <c r="E26" i="5"/>
  <c r="AQ27" i="5"/>
  <c r="AL26" i="5"/>
  <c r="AA26" i="5"/>
  <c r="Q26" i="5"/>
  <c r="F26" i="5"/>
  <c r="AK26" i="5"/>
  <c r="Z26" i="5"/>
  <c r="J26" i="5"/>
  <c r="O26" i="5"/>
  <c r="AO26" i="5"/>
  <c r="AI26" i="5"/>
  <c r="AD26" i="5"/>
  <c r="Y26" i="5"/>
  <c r="S26" i="5"/>
  <c r="N26" i="5"/>
  <c r="I26" i="5"/>
  <c r="AQ31" i="5"/>
  <c r="AL30" i="5"/>
  <c r="AH30" i="5"/>
  <c r="AD30" i="5"/>
  <c r="Z30" i="5"/>
  <c r="V30" i="5"/>
  <c r="R30" i="5"/>
  <c r="N30" i="5"/>
  <c r="J30" i="5"/>
  <c r="F30" i="5"/>
  <c r="AO30" i="5"/>
  <c r="AG30" i="5"/>
  <c r="Y30" i="5"/>
  <c r="Q30" i="5"/>
  <c r="I30" i="5"/>
  <c r="AK30" i="5"/>
  <c r="AC30" i="5"/>
  <c r="U30" i="5"/>
  <c r="M30" i="5"/>
  <c r="E30" i="5"/>
  <c r="AM30" i="5"/>
  <c r="AE30" i="5"/>
  <c r="W30" i="5"/>
  <c r="O30" i="5"/>
  <c r="G30" i="5"/>
  <c r="AJ30" i="5"/>
  <c r="T30" i="5"/>
  <c r="D30" i="5"/>
  <c r="S30" i="5"/>
  <c r="AB30" i="5"/>
  <c r="L30" i="5"/>
  <c r="AI30" i="5"/>
  <c r="K30" i="5"/>
  <c r="AA30" i="5"/>
  <c r="AN30" i="5"/>
  <c r="AF30" i="5"/>
  <c r="X30" i="5"/>
  <c r="P30" i="5"/>
  <c r="H30" i="5"/>
  <c r="AN34" i="5"/>
  <c r="AJ34" i="5"/>
  <c r="AF34" i="5"/>
  <c r="AB34" i="5"/>
  <c r="X34" i="5"/>
  <c r="T34" i="5"/>
  <c r="P34" i="5"/>
  <c r="L34" i="5"/>
  <c r="H34" i="5"/>
  <c r="D34" i="5"/>
  <c r="AM34" i="5"/>
  <c r="AE34" i="5"/>
  <c r="W34" i="5"/>
  <c r="O34" i="5"/>
  <c r="G34" i="5"/>
  <c r="AI34" i="5"/>
  <c r="AA34" i="5"/>
  <c r="S34" i="5"/>
  <c r="K34" i="5"/>
  <c r="AQ35" i="5"/>
  <c r="AO34" i="5"/>
  <c r="AG34" i="5"/>
  <c r="Y34" i="5"/>
  <c r="Q34" i="5"/>
  <c r="I34" i="5"/>
  <c r="N34" i="5"/>
  <c r="AC34" i="5"/>
  <c r="M34" i="5"/>
  <c r="AL34" i="5"/>
  <c r="AD34" i="5"/>
  <c r="V34" i="5"/>
  <c r="F34" i="5"/>
  <c r="U34" i="5"/>
  <c r="E34" i="5"/>
  <c r="AK34" i="5"/>
  <c r="AH34" i="5"/>
  <c r="Z34" i="5"/>
  <c r="R34" i="5"/>
  <c r="J34" i="5"/>
  <c r="AL38" i="5"/>
  <c r="AH38" i="5"/>
  <c r="AD38" i="5"/>
  <c r="Z38" i="5"/>
  <c r="V38" i="5"/>
  <c r="R38" i="5"/>
  <c r="N38" i="5"/>
  <c r="J38" i="5"/>
  <c r="F38" i="5"/>
  <c r="AQ39" i="5"/>
  <c r="AO38" i="5"/>
  <c r="AK38" i="5"/>
  <c r="AG38" i="5"/>
  <c r="AC38" i="5"/>
  <c r="Y38" i="5"/>
  <c r="U38" i="5"/>
  <c r="Q38" i="5"/>
  <c r="M38" i="5"/>
  <c r="I38" i="5"/>
  <c r="E38" i="5"/>
  <c r="AI38" i="5"/>
  <c r="AA38" i="5"/>
  <c r="S38" i="5"/>
  <c r="K38" i="5"/>
  <c r="AE38" i="5"/>
  <c r="G38" i="5"/>
  <c r="AN38" i="5"/>
  <c r="AF38" i="5"/>
  <c r="X38" i="5"/>
  <c r="P38" i="5"/>
  <c r="H38" i="5"/>
  <c r="AM38" i="5"/>
  <c r="O38" i="5"/>
  <c r="W38" i="5"/>
  <c r="AJ38" i="5"/>
  <c r="AB38" i="5"/>
  <c r="T38" i="5"/>
  <c r="L38" i="5"/>
  <c r="D38" i="5"/>
  <c r="AM42" i="5"/>
  <c r="AI42" i="5"/>
  <c r="AE42" i="5"/>
  <c r="AA42" i="5"/>
  <c r="W42" i="5"/>
  <c r="S42" i="5"/>
  <c r="O42" i="5"/>
  <c r="K42" i="5"/>
  <c r="G42" i="5"/>
  <c r="AH42" i="5"/>
  <c r="Z42" i="5"/>
  <c r="R42" i="5"/>
  <c r="J42" i="5"/>
  <c r="AL42" i="5"/>
  <c r="AD42" i="5"/>
  <c r="V42" i="5"/>
  <c r="N42" i="5"/>
  <c r="F42" i="5"/>
  <c r="AO42" i="5"/>
  <c r="AG42" i="5"/>
  <c r="Y42" i="5"/>
  <c r="Q42" i="5"/>
  <c r="I42" i="5"/>
  <c r="E42" i="5"/>
  <c r="AN42" i="5"/>
  <c r="AF42" i="5"/>
  <c r="X42" i="5"/>
  <c r="P42" i="5"/>
  <c r="H42" i="5"/>
  <c r="AK42" i="5"/>
  <c r="AC42" i="5"/>
  <c r="M42" i="5"/>
  <c r="AQ43" i="5"/>
  <c r="U42" i="5"/>
  <c r="AJ42" i="5"/>
  <c r="AB42" i="5"/>
  <c r="T42" i="5"/>
  <c r="L42" i="5"/>
  <c r="D42" i="5"/>
  <c r="AL46" i="5"/>
  <c r="AH46" i="5"/>
  <c r="AD46" i="5"/>
  <c r="Z46" i="5"/>
  <c r="V46" i="5"/>
  <c r="R46" i="5"/>
  <c r="N46" i="5"/>
  <c r="J46" i="5"/>
  <c r="F46" i="5"/>
  <c r="AK46" i="5"/>
  <c r="AC46" i="5"/>
  <c r="U46" i="5"/>
  <c r="M46" i="5"/>
  <c r="I46" i="5"/>
  <c r="AQ47" i="5"/>
  <c r="AO46" i="5"/>
  <c r="AG46" i="5"/>
  <c r="Y46" i="5"/>
  <c r="Q46" i="5"/>
  <c r="E46" i="5"/>
  <c r="AN46" i="5"/>
  <c r="AF46" i="5"/>
  <c r="X46" i="5"/>
  <c r="P46" i="5"/>
  <c r="H46" i="5"/>
  <c r="AM46" i="5"/>
  <c r="AE46" i="5"/>
  <c r="W46" i="5"/>
  <c r="O46" i="5"/>
  <c r="G46" i="5"/>
  <c r="AJ46" i="5"/>
  <c r="AB46" i="5"/>
  <c r="T46" i="5"/>
  <c r="L46" i="5"/>
  <c r="D46" i="5"/>
  <c r="AI46" i="5"/>
  <c r="AA46" i="5"/>
  <c r="S46" i="5"/>
  <c r="K46" i="5"/>
  <c r="AQ51" i="5"/>
  <c r="AO50" i="5"/>
  <c r="AK50" i="5"/>
  <c r="AG50" i="5"/>
  <c r="AC50" i="5"/>
  <c r="Y50" i="5"/>
  <c r="U50" i="5"/>
  <c r="Q50" i="5"/>
  <c r="M50" i="5"/>
  <c r="I50" i="5"/>
  <c r="E50" i="5"/>
  <c r="AN50" i="5"/>
  <c r="AJ50" i="5"/>
  <c r="AF50" i="5"/>
  <c r="AB50" i="5"/>
  <c r="X50" i="5"/>
  <c r="T50" i="5"/>
  <c r="P50" i="5"/>
  <c r="L50" i="5"/>
  <c r="H50" i="5"/>
  <c r="D50" i="5"/>
  <c r="AM50" i="5"/>
  <c r="AE50" i="5"/>
  <c r="W50" i="5"/>
  <c r="O50" i="5"/>
  <c r="G50" i="5"/>
  <c r="AI50" i="5"/>
  <c r="S50" i="5"/>
  <c r="AL50" i="5"/>
  <c r="AD50" i="5"/>
  <c r="V50" i="5"/>
  <c r="N50" i="5"/>
  <c r="F50" i="5"/>
  <c r="AA50" i="5"/>
  <c r="K50" i="5"/>
  <c r="AH50" i="5"/>
  <c r="Z50" i="5"/>
  <c r="R50" i="5"/>
  <c r="J50" i="5"/>
  <c r="AN54" i="5"/>
  <c r="AJ54" i="5"/>
  <c r="AF54" i="5"/>
  <c r="AB54" i="5"/>
  <c r="X54" i="5"/>
  <c r="T54" i="5"/>
  <c r="P54" i="5"/>
  <c r="L54" i="5"/>
  <c r="H54" i="5"/>
  <c r="D54" i="5"/>
  <c r="AM54" i="5"/>
  <c r="AI54" i="5"/>
  <c r="AE54" i="5"/>
  <c r="W54" i="5"/>
  <c r="S54" i="5"/>
  <c r="K54" i="5"/>
  <c r="AA54" i="5"/>
  <c r="O54" i="5"/>
  <c r="G54" i="5"/>
  <c r="AL54" i="5"/>
  <c r="AD54" i="5"/>
  <c r="V54" i="5"/>
  <c r="N54" i="5"/>
  <c r="F54" i="5"/>
  <c r="AH54" i="5"/>
  <c r="J54" i="5"/>
  <c r="AQ55" i="5"/>
  <c r="AK54" i="5"/>
  <c r="AC54" i="5"/>
  <c r="U54" i="5"/>
  <c r="M54" i="5"/>
  <c r="E54" i="5"/>
  <c r="Z54" i="5"/>
  <c r="R54" i="5"/>
  <c r="AO54" i="5"/>
  <c r="AG54" i="5"/>
  <c r="Y54" i="5"/>
  <c r="Q54" i="5"/>
  <c r="I54" i="5"/>
  <c r="AM58" i="5"/>
  <c r="AI58" i="5"/>
  <c r="AE58" i="5"/>
  <c r="AA58" i="5"/>
  <c r="W58" i="5"/>
  <c r="S58" i="5"/>
  <c r="O58" i="5"/>
  <c r="K58" i="5"/>
  <c r="G58" i="5"/>
  <c r="AH58" i="5"/>
  <c r="Z58" i="5"/>
  <c r="R58" i="5"/>
  <c r="J58" i="5"/>
  <c r="AL58" i="5"/>
  <c r="AD58" i="5"/>
  <c r="V58" i="5"/>
  <c r="N58" i="5"/>
  <c r="F58" i="5"/>
  <c r="AQ59" i="5"/>
  <c r="AK58" i="5"/>
  <c r="AC58" i="5"/>
  <c r="U58" i="5"/>
  <c r="M58" i="5"/>
  <c r="E58" i="5"/>
  <c r="AO58" i="5"/>
  <c r="AG58" i="5"/>
  <c r="Y58" i="5"/>
  <c r="Q58" i="5"/>
  <c r="I58" i="5"/>
  <c r="AJ58" i="5"/>
  <c r="AB58" i="5"/>
  <c r="T58" i="5"/>
  <c r="L58" i="5"/>
  <c r="D58" i="5"/>
  <c r="AN58" i="5"/>
  <c r="AF58" i="5"/>
  <c r="X58" i="5"/>
  <c r="P58" i="5"/>
  <c r="H58" i="5"/>
  <c r="AL62" i="5"/>
  <c r="AH62" i="5"/>
  <c r="AD62" i="5"/>
  <c r="Z62" i="5"/>
  <c r="V62" i="5"/>
  <c r="R62" i="5"/>
  <c r="N62" i="5"/>
  <c r="J62" i="5"/>
  <c r="F62" i="5"/>
  <c r="AK62" i="5"/>
  <c r="Y62" i="5"/>
  <c r="Q62" i="5"/>
  <c r="I62" i="5"/>
  <c r="AO62" i="5"/>
  <c r="AG62" i="5"/>
  <c r="AC62" i="5"/>
  <c r="U62" i="5"/>
  <c r="M62" i="5"/>
  <c r="E62" i="5"/>
  <c r="AQ63" i="5"/>
  <c r="AJ62" i="5"/>
  <c r="AB62" i="5"/>
  <c r="T62" i="5"/>
  <c r="L62" i="5"/>
  <c r="D62" i="5"/>
  <c r="AF62" i="5"/>
  <c r="P62" i="5"/>
  <c r="AI62" i="5"/>
  <c r="AA62" i="5"/>
  <c r="S62" i="5"/>
  <c r="K62" i="5"/>
  <c r="AN62" i="5"/>
  <c r="X62" i="5"/>
  <c r="H62" i="5"/>
  <c r="AM62" i="5"/>
  <c r="AE62" i="5"/>
  <c r="W62" i="5"/>
  <c r="O62" i="5"/>
  <c r="G62" i="5"/>
  <c r="AL66" i="5"/>
  <c r="AH66" i="5"/>
  <c r="AD66" i="5"/>
  <c r="Z66" i="5"/>
  <c r="V66" i="5"/>
  <c r="R66" i="5"/>
  <c r="N66" i="5"/>
  <c r="J66" i="5"/>
  <c r="F66" i="5"/>
  <c r="AK66" i="5"/>
  <c r="AC66" i="5"/>
  <c r="U66" i="5"/>
  <c r="M66" i="5"/>
  <c r="E66" i="5"/>
  <c r="AQ67" i="5"/>
  <c r="AO66" i="5"/>
  <c r="AG66" i="5"/>
  <c r="Y66" i="5"/>
  <c r="Q66" i="5"/>
  <c r="I66" i="5"/>
  <c r="AJ66" i="5"/>
  <c r="AB66" i="5"/>
  <c r="T66" i="5"/>
  <c r="L66" i="5"/>
  <c r="D66" i="5"/>
  <c r="AN66" i="5"/>
  <c r="X66" i="5"/>
  <c r="H66" i="5"/>
  <c r="AI66" i="5"/>
  <c r="AA66" i="5"/>
  <c r="S66" i="5"/>
  <c r="K66" i="5"/>
  <c r="P66" i="5"/>
  <c r="AF66" i="5"/>
  <c r="AM66" i="5"/>
  <c r="AE66" i="5"/>
  <c r="W66" i="5"/>
  <c r="O66" i="5"/>
  <c r="G66" i="5"/>
  <c r="AQ71" i="5"/>
  <c r="AO70" i="5"/>
  <c r="AK70" i="5"/>
  <c r="AG70" i="5"/>
  <c r="AC70" i="5"/>
  <c r="Y70" i="5"/>
  <c r="U70" i="5"/>
  <c r="Q70" i="5"/>
  <c r="M70" i="5"/>
  <c r="I70" i="5"/>
  <c r="E70" i="5"/>
  <c r="AN70" i="5"/>
  <c r="AJ70" i="5"/>
  <c r="AF70" i="5"/>
  <c r="AB70" i="5"/>
  <c r="X70" i="5"/>
  <c r="T70" i="5"/>
  <c r="P70" i="5"/>
  <c r="L70" i="5"/>
  <c r="H70" i="5"/>
  <c r="D70" i="5"/>
  <c r="AI70" i="5"/>
  <c r="AA70" i="5"/>
  <c r="S70" i="5"/>
  <c r="K70" i="5"/>
  <c r="AM70" i="5"/>
  <c r="W70" i="5"/>
  <c r="G70" i="5"/>
  <c r="AH70" i="5"/>
  <c r="Z70" i="5"/>
  <c r="R70" i="5"/>
  <c r="J70" i="5"/>
  <c r="AE70" i="5"/>
  <c r="O70" i="5"/>
  <c r="AL70" i="5"/>
  <c r="AD70" i="5"/>
  <c r="V70" i="5"/>
  <c r="N70" i="5"/>
  <c r="F70" i="5"/>
  <c r="AN74" i="5"/>
  <c r="AJ74" i="5"/>
  <c r="AF74" i="5"/>
  <c r="AB74" i="5"/>
  <c r="X74" i="5"/>
  <c r="T74" i="5"/>
  <c r="P74" i="5"/>
  <c r="L74" i="5"/>
  <c r="H74" i="5"/>
  <c r="D74" i="5"/>
  <c r="AM74" i="5"/>
  <c r="AI74" i="5"/>
  <c r="AE74" i="5"/>
  <c r="AA74" i="5"/>
  <c r="W74" i="5"/>
  <c r="S74" i="5"/>
  <c r="O74" i="5"/>
  <c r="G74" i="5"/>
  <c r="K74" i="5"/>
  <c r="AH74" i="5"/>
  <c r="Z74" i="5"/>
  <c r="R74" i="5"/>
  <c r="J74" i="5"/>
  <c r="AD74" i="5"/>
  <c r="F74" i="5"/>
  <c r="AO74" i="5"/>
  <c r="AG74" i="5"/>
  <c r="Y74" i="5"/>
  <c r="Q74" i="5"/>
  <c r="I74" i="5"/>
  <c r="AL74" i="5"/>
  <c r="N74" i="5"/>
  <c r="V74" i="5"/>
  <c r="AQ75" i="5"/>
  <c r="AK74" i="5"/>
  <c r="AC74" i="5"/>
  <c r="U74" i="5"/>
  <c r="M74" i="5"/>
  <c r="E74" i="5"/>
  <c r="AM78" i="5"/>
  <c r="AI78" i="5"/>
  <c r="AE78" i="5"/>
  <c r="AA78" i="5"/>
  <c r="W78" i="5"/>
  <c r="S78" i="5"/>
  <c r="O78" i="5"/>
  <c r="K78" i="5"/>
  <c r="G78" i="5"/>
  <c r="AL78" i="5"/>
  <c r="AH78" i="5"/>
  <c r="AD78" i="5"/>
  <c r="Z78" i="5"/>
  <c r="V78" i="5"/>
  <c r="R78" i="5"/>
  <c r="N78" i="5"/>
  <c r="F78" i="5"/>
  <c r="J78" i="5"/>
  <c r="AO78" i="5"/>
  <c r="AG78" i="5"/>
  <c r="Y78" i="5"/>
  <c r="Q78" i="5"/>
  <c r="I78" i="5"/>
  <c r="AC78" i="5"/>
  <c r="M78" i="5"/>
  <c r="AN78" i="5"/>
  <c r="AF78" i="5"/>
  <c r="X78" i="5"/>
  <c r="P78" i="5"/>
  <c r="H78" i="5"/>
  <c r="AK78" i="5"/>
  <c r="U78" i="5"/>
  <c r="E78" i="5"/>
  <c r="AQ79" i="5"/>
  <c r="AJ78" i="5"/>
  <c r="AB78" i="5"/>
  <c r="T78" i="5"/>
  <c r="L78" i="5"/>
  <c r="D78" i="5"/>
  <c r="AO82" i="5"/>
  <c r="AK82" i="5"/>
  <c r="AG82" i="5"/>
  <c r="AC82" i="5"/>
  <c r="Y82" i="5"/>
  <c r="AL82" i="5"/>
  <c r="AF82" i="5"/>
  <c r="AA82" i="5"/>
  <c r="V82" i="5"/>
  <c r="R82" i="5"/>
  <c r="N82" i="5"/>
  <c r="J82" i="5"/>
  <c r="F82" i="5"/>
  <c r="AQ83" i="5"/>
  <c r="AE82" i="5"/>
  <c r="Z82" i="5"/>
  <c r="Q82" i="5"/>
  <c r="I82" i="5"/>
  <c r="AJ82" i="5"/>
  <c r="U82" i="5"/>
  <c r="M82" i="5"/>
  <c r="E82" i="5"/>
  <c r="AI82" i="5"/>
  <c r="X82" i="5"/>
  <c r="P82" i="5"/>
  <c r="H82" i="5"/>
  <c r="AN82" i="5"/>
  <c r="D82" i="5"/>
  <c r="AH82" i="5"/>
  <c r="W82" i="5"/>
  <c r="O82" i="5"/>
  <c r="G82" i="5"/>
  <c r="AD82" i="5"/>
  <c r="T82" i="5"/>
  <c r="L82" i="5"/>
  <c r="AM82" i="5"/>
  <c r="AB82" i="5"/>
  <c r="S82" i="5"/>
  <c r="K82" i="5"/>
  <c r="AQ87" i="5"/>
  <c r="AO86" i="5"/>
  <c r="AK86" i="5"/>
  <c r="AG86" i="5"/>
  <c r="AC86" i="5"/>
  <c r="Y86" i="5"/>
  <c r="U86" i="5"/>
  <c r="Q86" i="5"/>
  <c r="M86" i="5"/>
  <c r="I86" i="5"/>
  <c r="E86" i="5"/>
  <c r="AN86" i="5"/>
  <c r="AI86" i="5"/>
  <c r="AD86" i="5"/>
  <c r="X86" i="5"/>
  <c r="S86" i="5"/>
  <c r="N86" i="5"/>
  <c r="H86" i="5"/>
  <c r="AM86" i="5"/>
  <c r="AH86" i="5"/>
  <c r="AB86" i="5"/>
  <c r="W86" i="5"/>
  <c r="R86" i="5"/>
  <c r="L86" i="5"/>
  <c r="G86" i="5"/>
  <c r="AL86" i="5"/>
  <c r="AA86" i="5"/>
  <c r="P86" i="5"/>
  <c r="F86" i="5"/>
  <c r="AJ86" i="5"/>
  <c r="Z86" i="5"/>
  <c r="O86" i="5"/>
  <c r="D86" i="5"/>
  <c r="AF86" i="5"/>
  <c r="V86" i="5"/>
  <c r="K86" i="5"/>
  <c r="AE86" i="5"/>
  <c r="T86" i="5"/>
  <c r="J86" i="5"/>
  <c r="AQ91" i="5"/>
  <c r="AO90" i="5"/>
  <c r="AK90" i="5"/>
  <c r="AG90" i="5"/>
  <c r="AC90" i="5"/>
  <c r="Y90" i="5"/>
  <c r="U90" i="5"/>
  <c r="Q90" i="5"/>
  <c r="M90" i="5"/>
  <c r="I90" i="5"/>
  <c r="E90" i="5"/>
  <c r="AL90" i="5"/>
  <c r="AF90" i="5"/>
  <c r="AA90" i="5"/>
  <c r="V90" i="5"/>
  <c r="P90" i="5"/>
  <c r="K90" i="5"/>
  <c r="F90" i="5"/>
  <c r="AE90" i="5"/>
  <c r="T90" i="5"/>
  <c r="J90" i="5"/>
  <c r="AJ90" i="5"/>
  <c r="Z90" i="5"/>
  <c r="O90" i="5"/>
  <c r="D90" i="5"/>
  <c r="AN90" i="5"/>
  <c r="AD90" i="5"/>
  <c r="S90" i="5"/>
  <c r="H90" i="5"/>
  <c r="X90" i="5"/>
  <c r="AM90" i="5"/>
  <c r="AB90" i="5"/>
  <c r="R90" i="5"/>
  <c r="G90" i="5"/>
  <c r="N90" i="5"/>
  <c r="AI90" i="5"/>
  <c r="AH90" i="5"/>
  <c r="W90" i="5"/>
  <c r="L90" i="5"/>
  <c r="AN94" i="5"/>
  <c r="AJ94" i="5"/>
  <c r="AF94" i="5"/>
  <c r="AB94" i="5"/>
  <c r="X94" i="5"/>
  <c r="T94" i="5"/>
  <c r="P94" i="5"/>
  <c r="L94" i="5"/>
  <c r="H94" i="5"/>
  <c r="D94" i="5"/>
  <c r="AM94" i="5"/>
  <c r="AH94" i="5"/>
  <c r="AC94" i="5"/>
  <c r="W94" i="5"/>
  <c r="R94" i="5"/>
  <c r="M94" i="5"/>
  <c r="G94" i="5"/>
  <c r="AL94" i="5"/>
  <c r="AG94" i="5"/>
  <c r="AA94" i="5"/>
  <c r="V94" i="5"/>
  <c r="Q94" i="5"/>
  <c r="K94" i="5"/>
  <c r="F94" i="5"/>
  <c r="AQ95" i="5"/>
  <c r="AE94" i="5"/>
  <c r="U94" i="5"/>
  <c r="J94" i="5"/>
  <c r="Z94" i="5"/>
  <c r="AO94" i="5"/>
  <c r="AD94" i="5"/>
  <c r="S94" i="5"/>
  <c r="I94" i="5"/>
  <c r="AK94" i="5"/>
  <c r="E94" i="5"/>
  <c r="O94" i="5"/>
  <c r="AI94" i="5"/>
  <c r="Y94" i="5"/>
  <c r="N94" i="5"/>
  <c r="AN98" i="5"/>
  <c r="AJ98" i="5"/>
  <c r="AF98" i="5"/>
  <c r="AB98" i="5"/>
  <c r="X98" i="5"/>
  <c r="T98" i="5"/>
  <c r="P98" i="5"/>
  <c r="L98" i="5"/>
  <c r="H98" i="5"/>
  <c r="D98" i="5"/>
  <c r="AQ99" i="5"/>
  <c r="AK98" i="5"/>
  <c r="AE98" i="5"/>
  <c r="Z98" i="5"/>
  <c r="U98" i="5"/>
  <c r="O98" i="5"/>
  <c r="J98" i="5"/>
  <c r="E98" i="5"/>
  <c r="AI98" i="5"/>
  <c r="Y98" i="5"/>
  <c r="N98" i="5"/>
  <c r="AO98" i="5"/>
  <c r="AD98" i="5"/>
  <c r="S98" i="5"/>
  <c r="I98" i="5"/>
  <c r="AH98" i="5"/>
  <c r="W98" i="5"/>
  <c r="M98" i="5"/>
  <c r="AC98" i="5"/>
  <c r="AG98" i="5"/>
  <c r="V98" i="5"/>
  <c r="K98" i="5"/>
  <c r="AM98" i="5"/>
  <c r="R98" i="5"/>
  <c r="G98" i="5"/>
  <c r="AL98" i="5"/>
  <c r="AA98" i="5"/>
  <c r="Q98" i="5"/>
  <c r="F98" i="5"/>
  <c r="J4" i="4" l="1"/>
  <c r="CS2" i="5"/>
  <c r="CW2" i="5"/>
  <c r="DJ2" i="5"/>
  <c r="CH2" i="5"/>
  <c r="CV2" i="5"/>
  <c r="CM2" i="5"/>
  <c r="CZ2" i="5"/>
  <c r="CQ2" i="5"/>
  <c r="CN2" i="5"/>
  <c r="DI2" i="5"/>
  <c r="AQ2" i="5"/>
  <c r="AR3" i="5" s="1"/>
  <c r="DF2" i="5"/>
  <c r="DC2" i="5"/>
  <c r="CG2" i="5"/>
  <c r="DM2" i="5"/>
  <c r="CL2" i="5"/>
  <c r="DN2" i="5"/>
  <c r="DG2" i="5"/>
  <c r="DA2" i="5"/>
  <c r="DD2" i="5"/>
  <c r="CP2" i="5"/>
  <c r="CU2" i="5"/>
  <c r="CJ2" i="5"/>
  <c r="CK2" i="5"/>
  <c r="CF2" i="5"/>
  <c r="CT2" i="5"/>
  <c r="CE2" i="5"/>
  <c r="DK2" i="5"/>
  <c r="DH2" i="5"/>
  <c r="CO2" i="5"/>
  <c r="DE2" i="5"/>
  <c r="CR2" i="5"/>
  <c r="DL2" i="5"/>
  <c r="DB2" i="5"/>
  <c r="CX2" i="5"/>
  <c r="CI2" i="5"/>
  <c r="CY2" i="5"/>
  <c r="W2" i="5"/>
  <c r="D93" i="4"/>
  <c r="D89" i="4"/>
  <c r="D96" i="4"/>
  <c r="D47" i="4"/>
  <c r="D91" i="4"/>
  <c r="D51" i="4"/>
  <c r="D77" i="4"/>
  <c r="D45" i="4"/>
  <c r="D13" i="4"/>
  <c r="D100" i="4"/>
  <c r="D99" i="4"/>
  <c r="D80" i="4"/>
  <c r="D64" i="4"/>
  <c r="D48" i="4"/>
  <c r="D32" i="4"/>
  <c r="D16" i="4"/>
  <c r="D90" i="4"/>
  <c r="D46" i="4"/>
  <c r="D66" i="4"/>
  <c r="D11" i="4"/>
  <c r="D78" i="4"/>
  <c r="D43" i="4"/>
  <c r="D59" i="4"/>
  <c r="D75" i="4"/>
  <c r="D70" i="4"/>
  <c r="D92" i="4"/>
  <c r="D31" i="4"/>
  <c r="D83" i="4"/>
  <c r="D41" i="4"/>
  <c r="D71" i="4"/>
  <c r="D39" i="4"/>
  <c r="D88" i="4"/>
  <c r="D84" i="4"/>
  <c r="D87" i="4"/>
  <c r="D76" i="4"/>
  <c r="D60" i="4"/>
  <c r="D44" i="4"/>
  <c r="D28" i="4"/>
  <c r="D12" i="4"/>
  <c r="D74" i="4"/>
  <c r="D34" i="4"/>
  <c r="D65" i="4"/>
  <c r="D30" i="4"/>
  <c r="D101" i="4"/>
  <c r="D22" i="4"/>
  <c r="D38" i="4"/>
  <c r="D54" i="4"/>
  <c r="D49" i="4"/>
  <c r="D79" i="4"/>
  <c r="D15" i="4"/>
  <c r="D73" i="4"/>
  <c r="D35" i="4"/>
  <c r="D61" i="4"/>
  <c r="D29" i="4"/>
  <c r="D69" i="4"/>
  <c r="D53" i="4"/>
  <c r="D57" i="4"/>
  <c r="D72" i="4"/>
  <c r="D56" i="4"/>
  <c r="D40" i="4"/>
  <c r="D24" i="4"/>
  <c r="D94" i="4"/>
  <c r="D86" i="4"/>
  <c r="D58" i="4"/>
  <c r="D14" i="4"/>
  <c r="D81" i="4"/>
  <c r="G5" i="4"/>
  <c r="G12" i="4"/>
  <c r="D98" i="4"/>
  <c r="D85" i="4"/>
  <c r="D97" i="4"/>
  <c r="D17" i="4"/>
  <c r="D33" i="4"/>
  <c r="D27" i="4"/>
  <c r="D63" i="4"/>
  <c r="D95" i="4"/>
  <c r="D67" i="4"/>
  <c r="D25" i="4"/>
  <c r="D55" i="4"/>
  <c r="D23" i="4"/>
  <c r="D37" i="4"/>
  <c r="D21" i="4"/>
  <c r="D19" i="4"/>
  <c r="D68" i="4"/>
  <c r="D52" i="4"/>
  <c r="D36" i="4"/>
  <c r="D20" i="4"/>
  <c r="D50" i="4"/>
  <c r="D42" i="4"/>
  <c r="D18" i="4"/>
  <c r="X7" i="5"/>
  <c r="I4" i="4"/>
  <c r="G10" i="4"/>
  <c r="G7" i="4"/>
  <c r="G6" i="4"/>
  <c r="K2" i="5"/>
  <c r="G11" i="4"/>
  <c r="G8" i="4"/>
  <c r="AD2" i="5"/>
  <c r="G9" i="4"/>
  <c r="AO10" i="5"/>
  <c r="D8" i="5"/>
  <c r="AD9" i="5"/>
  <c r="AM10" i="5"/>
  <c r="V10" i="5"/>
  <c r="AA9" i="5"/>
  <c r="AC8" i="5"/>
  <c r="AE6" i="5"/>
  <c r="AG5" i="5"/>
  <c r="X2" i="5"/>
  <c r="E2" i="5"/>
  <c r="E10" i="5"/>
  <c r="J9" i="5"/>
  <c r="F8" i="5"/>
  <c r="F5" i="4"/>
  <c r="F6" i="4" s="1"/>
  <c r="AO2" i="5"/>
  <c r="R2" i="5"/>
  <c r="O10" i="5"/>
  <c r="AC10" i="5"/>
  <c r="M9" i="5"/>
  <c r="O8" i="5"/>
  <c r="AQ3" i="5"/>
  <c r="V2" i="5"/>
  <c r="AA2" i="5"/>
  <c r="K10" i="5"/>
  <c r="AD3" i="5"/>
  <c r="U2" i="5"/>
  <c r="AN2" i="5"/>
  <c r="AH2" i="5"/>
  <c r="AE2" i="5"/>
  <c r="AM4" i="5"/>
  <c r="H2" i="5"/>
  <c r="Y2" i="5"/>
  <c r="G2" i="5"/>
  <c r="R7" i="5"/>
  <c r="AJ2" i="5"/>
  <c r="T2" i="5"/>
  <c r="I2" i="5"/>
  <c r="AC2" i="5"/>
  <c r="P2" i="5"/>
  <c r="AL2" i="5"/>
  <c r="O2" i="5"/>
  <c r="AM2" i="5"/>
  <c r="L3" i="5"/>
  <c r="AF2" i="5"/>
  <c r="M2" i="5"/>
  <c r="AK2" i="5"/>
  <c r="AB2" i="5"/>
  <c r="J2" i="5"/>
  <c r="F2" i="5"/>
  <c r="E7" i="5"/>
  <c r="X6" i="5"/>
  <c r="AK4" i="5"/>
  <c r="AC9" i="5"/>
  <c r="AF8" i="5"/>
  <c r="P8" i="5"/>
  <c r="AQ9" i="5"/>
  <c r="V8" i="5"/>
  <c r="AE8" i="5"/>
  <c r="N8" i="5"/>
  <c r="E8" i="5"/>
  <c r="S8" i="5"/>
  <c r="W8" i="5"/>
  <c r="Y8" i="5"/>
  <c r="AB8" i="5"/>
  <c r="L8" i="5"/>
  <c r="AL8" i="5"/>
  <c r="Q8" i="5"/>
  <c r="U8" i="5"/>
  <c r="AK8" i="5"/>
  <c r="AD8" i="5"/>
  <c r="AM8" i="5"/>
  <c r="R8" i="5"/>
  <c r="Y9" i="5"/>
  <c r="AK10" i="5"/>
  <c r="AE10" i="5"/>
  <c r="L10" i="5"/>
  <c r="G10" i="5"/>
  <c r="S10" i="5"/>
  <c r="F10" i="5"/>
  <c r="AL10" i="5"/>
  <c r="AL7" i="5"/>
  <c r="AD7" i="5"/>
  <c r="J3" i="5"/>
  <c r="AL3" i="5"/>
  <c r="AA3" i="5"/>
  <c r="F9" i="5"/>
  <c r="R9" i="5"/>
  <c r="N9" i="5"/>
  <c r="AE9" i="5"/>
  <c r="G8" i="5"/>
  <c r="AO8" i="5"/>
  <c r="AI8" i="5"/>
  <c r="AA8" i="5"/>
  <c r="T8" i="5"/>
  <c r="D5" i="5"/>
  <c r="O4" i="5"/>
  <c r="J6" i="5"/>
  <c r="Q6" i="5"/>
  <c r="T7" i="5"/>
  <c r="Y7" i="5"/>
  <c r="G7" i="5"/>
  <c r="Q7" i="5"/>
  <c r="V7" i="5"/>
  <c r="N6" i="5"/>
  <c r="AN7" i="5"/>
  <c r="H7" i="5"/>
  <c r="I7" i="5"/>
  <c r="W7" i="5"/>
  <c r="Z7" i="5"/>
  <c r="U4" i="5"/>
  <c r="AL4" i="5"/>
  <c r="K4" i="5"/>
  <c r="L5" i="5"/>
  <c r="AI5" i="5"/>
  <c r="W3" i="5"/>
  <c r="Y3" i="5"/>
  <c r="Q3" i="5"/>
  <c r="AG3" i="5"/>
  <c r="E3" i="5"/>
  <c r="E4" i="5"/>
  <c r="L4" i="5"/>
  <c r="Z5" i="5"/>
  <c r="K5" i="5"/>
  <c r="M5" i="5"/>
  <c r="K3" i="5"/>
  <c r="I3" i="5"/>
  <c r="AC3" i="5"/>
  <c r="AF3" i="5"/>
  <c r="AK9" i="5"/>
  <c r="U9" i="5"/>
  <c r="E9" i="5"/>
  <c r="T9" i="5"/>
  <c r="AI9" i="5"/>
  <c r="L9" i="5"/>
  <c r="H9" i="5"/>
  <c r="AL9" i="5"/>
  <c r="P9" i="5"/>
  <c r="G9" i="5"/>
  <c r="AD10" i="5"/>
  <c r="N10" i="5"/>
  <c r="AI10" i="5"/>
  <c r="M10" i="5"/>
  <c r="Q10" i="5"/>
  <c r="AG10" i="5"/>
  <c r="AA10" i="5"/>
  <c r="Y10" i="5"/>
  <c r="D10" i="5"/>
  <c r="AG9" i="5"/>
  <c r="Q9" i="5"/>
  <c r="AJ9" i="5"/>
  <c r="O9" i="5"/>
  <c r="X9" i="5"/>
  <c r="AN9" i="5"/>
  <c r="AM9" i="5"/>
  <c r="AF9" i="5"/>
  <c r="K9" i="5"/>
  <c r="Z10" i="5"/>
  <c r="J10" i="5"/>
  <c r="P10" i="5"/>
  <c r="T10" i="5"/>
  <c r="U10" i="5"/>
  <c r="AF10" i="5"/>
  <c r="H10" i="5"/>
  <c r="AN10" i="5"/>
  <c r="AH10" i="5"/>
  <c r="U7" i="5"/>
  <c r="AQ8" i="5"/>
  <c r="AJ7" i="5"/>
  <c r="X3" i="5"/>
  <c r="G3" i="5"/>
  <c r="W9" i="5"/>
  <c r="AB9" i="5"/>
  <c r="AH9" i="5"/>
  <c r="Z9" i="5"/>
  <c r="AH8" i="5"/>
  <c r="Z8" i="5"/>
  <c r="K8" i="5"/>
  <c r="H8" i="5"/>
  <c r="AN8" i="5"/>
  <c r="J5" i="5"/>
  <c r="X4" i="5"/>
  <c r="AL6" i="5"/>
  <c r="I10" i="5"/>
  <c r="AJ10" i="5"/>
  <c r="W10" i="5"/>
  <c r="AB10" i="5"/>
  <c r="X10" i="5"/>
  <c r="R10" i="5"/>
  <c r="M7" i="5"/>
  <c r="D7" i="5"/>
  <c r="Z3" i="5"/>
  <c r="D3" i="5"/>
  <c r="AM3" i="5"/>
  <c r="V9" i="5"/>
  <c r="S9" i="5"/>
  <c r="D9" i="5"/>
  <c r="I9" i="5"/>
  <c r="AO9" i="5"/>
  <c r="M8" i="5"/>
  <c r="I8" i="5"/>
  <c r="J8" i="5"/>
  <c r="AG8" i="5"/>
  <c r="X8" i="5"/>
  <c r="P5" i="5"/>
  <c r="AJ4" i="5"/>
  <c r="AQ5" i="5"/>
  <c r="AF6" i="5"/>
  <c r="AI2" i="5"/>
  <c r="S2" i="5"/>
  <c r="N2" i="5"/>
  <c r="Z2" i="5"/>
  <c r="L2" i="5"/>
  <c r="AG2" i="5"/>
  <c r="Q2" i="5"/>
  <c r="AG4" i="5"/>
  <c r="Q4" i="5"/>
  <c r="AN4" i="5"/>
  <c r="S4" i="5"/>
  <c r="AB4" i="5"/>
  <c r="P4" i="5"/>
  <c r="V4" i="5"/>
  <c r="AE4" i="5"/>
  <c r="J4" i="5"/>
  <c r="AI3" i="5"/>
  <c r="S3" i="5"/>
  <c r="AO3" i="5"/>
  <c r="T3" i="5"/>
  <c r="R3" i="5"/>
  <c r="AN3" i="5"/>
  <c r="M3" i="5"/>
  <c r="AQ4" i="5"/>
  <c r="U3" i="5"/>
  <c r="V3" i="5"/>
  <c r="AC4" i="5"/>
  <c r="M4" i="5"/>
  <c r="AI4" i="5"/>
  <c r="N4" i="5"/>
  <c r="R4" i="5"/>
  <c r="AH4" i="5"/>
  <c r="AA4" i="5"/>
  <c r="Z4" i="5"/>
  <c r="D4" i="5"/>
  <c r="AE3" i="5"/>
  <c r="O3" i="5"/>
  <c r="AJ3" i="5"/>
  <c r="N3" i="5"/>
  <c r="H3" i="5"/>
  <c r="AH3" i="5"/>
  <c r="AB3" i="5"/>
  <c r="AK3" i="5"/>
  <c r="P3" i="5"/>
  <c r="F3" i="5"/>
  <c r="AO4" i="5"/>
  <c r="Y4" i="5"/>
  <c r="I4" i="5"/>
  <c r="AD4" i="5"/>
  <c r="H4" i="5"/>
  <c r="G4" i="5"/>
  <c r="W4" i="5"/>
  <c r="F4" i="5"/>
  <c r="T4" i="5"/>
  <c r="AF4" i="5"/>
  <c r="AA6" i="5"/>
  <c r="K6" i="5"/>
  <c r="Z6" i="5"/>
  <c r="E6" i="5"/>
  <c r="D6" i="5"/>
  <c r="AD6" i="5"/>
  <c r="AH6" i="5"/>
  <c r="AG6" i="5"/>
  <c r="L6" i="5"/>
  <c r="AF7" i="5"/>
  <c r="P7" i="5"/>
  <c r="AO7" i="5"/>
  <c r="S7" i="5"/>
  <c r="AM7" i="5"/>
  <c r="AG7" i="5"/>
  <c r="AA7" i="5"/>
  <c r="AK7" i="5"/>
  <c r="O7" i="5"/>
  <c r="K7" i="5"/>
  <c r="AM6" i="5"/>
  <c r="W6" i="5"/>
  <c r="G6" i="5"/>
  <c r="U6" i="5"/>
  <c r="AJ6" i="5"/>
  <c r="AN6" i="5"/>
  <c r="T6" i="5"/>
  <c r="M6" i="5"/>
  <c r="AB6" i="5"/>
  <c r="F6" i="5"/>
  <c r="AB7" i="5"/>
  <c r="L7" i="5"/>
  <c r="AI7" i="5"/>
  <c r="N7" i="5"/>
  <c r="AC7" i="5"/>
  <c r="AH7" i="5"/>
  <c r="F7" i="5"/>
  <c r="AE7" i="5"/>
  <c r="J7" i="5"/>
  <c r="AI6" i="5"/>
  <c r="S6" i="5"/>
  <c r="AK6" i="5"/>
  <c r="P6" i="5"/>
  <c r="Y6" i="5"/>
  <c r="H6" i="5"/>
  <c r="I6" i="5"/>
  <c r="AQ7" i="5"/>
  <c r="V6" i="5"/>
  <c r="AC6" i="5"/>
  <c r="AL5" i="5"/>
  <c r="V5" i="5"/>
  <c r="F5" i="5"/>
  <c r="AB5" i="5"/>
  <c r="G5" i="5"/>
  <c r="Y5" i="5"/>
  <c r="E5" i="5"/>
  <c r="AE5" i="5"/>
  <c r="AC5" i="5"/>
  <c r="H5" i="5"/>
  <c r="AH5" i="5"/>
  <c r="R5" i="5"/>
  <c r="AQ6" i="5"/>
  <c r="W5" i="5"/>
  <c r="AF5" i="5"/>
  <c r="AK5" i="5"/>
  <c r="AO5" i="5"/>
  <c r="I5" i="5"/>
  <c r="X5" i="5"/>
  <c r="AJ5" i="5"/>
  <c r="AD5" i="5"/>
  <c r="N5" i="5"/>
  <c r="AM5" i="5"/>
  <c r="Q5" i="5"/>
  <c r="U5" i="5"/>
  <c r="AA5" i="5"/>
  <c r="T5" i="5"/>
  <c r="AN5" i="5"/>
  <c r="S5" i="5"/>
  <c r="O5" i="5"/>
  <c r="R6" i="5"/>
  <c r="AO6" i="5"/>
  <c r="O6" i="5"/>
  <c r="AC4" i="4"/>
  <c r="AE4" i="4"/>
  <c r="AD4" i="4"/>
  <c r="X4" i="4"/>
  <c r="Y4" i="4"/>
  <c r="AA4" i="4"/>
  <c r="Z4" i="4"/>
  <c r="F7" i="4" l="1"/>
  <c r="J5" i="4"/>
  <c r="I5" i="4"/>
  <c r="C3" i="5"/>
  <c r="CE3" i="5" s="1"/>
  <c r="G24" i="4"/>
  <c r="G35" i="4"/>
  <c r="G18" i="4"/>
  <c r="G70" i="4"/>
  <c r="G38" i="4"/>
  <c r="G94" i="4"/>
  <c r="G50" i="4"/>
  <c r="G98" i="4"/>
  <c r="G42" i="4"/>
  <c r="G75" i="4"/>
  <c r="G32" i="4"/>
  <c r="G83" i="4"/>
  <c r="G51" i="4"/>
  <c r="G92" i="4"/>
  <c r="G71" i="4"/>
  <c r="G49" i="4"/>
  <c r="G28" i="4"/>
  <c r="G64" i="4"/>
  <c r="G95" i="4"/>
  <c r="G73" i="4"/>
  <c r="G52" i="4"/>
  <c r="G31" i="4"/>
  <c r="G101" i="4"/>
  <c r="G27" i="4"/>
  <c r="G45" i="4"/>
  <c r="G19" i="4"/>
  <c r="G58" i="4"/>
  <c r="G21" i="4"/>
  <c r="G87" i="4"/>
  <c r="G23" i="4"/>
  <c r="G68" i="4"/>
  <c r="G80" i="4"/>
  <c r="I12" i="4"/>
  <c r="G66" i="4"/>
  <c r="G90" i="4"/>
  <c r="G86" i="4"/>
  <c r="G62" i="4"/>
  <c r="G102" i="4"/>
  <c r="G96" i="4"/>
  <c r="G53" i="4"/>
  <c r="G99" i="4"/>
  <c r="G67" i="4"/>
  <c r="G103" i="4"/>
  <c r="G81" i="4"/>
  <c r="G60" i="4"/>
  <c r="G39" i="4"/>
  <c r="G17" i="4"/>
  <c r="G16" i="4"/>
  <c r="G84" i="4"/>
  <c r="G63" i="4"/>
  <c r="G41" i="4"/>
  <c r="G20" i="4"/>
  <c r="G69" i="4"/>
  <c r="G72" i="4"/>
  <c r="G29" i="4"/>
  <c r="G15" i="4"/>
  <c r="G22" i="4"/>
  <c r="G54" i="4"/>
  <c r="G78" i="4"/>
  <c r="G74" i="4"/>
  <c r="G59" i="4"/>
  <c r="G77" i="4"/>
  <c r="G40" i="4"/>
  <c r="G65" i="4"/>
  <c r="G44" i="4"/>
  <c r="G43" i="4"/>
  <c r="G89" i="4"/>
  <c r="G47" i="4"/>
  <c r="G25" i="4"/>
  <c r="G88" i="4"/>
  <c r="G82" i="4"/>
  <c r="G14" i="4"/>
  <c r="G26" i="4"/>
  <c r="G34" i="4"/>
  <c r="G46" i="4"/>
  <c r="G30" i="4"/>
  <c r="G91" i="4"/>
  <c r="G37" i="4"/>
  <c r="G93" i="4"/>
  <c r="G61" i="4"/>
  <c r="G97" i="4"/>
  <c r="G76" i="4"/>
  <c r="G55" i="4"/>
  <c r="G33" i="4"/>
  <c r="G85" i="4"/>
  <c r="G100" i="4"/>
  <c r="G79" i="4"/>
  <c r="G57" i="4"/>
  <c r="G36" i="4"/>
  <c r="G13" i="4"/>
  <c r="G48" i="4"/>
  <c r="G56" i="4"/>
  <c r="K4" i="4"/>
  <c r="L4" i="4" s="1"/>
  <c r="I8" i="4"/>
  <c r="I10" i="4"/>
  <c r="I9" i="4"/>
  <c r="I7" i="4"/>
  <c r="I11" i="4"/>
  <c r="I6" i="4"/>
  <c r="AX4" i="5"/>
  <c r="AW4" i="5"/>
  <c r="AR4" i="5"/>
  <c r="BT4" i="5"/>
  <c r="CA4" i="5"/>
  <c r="BS4" i="5"/>
  <c r="BF4" i="5"/>
  <c r="BV4" i="5"/>
  <c r="AY4" i="5"/>
  <c r="BG4" i="5"/>
  <c r="BP4" i="5"/>
  <c r="BM4" i="5"/>
  <c r="BB4" i="5"/>
  <c r="AV4" i="5"/>
  <c r="BO4" i="5"/>
  <c r="BE4" i="5"/>
  <c r="BD4" i="5"/>
  <c r="BJ4" i="5"/>
  <c r="BW4" i="5"/>
  <c r="BN4" i="5"/>
  <c r="AU4" i="5"/>
  <c r="BH4" i="5"/>
  <c r="BA4" i="5"/>
  <c r="AT4" i="5"/>
  <c r="BU4" i="5"/>
  <c r="BZ4" i="5"/>
  <c r="BI4" i="5"/>
  <c r="BR4" i="5"/>
  <c r="BL4" i="5"/>
  <c r="BK4" i="5"/>
  <c r="AS4" i="5"/>
  <c r="BQ4" i="5"/>
  <c r="AZ4" i="5"/>
  <c r="BC4" i="5"/>
  <c r="BX4" i="5"/>
  <c r="BY4" i="5"/>
  <c r="AE5" i="4"/>
  <c r="AE6" i="4" s="1"/>
  <c r="AE7" i="4" s="1"/>
  <c r="AE8" i="4" s="1"/>
  <c r="AD5" i="4"/>
  <c r="AD6" i="4" s="1"/>
  <c r="X5" i="4"/>
  <c r="X6" i="4" s="1"/>
  <c r="X7" i="4" s="1"/>
  <c r="X8" i="4" s="1"/>
  <c r="X9" i="4" s="1"/>
  <c r="X10" i="4" s="1"/>
  <c r="X11" i="4" s="1"/>
  <c r="X12" i="4" s="1"/>
  <c r="X13" i="4" s="1"/>
  <c r="X14" i="4" s="1"/>
  <c r="X15" i="4" s="1"/>
  <c r="X16" i="4" s="1"/>
  <c r="X17" i="4" s="1"/>
  <c r="X18" i="4" s="1"/>
  <c r="X19" i="4" s="1"/>
  <c r="X20" i="4" s="1"/>
  <c r="X21" i="4" s="1"/>
  <c r="X22" i="4" s="1"/>
  <c r="X23" i="4" s="1"/>
  <c r="X24" i="4" s="1"/>
  <c r="X25" i="4" s="1"/>
  <c r="X26" i="4" s="1"/>
  <c r="X27" i="4" s="1"/>
  <c r="X28" i="4" s="1"/>
  <c r="X29" i="4" s="1"/>
  <c r="X30" i="4" s="1"/>
  <c r="X31" i="4" s="1"/>
  <c r="X32" i="4" s="1"/>
  <c r="X33" i="4" s="1"/>
  <c r="X34" i="4" s="1"/>
  <c r="X35" i="4" s="1"/>
  <c r="X36" i="4" s="1"/>
  <c r="X37" i="4" s="1"/>
  <c r="X38" i="4" s="1"/>
  <c r="X39" i="4" s="1"/>
  <c r="X40" i="4" s="1"/>
  <c r="X41" i="4" s="1"/>
  <c r="X42" i="4" s="1"/>
  <c r="X43" i="4" s="1"/>
  <c r="X44" i="4" s="1"/>
  <c r="X45" i="4" s="1"/>
  <c r="X46" i="4" s="1"/>
  <c r="X47" i="4" s="1"/>
  <c r="X48" i="4" s="1"/>
  <c r="X49" i="4" s="1"/>
  <c r="X50" i="4" s="1"/>
  <c r="X51" i="4" s="1"/>
  <c r="X52" i="4" s="1"/>
  <c r="X53" i="4" s="1"/>
  <c r="X54" i="4" s="1"/>
  <c r="X55" i="4" s="1"/>
  <c r="X56" i="4" s="1"/>
  <c r="X57" i="4" s="1"/>
  <c r="X58" i="4" s="1"/>
  <c r="X59" i="4" s="1"/>
  <c r="X60" i="4" s="1"/>
  <c r="X61" i="4" s="1"/>
  <c r="X62" i="4" s="1"/>
  <c r="X63" i="4" s="1"/>
  <c r="X64" i="4" s="1"/>
  <c r="X65" i="4" s="1"/>
  <c r="X66" i="4" s="1"/>
  <c r="X67" i="4" s="1"/>
  <c r="X68" i="4" s="1"/>
  <c r="X69" i="4" s="1"/>
  <c r="X70" i="4" s="1"/>
  <c r="X71" i="4" s="1"/>
  <c r="X72" i="4" s="1"/>
  <c r="X73" i="4" s="1"/>
  <c r="X74" i="4" s="1"/>
  <c r="X75" i="4" s="1"/>
  <c r="X76" i="4" s="1"/>
  <c r="X77" i="4" s="1"/>
  <c r="X78" i="4" s="1"/>
  <c r="X79" i="4" s="1"/>
  <c r="X80" i="4" s="1"/>
  <c r="X81" i="4" s="1"/>
  <c r="X82" i="4" s="1"/>
  <c r="X83" i="4" s="1"/>
  <c r="X84" i="4" s="1"/>
  <c r="X85" i="4" s="1"/>
  <c r="X86" i="4" s="1"/>
  <c r="X87" i="4" s="1"/>
  <c r="X88" i="4" s="1"/>
  <c r="X89" i="4" s="1"/>
  <c r="X90" i="4" s="1"/>
  <c r="X91" i="4" s="1"/>
  <c r="X92" i="4" s="1"/>
  <c r="X93" i="4" s="1"/>
  <c r="X94" i="4" s="1"/>
  <c r="X95" i="4" s="1"/>
  <c r="X96" i="4" s="1"/>
  <c r="X97" i="4" s="1"/>
  <c r="X98" i="4" s="1"/>
  <c r="X99" i="4" s="1"/>
  <c r="X100" i="4" s="1"/>
  <c r="X101" i="4" s="1"/>
  <c r="X102" i="4" s="1"/>
  <c r="AO3" i="4" s="1"/>
  <c r="R10" i="4" s="1"/>
  <c r="Z5" i="4"/>
  <c r="Z6" i="4" s="1"/>
  <c r="Z7" i="4" s="1"/>
  <c r="Z8" i="4" s="1"/>
  <c r="Z9" i="4" s="1"/>
  <c r="Z10" i="4" s="1"/>
  <c r="Z11" i="4" s="1"/>
  <c r="Z12" i="4" s="1"/>
  <c r="Z13" i="4" s="1"/>
  <c r="Z14" i="4" s="1"/>
  <c r="Z15" i="4" s="1"/>
  <c r="Z16" i="4" s="1"/>
  <c r="Z17" i="4" s="1"/>
  <c r="Z18" i="4" s="1"/>
  <c r="Z19" i="4" s="1"/>
  <c r="Z20" i="4" s="1"/>
  <c r="Z21" i="4" s="1"/>
  <c r="Z22" i="4" s="1"/>
  <c r="Z23" i="4" s="1"/>
  <c r="Z24" i="4" s="1"/>
  <c r="Z25" i="4" s="1"/>
  <c r="Z26" i="4" s="1"/>
  <c r="Z27" i="4" s="1"/>
  <c r="Z28" i="4" s="1"/>
  <c r="Z29" i="4" s="1"/>
  <c r="Z30" i="4" s="1"/>
  <c r="Z31" i="4" s="1"/>
  <c r="Z32" i="4" s="1"/>
  <c r="Z33" i="4" s="1"/>
  <c r="Z34" i="4" s="1"/>
  <c r="Z35" i="4" s="1"/>
  <c r="Z36" i="4" s="1"/>
  <c r="Z37" i="4" s="1"/>
  <c r="Z38" i="4" s="1"/>
  <c r="Z39" i="4" s="1"/>
  <c r="Z40" i="4" s="1"/>
  <c r="Z41" i="4" s="1"/>
  <c r="Z42" i="4" s="1"/>
  <c r="Z43" i="4" s="1"/>
  <c r="Z44" i="4" s="1"/>
  <c r="Z45" i="4" s="1"/>
  <c r="Z46" i="4" s="1"/>
  <c r="Z47" i="4" s="1"/>
  <c r="Z48" i="4" s="1"/>
  <c r="Z49" i="4" s="1"/>
  <c r="Z50" i="4" s="1"/>
  <c r="Z51" i="4" s="1"/>
  <c r="Z52" i="4" s="1"/>
  <c r="Z53" i="4" s="1"/>
  <c r="Z54" i="4" s="1"/>
  <c r="Z55" i="4" s="1"/>
  <c r="Z56" i="4" s="1"/>
  <c r="Z57" i="4" s="1"/>
  <c r="Z58" i="4" s="1"/>
  <c r="Z59" i="4" s="1"/>
  <c r="Z60" i="4" s="1"/>
  <c r="Z61" i="4" s="1"/>
  <c r="Z62" i="4" s="1"/>
  <c r="Z63" i="4" s="1"/>
  <c r="Z64" i="4" s="1"/>
  <c r="Z65" i="4" s="1"/>
  <c r="Z66" i="4" s="1"/>
  <c r="Z67" i="4" s="1"/>
  <c r="Z68" i="4" s="1"/>
  <c r="Z69" i="4" s="1"/>
  <c r="Z70" i="4" s="1"/>
  <c r="Z71" i="4" s="1"/>
  <c r="Z72" i="4" s="1"/>
  <c r="Z73" i="4" s="1"/>
  <c r="Z74" i="4" s="1"/>
  <c r="Z75" i="4" s="1"/>
  <c r="Z76" i="4" s="1"/>
  <c r="Z77" i="4" s="1"/>
  <c r="Z78" i="4" s="1"/>
  <c r="Z79" i="4" s="1"/>
  <c r="Z80" i="4" s="1"/>
  <c r="Z81" i="4" s="1"/>
  <c r="Z82" i="4" s="1"/>
  <c r="Z83" i="4" s="1"/>
  <c r="Z84" i="4" s="1"/>
  <c r="Z85" i="4" s="1"/>
  <c r="Z86" i="4" s="1"/>
  <c r="Z87" i="4" s="1"/>
  <c r="Z88" i="4" s="1"/>
  <c r="Z89" i="4" s="1"/>
  <c r="Z90" i="4" s="1"/>
  <c r="Z91" i="4" s="1"/>
  <c r="Z92" i="4" s="1"/>
  <c r="Z93" i="4" s="1"/>
  <c r="Z94" i="4" s="1"/>
  <c r="Z95" i="4" s="1"/>
  <c r="Z96" i="4" s="1"/>
  <c r="Z97" i="4" s="1"/>
  <c r="Z98" i="4" s="1"/>
  <c r="Z99" i="4" s="1"/>
  <c r="Z100" i="4" s="1"/>
  <c r="Z101" i="4" s="1"/>
  <c r="Z102" i="4" s="1"/>
  <c r="AQ3" i="4" s="1"/>
  <c r="R12" i="4" s="1"/>
  <c r="Y5" i="4"/>
  <c r="Y6" i="4" s="1"/>
  <c r="Y7" i="4" s="1"/>
  <c r="Y8" i="4" s="1"/>
  <c r="Y9" i="4" s="1"/>
  <c r="Y10" i="4" s="1"/>
  <c r="Y11" i="4" s="1"/>
  <c r="Y12" i="4" s="1"/>
  <c r="Y13" i="4" s="1"/>
  <c r="Y14" i="4" s="1"/>
  <c r="Y15" i="4" s="1"/>
  <c r="Y16" i="4" s="1"/>
  <c r="Y17" i="4" s="1"/>
  <c r="Y18" i="4" s="1"/>
  <c r="Y19" i="4" s="1"/>
  <c r="Y20" i="4" s="1"/>
  <c r="Y21" i="4" s="1"/>
  <c r="Y22" i="4" s="1"/>
  <c r="Y23" i="4" s="1"/>
  <c r="Y24" i="4" s="1"/>
  <c r="Y25" i="4" s="1"/>
  <c r="Y26" i="4" s="1"/>
  <c r="Y27" i="4" s="1"/>
  <c r="Y28" i="4" s="1"/>
  <c r="Y29" i="4" s="1"/>
  <c r="Y30" i="4" s="1"/>
  <c r="Y31" i="4" s="1"/>
  <c r="Y32" i="4" s="1"/>
  <c r="Y33" i="4" s="1"/>
  <c r="Y34" i="4" s="1"/>
  <c r="Y35" i="4" s="1"/>
  <c r="Y36" i="4" s="1"/>
  <c r="Y37" i="4" s="1"/>
  <c r="Y38" i="4" s="1"/>
  <c r="Y39" i="4" s="1"/>
  <c r="Y40" i="4" s="1"/>
  <c r="Y41" i="4" s="1"/>
  <c r="Y42" i="4" s="1"/>
  <c r="Y43" i="4" s="1"/>
  <c r="Y44" i="4" s="1"/>
  <c r="Y45" i="4" s="1"/>
  <c r="Y46" i="4" s="1"/>
  <c r="Y47" i="4" s="1"/>
  <c r="Y48" i="4" s="1"/>
  <c r="Y49" i="4" s="1"/>
  <c r="Y50" i="4" s="1"/>
  <c r="Y51" i="4" s="1"/>
  <c r="Y52" i="4" s="1"/>
  <c r="Y53" i="4" s="1"/>
  <c r="Y54" i="4" s="1"/>
  <c r="Y55" i="4" s="1"/>
  <c r="Y56" i="4" s="1"/>
  <c r="Y57" i="4" s="1"/>
  <c r="Y58" i="4" s="1"/>
  <c r="Y59" i="4" s="1"/>
  <c r="Y60" i="4" s="1"/>
  <c r="Y61" i="4" s="1"/>
  <c r="Y62" i="4" s="1"/>
  <c r="Y63" i="4" s="1"/>
  <c r="Y64" i="4" s="1"/>
  <c r="Y65" i="4" s="1"/>
  <c r="Y66" i="4" s="1"/>
  <c r="Y67" i="4" s="1"/>
  <c r="Y68" i="4" s="1"/>
  <c r="Y69" i="4" s="1"/>
  <c r="Y70" i="4" s="1"/>
  <c r="Y71" i="4" s="1"/>
  <c r="Y72" i="4" s="1"/>
  <c r="Y73" i="4" s="1"/>
  <c r="Y74" i="4" s="1"/>
  <c r="Y75" i="4" s="1"/>
  <c r="Y76" i="4" s="1"/>
  <c r="Y77" i="4" s="1"/>
  <c r="Y78" i="4" s="1"/>
  <c r="Y79" i="4" s="1"/>
  <c r="Y80" i="4" s="1"/>
  <c r="Y81" i="4" s="1"/>
  <c r="Y82" i="4" s="1"/>
  <c r="Y83" i="4" s="1"/>
  <c r="Y84" i="4" s="1"/>
  <c r="Y85" i="4" s="1"/>
  <c r="Y86" i="4" s="1"/>
  <c r="Y87" i="4" s="1"/>
  <c r="Y88" i="4" s="1"/>
  <c r="Y89" i="4" s="1"/>
  <c r="Y90" i="4" s="1"/>
  <c r="Y91" i="4" s="1"/>
  <c r="Y92" i="4" s="1"/>
  <c r="Y93" i="4" s="1"/>
  <c r="Y94" i="4" s="1"/>
  <c r="Y95" i="4" s="1"/>
  <c r="Y96" i="4" s="1"/>
  <c r="Y97" i="4" s="1"/>
  <c r="Y98" i="4" s="1"/>
  <c r="Y99" i="4" s="1"/>
  <c r="Y100" i="4" s="1"/>
  <c r="Y101" i="4" s="1"/>
  <c r="Y102" i="4" s="1"/>
  <c r="AP3" i="4" s="1"/>
  <c r="R11" i="4" s="1"/>
  <c r="AA5" i="4"/>
  <c r="AA6" i="4" s="1"/>
  <c r="AA7" i="4" s="1"/>
  <c r="AA8" i="4" s="1"/>
  <c r="AA9" i="4" s="1"/>
  <c r="AA10" i="4" s="1"/>
  <c r="AA11" i="4" s="1"/>
  <c r="AA12" i="4" s="1"/>
  <c r="AA13" i="4" s="1"/>
  <c r="AA14" i="4" s="1"/>
  <c r="AA15" i="4" s="1"/>
  <c r="AA16" i="4" s="1"/>
  <c r="AA17" i="4" s="1"/>
  <c r="AA18" i="4" s="1"/>
  <c r="AA19" i="4" s="1"/>
  <c r="AA20" i="4" s="1"/>
  <c r="AA21" i="4" s="1"/>
  <c r="AA22" i="4" s="1"/>
  <c r="AA23" i="4" s="1"/>
  <c r="AA24" i="4" s="1"/>
  <c r="AA25" i="4" s="1"/>
  <c r="AA26" i="4" s="1"/>
  <c r="AA27" i="4" s="1"/>
  <c r="AA28" i="4" s="1"/>
  <c r="AA29" i="4" s="1"/>
  <c r="AA30" i="4" s="1"/>
  <c r="AA31" i="4" s="1"/>
  <c r="AA32" i="4" s="1"/>
  <c r="AA33" i="4" s="1"/>
  <c r="AA34" i="4" s="1"/>
  <c r="AA35" i="4" s="1"/>
  <c r="AA36" i="4" s="1"/>
  <c r="AA37" i="4" s="1"/>
  <c r="AA38" i="4" s="1"/>
  <c r="AA39" i="4" s="1"/>
  <c r="AA40" i="4" s="1"/>
  <c r="AA41" i="4" s="1"/>
  <c r="AA42" i="4" s="1"/>
  <c r="AA43" i="4" s="1"/>
  <c r="AA44" i="4" s="1"/>
  <c r="AA45" i="4" s="1"/>
  <c r="AA46" i="4" s="1"/>
  <c r="AA47" i="4" s="1"/>
  <c r="AA48" i="4" s="1"/>
  <c r="AA49" i="4" s="1"/>
  <c r="AA50" i="4" s="1"/>
  <c r="AA51" i="4" s="1"/>
  <c r="AA52" i="4" s="1"/>
  <c r="AA53" i="4" s="1"/>
  <c r="AA54" i="4" s="1"/>
  <c r="AA55" i="4" s="1"/>
  <c r="AA56" i="4" s="1"/>
  <c r="AA57" i="4" s="1"/>
  <c r="AA58" i="4" s="1"/>
  <c r="AA59" i="4" s="1"/>
  <c r="AA60" i="4" s="1"/>
  <c r="AA61" i="4" s="1"/>
  <c r="AA62" i="4" s="1"/>
  <c r="AA63" i="4" s="1"/>
  <c r="AA64" i="4" s="1"/>
  <c r="AA65" i="4" s="1"/>
  <c r="AA66" i="4" s="1"/>
  <c r="AA67" i="4" s="1"/>
  <c r="AA68" i="4" s="1"/>
  <c r="AA69" i="4" s="1"/>
  <c r="AA70" i="4" s="1"/>
  <c r="AA71" i="4" s="1"/>
  <c r="AA72" i="4" s="1"/>
  <c r="AA73" i="4" s="1"/>
  <c r="AA74" i="4" s="1"/>
  <c r="AA75" i="4" s="1"/>
  <c r="AA76" i="4" s="1"/>
  <c r="AA77" i="4" s="1"/>
  <c r="AA78" i="4" s="1"/>
  <c r="AA79" i="4" s="1"/>
  <c r="AA80" i="4" s="1"/>
  <c r="AA81" i="4" s="1"/>
  <c r="AA82" i="4" s="1"/>
  <c r="AA83" i="4" s="1"/>
  <c r="AA84" i="4" s="1"/>
  <c r="AA85" i="4" s="1"/>
  <c r="AA86" i="4" s="1"/>
  <c r="AA87" i="4" s="1"/>
  <c r="AA88" i="4" s="1"/>
  <c r="AA89" i="4" s="1"/>
  <c r="AA90" i="4" s="1"/>
  <c r="AA91" i="4" s="1"/>
  <c r="AA92" i="4" s="1"/>
  <c r="AA93" i="4" s="1"/>
  <c r="AA94" i="4" s="1"/>
  <c r="AA95" i="4" s="1"/>
  <c r="AA96" i="4" s="1"/>
  <c r="AA97" i="4" s="1"/>
  <c r="AA98" i="4" s="1"/>
  <c r="AA99" i="4" s="1"/>
  <c r="AA100" i="4" s="1"/>
  <c r="AA101" i="4" s="1"/>
  <c r="AA102" i="4" s="1"/>
  <c r="AR3" i="4" s="1"/>
  <c r="R13" i="4" s="1"/>
  <c r="DK3" i="5" l="1"/>
  <c r="CJ3" i="5"/>
  <c r="CN3" i="5"/>
  <c r="DG3" i="5"/>
  <c r="CI3" i="5"/>
  <c r="DC3" i="5"/>
  <c r="DM3" i="5"/>
  <c r="CX3" i="5"/>
  <c r="F8" i="4"/>
  <c r="K5" i="4"/>
  <c r="L5" i="4" s="1"/>
  <c r="CH3" i="5"/>
  <c r="I35" i="4"/>
  <c r="I24" i="4"/>
  <c r="I18" i="4"/>
  <c r="DF3" i="5"/>
  <c r="DE3" i="5"/>
  <c r="CP3" i="5"/>
  <c r="CT3" i="5"/>
  <c r="CW3" i="5"/>
  <c r="DL3" i="5"/>
  <c r="CG3" i="5"/>
  <c r="CF3" i="5"/>
  <c r="DI3" i="5"/>
  <c r="DO3" i="5"/>
  <c r="CL3" i="5"/>
  <c r="DB3" i="5"/>
  <c r="DN3" i="5"/>
  <c r="DD3" i="5"/>
  <c r="CM3" i="5"/>
  <c r="CO3" i="5"/>
  <c r="CU3" i="5"/>
  <c r="CK3" i="5"/>
  <c r="CV3" i="5"/>
  <c r="CS3" i="5"/>
  <c r="DJ3" i="5"/>
  <c r="DH3" i="5"/>
  <c r="CR3" i="5"/>
  <c r="CY3" i="5"/>
  <c r="CZ3" i="5"/>
  <c r="CQ3" i="5"/>
  <c r="E4" i="4"/>
  <c r="AB4" i="4" s="1"/>
  <c r="DA3" i="5"/>
  <c r="AS5" i="5"/>
  <c r="AR5" i="5"/>
  <c r="AR6" i="5" s="1"/>
  <c r="AR7" i="5" s="1"/>
  <c r="AR8" i="5" s="1"/>
  <c r="AR9" i="5" s="1"/>
  <c r="AR10" i="5" s="1"/>
  <c r="AR11" i="5" s="1"/>
  <c r="AR12" i="5" s="1"/>
  <c r="AR13" i="5" s="1"/>
  <c r="I56" i="4"/>
  <c r="I57" i="4"/>
  <c r="I33" i="4"/>
  <c r="I61" i="4"/>
  <c r="I30" i="4"/>
  <c r="I14" i="4"/>
  <c r="I47" i="4"/>
  <c r="I65" i="4"/>
  <c r="I74" i="4"/>
  <c r="I15" i="4"/>
  <c r="I20" i="4"/>
  <c r="I16" i="4"/>
  <c r="I81" i="4"/>
  <c r="I53" i="4"/>
  <c r="I86" i="4"/>
  <c r="I23" i="4"/>
  <c r="I45" i="4"/>
  <c r="I52" i="4"/>
  <c r="I28" i="4"/>
  <c r="I51" i="4"/>
  <c r="I42" i="4"/>
  <c r="I38" i="4"/>
  <c r="I48" i="4"/>
  <c r="I55" i="4"/>
  <c r="I82" i="4"/>
  <c r="I78" i="4"/>
  <c r="I87" i="4"/>
  <c r="I73" i="4"/>
  <c r="I49" i="4"/>
  <c r="I83" i="4"/>
  <c r="I98" i="4"/>
  <c r="I70" i="4"/>
  <c r="I13" i="4"/>
  <c r="I100" i="4"/>
  <c r="I76" i="4"/>
  <c r="I37" i="4"/>
  <c r="I34" i="4"/>
  <c r="I88" i="4"/>
  <c r="I43" i="4"/>
  <c r="I77" i="4"/>
  <c r="I54" i="4"/>
  <c r="I72" i="4"/>
  <c r="I63" i="4"/>
  <c r="I39" i="4"/>
  <c r="I67" i="4"/>
  <c r="I102" i="4"/>
  <c r="I66" i="4"/>
  <c r="I80" i="4"/>
  <c r="I21" i="4"/>
  <c r="I58" i="4"/>
  <c r="I101" i="4"/>
  <c r="I95" i="4"/>
  <c r="I71" i="4"/>
  <c r="I32" i="4"/>
  <c r="I50" i="4"/>
  <c r="I79" i="4"/>
  <c r="I93" i="4"/>
  <c r="I46" i="4"/>
  <c r="I89" i="4"/>
  <c r="I40" i="4"/>
  <c r="I29" i="4"/>
  <c r="I41" i="4"/>
  <c r="I17" i="4"/>
  <c r="I96" i="4"/>
  <c r="I90" i="4"/>
  <c r="I27" i="4"/>
  <c r="I36" i="4"/>
  <c r="I85" i="4"/>
  <c r="I97" i="4"/>
  <c r="I91" i="4"/>
  <c r="I26" i="4"/>
  <c r="I25" i="4"/>
  <c r="I44" i="4"/>
  <c r="I59" i="4"/>
  <c r="I22" i="4"/>
  <c r="I69" i="4"/>
  <c r="I84" i="4"/>
  <c r="I60" i="4"/>
  <c r="I99" i="4"/>
  <c r="I62" i="4"/>
  <c r="I68" i="4"/>
  <c r="I19" i="4"/>
  <c r="I31" i="4"/>
  <c r="I64" i="4"/>
  <c r="I92" i="4"/>
  <c r="I75" i="4"/>
  <c r="I94" i="4"/>
  <c r="AT5" i="5"/>
  <c r="M4" i="4"/>
  <c r="AU5" i="5"/>
  <c r="AW5" i="5"/>
  <c r="BB5" i="5"/>
  <c r="BX5" i="5"/>
  <c r="AV5" i="5"/>
  <c r="BQ5" i="5"/>
  <c r="BM5" i="5"/>
  <c r="BD5" i="5"/>
  <c r="BP5" i="5"/>
  <c r="BR5" i="5"/>
  <c r="BH5" i="5"/>
  <c r="BJ5" i="5"/>
  <c r="BU5" i="5"/>
  <c r="BT5" i="5"/>
  <c r="BA5" i="5"/>
  <c r="BZ5" i="5"/>
  <c r="BF5" i="5"/>
  <c r="BS5" i="5"/>
  <c r="AX5" i="5"/>
  <c r="AY5" i="5"/>
  <c r="BI5" i="5"/>
  <c r="BL5" i="5"/>
  <c r="BC5" i="5"/>
  <c r="BV5" i="5"/>
  <c r="BE5" i="5"/>
  <c r="BN5" i="5"/>
  <c r="BW5" i="5"/>
  <c r="BK5" i="5"/>
  <c r="BG5" i="5"/>
  <c r="BY5" i="5"/>
  <c r="AZ5" i="5"/>
  <c r="BO5" i="5"/>
  <c r="CA5" i="5"/>
  <c r="F9" i="4" l="1"/>
  <c r="C4" i="5"/>
  <c r="CE4" i="5" s="1"/>
  <c r="AT6" i="5"/>
  <c r="AS6" i="5"/>
  <c r="AS7" i="5" s="1"/>
  <c r="AS8" i="5" s="1"/>
  <c r="AS9" i="5" s="1"/>
  <c r="AS10" i="5" s="1"/>
  <c r="AS11" i="5" s="1"/>
  <c r="AS12" i="5" s="1"/>
  <c r="AS13" i="5" s="1"/>
  <c r="AS14" i="5" s="1"/>
  <c r="AW6" i="5"/>
  <c r="AV6" i="5"/>
  <c r="AU6" i="5"/>
  <c r="AY6" i="5"/>
  <c r="BF6" i="5"/>
  <c r="BB6" i="5"/>
  <c r="BL6" i="5"/>
  <c r="AZ6" i="5"/>
  <c r="BK6" i="5"/>
  <c r="AX6" i="5"/>
  <c r="BM6" i="5"/>
  <c r="BV6" i="5"/>
  <c r="BH6" i="5"/>
  <c r="BJ6" i="5"/>
  <c r="BI6" i="5"/>
  <c r="BC6" i="5"/>
  <c r="BD6" i="5"/>
  <c r="BZ6" i="5"/>
  <c r="BS6" i="5"/>
  <c r="BE6" i="5"/>
  <c r="BO6" i="5"/>
  <c r="BN6" i="5"/>
  <c r="BY6" i="5"/>
  <c r="BX6" i="5"/>
  <c r="BP6" i="5"/>
  <c r="CA6" i="5"/>
  <c r="BQ6" i="5"/>
  <c r="BT6" i="5"/>
  <c r="BA6" i="5"/>
  <c r="BW6" i="5"/>
  <c r="BU6" i="5"/>
  <c r="BG6" i="5"/>
  <c r="BR6" i="5"/>
  <c r="AR14" i="5"/>
  <c r="AR15" i="5" s="1"/>
  <c r="F10" i="4" l="1"/>
  <c r="CP4" i="5"/>
  <c r="CH4" i="5"/>
  <c r="CO4" i="5"/>
  <c r="CM4" i="5"/>
  <c r="CF4" i="5"/>
  <c r="DM4" i="5"/>
  <c r="DC4" i="5"/>
  <c r="DH4" i="5"/>
  <c r="CX4" i="5"/>
  <c r="DG4" i="5"/>
  <c r="CV4" i="5"/>
  <c r="DL4" i="5"/>
  <c r="CK4" i="5"/>
  <c r="DF4" i="5"/>
  <c r="CW4" i="5"/>
  <c r="DI4" i="5"/>
  <c r="CU4" i="5"/>
  <c r="DN4" i="5"/>
  <c r="CZ4" i="5"/>
  <c r="CS4" i="5"/>
  <c r="CR4" i="5"/>
  <c r="DA4" i="5"/>
  <c r="CG4" i="5"/>
  <c r="CN4" i="5"/>
  <c r="DO4" i="5"/>
  <c r="DB4" i="5"/>
  <c r="CT4" i="5"/>
  <c r="DD4" i="5"/>
  <c r="DK4" i="5"/>
  <c r="DE4" i="5"/>
  <c r="CL4" i="5"/>
  <c r="CQ4" i="5"/>
  <c r="DJ4" i="5"/>
  <c r="CY4" i="5"/>
  <c r="E5" i="4"/>
  <c r="AC5" i="4" s="1"/>
  <c r="CI4" i="5"/>
  <c r="CJ4" i="5"/>
  <c r="AW7" i="5"/>
  <c r="AU7" i="5"/>
  <c r="AV7" i="5"/>
  <c r="AT7" i="5"/>
  <c r="AT8" i="5" s="1"/>
  <c r="AT9" i="5" s="1"/>
  <c r="AT10" i="5" s="1"/>
  <c r="AT11" i="5" s="1"/>
  <c r="AT12" i="5" s="1"/>
  <c r="AT13" i="5" s="1"/>
  <c r="AT14" i="5" s="1"/>
  <c r="AT15" i="5" s="1"/>
  <c r="AY7" i="5"/>
  <c r="AX7" i="5"/>
  <c r="BA7" i="5"/>
  <c r="AZ7" i="5"/>
  <c r="BD7" i="5"/>
  <c r="BC7" i="5"/>
  <c r="BK7" i="5"/>
  <c r="BM7" i="5"/>
  <c r="BZ7" i="5"/>
  <c r="BB7" i="5"/>
  <c r="BO7" i="5"/>
  <c r="BG7" i="5"/>
  <c r="BV7" i="5"/>
  <c r="BW7" i="5"/>
  <c r="BE7" i="5"/>
  <c r="BF7" i="5"/>
  <c r="BP7" i="5"/>
  <c r="CA7" i="5"/>
  <c r="BX7" i="5"/>
  <c r="BH7" i="5"/>
  <c r="BU7" i="5"/>
  <c r="BJ7" i="5"/>
  <c r="BQ7" i="5"/>
  <c r="BT7" i="5"/>
  <c r="BR7" i="5"/>
  <c r="BN7" i="5"/>
  <c r="BL7" i="5"/>
  <c r="BI7" i="5"/>
  <c r="BS7" i="5"/>
  <c r="BY7" i="5"/>
  <c r="AR16" i="5"/>
  <c r="AS15" i="5"/>
  <c r="AS16" i="5" s="1"/>
  <c r="F11" i="4" l="1"/>
  <c r="C5" i="5"/>
  <c r="CP5" i="5" s="1"/>
  <c r="AB5" i="4"/>
  <c r="AV8" i="5"/>
  <c r="AW8" i="5"/>
  <c r="AU8" i="5"/>
  <c r="AX8" i="5"/>
  <c r="AY8" i="5"/>
  <c r="BA8" i="5"/>
  <c r="AZ8" i="5"/>
  <c r="BC8" i="5"/>
  <c r="BB8" i="5"/>
  <c r="BF8" i="5"/>
  <c r="BE8" i="5"/>
  <c r="BH8" i="5"/>
  <c r="BU8" i="5"/>
  <c r="BG8" i="5"/>
  <c r="BD8" i="5"/>
  <c r="BR8" i="5"/>
  <c r="BQ8" i="5"/>
  <c r="BJ8" i="5"/>
  <c r="BW8" i="5"/>
  <c r="BX8" i="5"/>
  <c r="BZ8" i="5"/>
  <c r="BN8" i="5"/>
  <c r="BV8" i="5"/>
  <c r="CA8" i="5"/>
  <c r="BY8" i="5"/>
  <c r="BK8" i="5"/>
  <c r="BP8" i="5"/>
  <c r="BL8" i="5"/>
  <c r="BI8" i="5"/>
  <c r="BT8" i="5"/>
  <c r="BS8" i="5"/>
  <c r="BO8" i="5"/>
  <c r="BM8" i="5"/>
  <c r="AS17" i="5"/>
  <c r="AR17" i="5"/>
  <c r="AR18" i="5" s="1"/>
  <c r="AR19" i="5" s="1"/>
  <c r="AR20" i="5" s="1"/>
  <c r="AR21" i="5" s="1"/>
  <c r="AT16" i="5"/>
  <c r="AT17" i="5" s="1"/>
  <c r="CL5" i="5" l="1"/>
  <c r="F12" i="4"/>
  <c r="DC5" i="5"/>
  <c r="DI5" i="5"/>
  <c r="CG5" i="5"/>
  <c r="DJ5" i="5"/>
  <c r="DO5" i="5"/>
  <c r="CF5" i="5"/>
  <c r="DA5" i="5"/>
  <c r="DK5" i="5"/>
  <c r="CX5" i="5"/>
  <c r="DE5" i="5"/>
  <c r="CH5" i="5"/>
  <c r="CR5" i="5"/>
  <c r="CY5" i="5"/>
  <c r="E6" i="4"/>
  <c r="AB6" i="4" s="1"/>
  <c r="DF5" i="5"/>
  <c r="CS5" i="5"/>
  <c r="CO5" i="5"/>
  <c r="DH5" i="5"/>
  <c r="CW5" i="5"/>
  <c r="CI5" i="5"/>
  <c r="CM5" i="5"/>
  <c r="DD5" i="5"/>
  <c r="DN5" i="5"/>
  <c r="CU5" i="5"/>
  <c r="DL5" i="5"/>
  <c r="CZ5" i="5"/>
  <c r="DB5" i="5"/>
  <c r="CT5" i="5"/>
  <c r="DG5" i="5"/>
  <c r="CE5" i="5"/>
  <c r="DM5" i="5"/>
  <c r="CQ5" i="5"/>
  <c r="CK5" i="5"/>
  <c r="CJ5" i="5"/>
  <c r="CN5" i="5"/>
  <c r="CV5" i="5"/>
  <c r="AZ9" i="5"/>
  <c r="AX9" i="5"/>
  <c r="BB9" i="5"/>
  <c r="AU9" i="5"/>
  <c r="AY9" i="5"/>
  <c r="AW9" i="5"/>
  <c r="AV9" i="5"/>
  <c r="BA9" i="5"/>
  <c r="BC9" i="5"/>
  <c r="BD9" i="5"/>
  <c r="BL9" i="5"/>
  <c r="BE9" i="5"/>
  <c r="BJ9" i="5"/>
  <c r="BF9" i="5"/>
  <c r="BH9" i="5"/>
  <c r="BU9" i="5"/>
  <c r="BG9" i="5"/>
  <c r="BI9" i="5"/>
  <c r="BO9" i="5"/>
  <c r="BS9" i="5"/>
  <c r="BP9" i="5"/>
  <c r="BT9" i="5"/>
  <c r="BR9" i="5"/>
  <c r="CA9" i="5"/>
  <c r="BN9" i="5"/>
  <c r="BZ9" i="5"/>
  <c r="BV9" i="5"/>
  <c r="BX9" i="5"/>
  <c r="BW9" i="5"/>
  <c r="BY9" i="5"/>
  <c r="BQ9" i="5"/>
  <c r="BK9" i="5"/>
  <c r="BM9" i="5"/>
  <c r="AC6" i="4"/>
  <c r="AR22" i="5"/>
  <c r="AR23" i="5" s="1"/>
  <c r="AR24" i="5" s="1"/>
  <c r="AR25" i="5" s="1"/>
  <c r="AT18" i="5"/>
  <c r="AS18" i="5"/>
  <c r="AS19" i="5" s="1"/>
  <c r="AS20" i="5" s="1"/>
  <c r="AS21" i="5" s="1"/>
  <c r="AS22" i="5" s="1"/>
  <c r="F13" i="4" l="1"/>
  <c r="C6" i="5"/>
  <c r="CF6" i="5" s="1"/>
  <c r="AZ10" i="5"/>
  <c r="BA10" i="5"/>
  <c r="AY10" i="5"/>
  <c r="AX10" i="5"/>
  <c r="BB10" i="5"/>
  <c r="AW10" i="5"/>
  <c r="BD10" i="5"/>
  <c r="BC10" i="5"/>
  <c r="AU10" i="5"/>
  <c r="AV10" i="5"/>
  <c r="BE10" i="5"/>
  <c r="BL10" i="5"/>
  <c r="BH10" i="5"/>
  <c r="BW10" i="5"/>
  <c r="BG10" i="5"/>
  <c r="BF10" i="5"/>
  <c r="BK10" i="5"/>
  <c r="BJ10" i="5"/>
  <c r="BI10" i="5"/>
  <c r="BU10" i="5"/>
  <c r="BM10" i="5"/>
  <c r="BV10" i="5"/>
  <c r="BP10" i="5"/>
  <c r="BS10" i="5"/>
  <c r="BQ10" i="5"/>
  <c r="CA10" i="5"/>
  <c r="BY10" i="5"/>
  <c r="BO10" i="5"/>
  <c r="BR10" i="5"/>
  <c r="BN10" i="5"/>
  <c r="BZ10" i="5"/>
  <c r="BX10" i="5"/>
  <c r="BT10" i="5"/>
  <c r="AS23" i="5"/>
  <c r="AS24" i="5" s="1"/>
  <c r="AS25" i="5" s="1"/>
  <c r="AS26" i="5" s="1"/>
  <c r="AR26" i="5"/>
  <c r="AT19" i="5"/>
  <c r="AT20" i="5" s="1"/>
  <c r="AT21" i="5" s="1"/>
  <c r="AT22" i="5" s="1"/>
  <c r="AT23" i="5" s="1"/>
  <c r="F14" i="4" l="1"/>
  <c r="DI6" i="5"/>
  <c r="CK6" i="5"/>
  <c r="CL6" i="5"/>
  <c r="CN6" i="5"/>
  <c r="CE6" i="5"/>
  <c r="CS6" i="5"/>
  <c r="DK6" i="5"/>
  <c r="DO6" i="5"/>
  <c r="CU6" i="5"/>
  <c r="DH6" i="5"/>
  <c r="CX6" i="5"/>
  <c r="DN6" i="5"/>
  <c r="DF6" i="5"/>
  <c r="CY6" i="5"/>
  <c r="DD6" i="5"/>
  <c r="CJ6" i="5"/>
  <c r="CV6" i="5"/>
  <c r="CR6" i="5"/>
  <c r="DG6" i="5"/>
  <c r="CO6" i="5"/>
  <c r="CT6" i="5"/>
  <c r="DB6" i="5"/>
  <c r="CP6" i="5"/>
  <c r="CI6" i="5"/>
  <c r="DC6" i="5"/>
  <c r="CW6" i="5"/>
  <c r="CZ6" i="5"/>
  <c r="CM6" i="5"/>
  <c r="CG6" i="5"/>
  <c r="DJ6" i="5"/>
  <c r="DM6" i="5"/>
  <c r="DL6" i="5"/>
  <c r="CH6" i="5"/>
  <c r="DA6" i="5"/>
  <c r="CQ6" i="5"/>
  <c r="E7" i="4"/>
  <c r="DE6" i="5"/>
  <c r="BB11" i="5"/>
  <c r="BA11" i="5"/>
  <c r="BE11" i="5"/>
  <c r="AY11" i="5"/>
  <c r="AZ11" i="5"/>
  <c r="BC11" i="5"/>
  <c r="AU11" i="5"/>
  <c r="AV11" i="5"/>
  <c r="AW11" i="5"/>
  <c r="BD11" i="5"/>
  <c r="BG11" i="5"/>
  <c r="AX11" i="5"/>
  <c r="BF11" i="5"/>
  <c r="BJ11" i="5"/>
  <c r="BK11" i="5"/>
  <c r="BN11" i="5"/>
  <c r="BH11" i="5"/>
  <c r="BO11" i="5"/>
  <c r="BM11" i="5"/>
  <c r="BI11" i="5"/>
  <c r="BL11" i="5"/>
  <c r="CA11" i="5"/>
  <c r="BX11" i="5"/>
  <c r="BW11" i="5"/>
  <c r="BY11" i="5"/>
  <c r="BZ11" i="5"/>
  <c r="BS11" i="5"/>
  <c r="BV11" i="5"/>
  <c r="BR11" i="5"/>
  <c r="AT24" i="5"/>
  <c r="AT25" i="5" s="1"/>
  <c r="AT26" i="5" s="1"/>
  <c r="AT27" i="5" s="1"/>
  <c r="BP11" i="5"/>
  <c r="BU11" i="5"/>
  <c r="BT11" i="5"/>
  <c r="BQ11" i="5"/>
  <c r="AR27" i="5"/>
  <c r="AR28" i="5" s="1"/>
  <c r="AR29" i="5" s="1"/>
  <c r="AR30" i="5" s="1"/>
  <c r="AR31" i="5" s="1"/>
  <c r="AR32" i="5" s="1"/>
  <c r="AR33" i="5" s="1"/>
  <c r="AR34" i="5" s="1"/>
  <c r="AR35" i="5" s="1"/>
  <c r="AR36" i="5" s="1"/>
  <c r="AR37" i="5" s="1"/>
  <c r="AR38" i="5" s="1"/>
  <c r="AR39" i="5" s="1"/>
  <c r="AR40" i="5" s="1"/>
  <c r="AR41" i="5" s="1"/>
  <c r="AR42" i="5" s="1"/>
  <c r="AR43" i="5" s="1"/>
  <c r="AR44" i="5" s="1"/>
  <c r="AR45" i="5" s="1"/>
  <c r="AR46" i="5" s="1"/>
  <c r="AR47" i="5" s="1"/>
  <c r="AR48" i="5" s="1"/>
  <c r="AR49" i="5" s="1"/>
  <c r="AR50" i="5" s="1"/>
  <c r="AR51" i="5" s="1"/>
  <c r="AR52" i="5" s="1"/>
  <c r="AR53" i="5" s="1"/>
  <c r="AR54" i="5" s="1"/>
  <c r="AS27" i="5"/>
  <c r="F15" i="4" l="1"/>
  <c r="AC7" i="4"/>
  <c r="AD7" i="4"/>
  <c r="AB7" i="4"/>
  <c r="C7" i="5"/>
  <c r="CY7" i="5" s="1"/>
  <c r="AZ12" i="5"/>
  <c r="BB12" i="5"/>
  <c r="BC12" i="5"/>
  <c r="BE12" i="5"/>
  <c r="BG12" i="5"/>
  <c r="AU12" i="5"/>
  <c r="AW12" i="5"/>
  <c r="AX12" i="5"/>
  <c r="BD12" i="5"/>
  <c r="BF12" i="5"/>
  <c r="BA12" i="5"/>
  <c r="AV12" i="5"/>
  <c r="AY12" i="5"/>
  <c r="BK12" i="5"/>
  <c r="BL12" i="5"/>
  <c r="BJ12" i="5"/>
  <c r="BO12" i="5"/>
  <c r="BI12" i="5"/>
  <c r="BH12" i="5"/>
  <c r="BN12" i="5"/>
  <c r="BT12" i="5"/>
  <c r="BM12" i="5"/>
  <c r="BQ12" i="5"/>
  <c r="BX12" i="5"/>
  <c r="BS12" i="5"/>
  <c r="BR12" i="5"/>
  <c r="BV12" i="5"/>
  <c r="BY12" i="5"/>
  <c r="BP12" i="5"/>
  <c r="BZ12" i="5"/>
  <c r="BU12" i="5"/>
  <c r="BW12" i="5"/>
  <c r="CA12" i="5"/>
  <c r="AS28" i="5"/>
  <c r="AS29" i="5" s="1"/>
  <c r="AS30" i="5" s="1"/>
  <c r="AS31" i="5" s="1"/>
  <c r="AS32" i="5" s="1"/>
  <c r="AS33" i="5" s="1"/>
  <c r="AS34" i="5" s="1"/>
  <c r="AS35" i="5" s="1"/>
  <c r="AS36" i="5" s="1"/>
  <c r="AS37" i="5" s="1"/>
  <c r="AS38" i="5" s="1"/>
  <c r="AS39" i="5" s="1"/>
  <c r="AS40" i="5" s="1"/>
  <c r="AS41" i="5" s="1"/>
  <c r="AS42" i="5" s="1"/>
  <c r="AS43" i="5" s="1"/>
  <c r="AS44" i="5" s="1"/>
  <c r="AS45" i="5" s="1"/>
  <c r="AS46" i="5" s="1"/>
  <c r="AS47" i="5" s="1"/>
  <c r="AS48" i="5" s="1"/>
  <c r="AS49" i="5" s="1"/>
  <c r="AS50" i="5" s="1"/>
  <c r="AS51" i="5" s="1"/>
  <c r="AS52" i="5" s="1"/>
  <c r="AS53" i="5" s="1"/>
  <c r="AS54" i="5" s="1"/>
  <c r="AS55" i="5" s="1"/>
  <c r="AR55" i="5"/>
  <c r="AR56" i="5" s="1"/>
  <c r="AR57" i="5" s="1"/>
  <c r="AR58" i="5" s="1"/>
  <c r="AR59" i="5" s="1"/>
  <c r="AR60" i="5" s="1"/>
  <c r="AR61" i="5" s="1"/>
  <c r="AT28" i="5"/>
  <c r="F16" i="4" l="1"/>
  <c r="DI7" i="5"/>
  <c r="CS7" i="5"/>
  <c r="CU7" i="5"/>
  <c r="DM7" i="5"/>
  <c r="CP7" i="5"/>
  <c r="DH7" i="5"/>
  <c r="CH7" i="5"/>
  <c r="CX7" i="5"/>
  <c r="CR7" i="5"/>
  <c r="DJ7" i="5"/>
  <c r="DK7" i="5"/>
  <c r="DN7" i="5"/>
  <c r="CN7" i="5"/>
  <c r="DE7" i="5"/>
  <c r="CI7" i="5"/>
  <c r="CT7" i="5"/>
  <c r="DB7" i="5"/>
  <c r="DF7" i="5"/>
  <c r="CK7" i="5"/>
  <c r="CJ7" i="5"/>
  <c r="DC7" i="5"/>
  <c r="CW7" i="5"/>
  <c r="DO7" i="5"/>
  <c r="CV7" i="5"/>
  <c r="DA7" i="5"/>
  <c r="CQ7" i="5"/>
  <c r="CO7" i="5"/>
  <c r="DL7" i="5"/>
  <c r="DG7" i="5"/>
  <c r="CG7" i="5"/>
  <c r="CZ7" i="5"/>
  <c r="E8" i="4"/>
  <c r="AD8" i="4" s="1"/>
  <c r="CE7" i="5"/>
  <c r="CF7" i="5"/>
  <c r="CL7" i="5"/>
  <c r="CM7" i="5"/>
  <c r="DD7" i="5"/>
  <c r="BC13" i="5"/>
  <c r="BF13" i="5"/>
  <c r="AU13" i="5"/>
  <c r="AX13" i="5"/>
  <c r="AY13" i="5"/>
  <c r="BG13" i="5"/>
  <c r="AV13" i="5"/>
  <c r="BB13" i="5"/>
  <c r="BD13" i="5"/>
  <c r="BE13" i="5"/>
  <c r="BA13" i="5"/>
  <c r="BH13" i="5"/>
  <c r="AW13" i="5"/>
  <c r="AZ13" i="5"/>
  <c r="BO13" i="5"/>
  <c r="BM13" i="5"/>
  <c r="BI13" i="5"/>
  <c r="BK13" i="5"/>
  <c r="BJ13" i="5"/>
  <c r="BR13" i="5"/>
  <c r="BN13" i="5"/>
  <c r="BL13" i="5"/>
  <c r="BS13" i="5"/>
  <c r="AT29" i="5"/>
  <c r="AT30" i="5" s="1"/>
  <c r="AT31" i="5" s="1"/>
  <c r="AT32" i="5" s="1"/>
  <c r="AT33" i="5" s="1"/>
  <c r="AT34" i="5" s="1"/>
  <c r="AT35" i="5" s="1"/>
  <c r="AT36" i="5" s="1"/>
  <c r="AT37" i="5" s="1"/>
  <c r="AT38" i="5" s="1"/>
  <c r="AT39" i="5" s="1"/>
  <c r="AT40" i="5" s="1"/>
  <c r="AT41" i="5" s="1"/>
  <c r="AT42" i="5" s="1"/>
  <c r="AT43" i="5" s="1"/>
  <c r="AT44" i="5" s="1"/>
  <c r="AT45" i="5" s="1"/>
  <c r="AT46" i="5" s="1"/>
  <c r="AT47" i="5" s="1"/>
  <c r="AT48" i="5" s="1"/>
  <c r="AT49" i="5" s="1"/>
  <c r="AT50" i="5" s="1"/>
  <c r="AT51" i="5" s="1"/>
  <c r="AT52" i="5" s="1"/>
  <c r="AT53" i="5" s="1"/>
  <c r="AT54" i="5" s="1"/>
  <c r="AT55" i="5" s="1"/>
  <c r="AT56" i="5" s="1"/>
  <c r="BU13" i="5"/>
  <c r="BT13" i="5"/>
  <c r="BX13" i="5"/>
  <c r="BQ13" i="5"/>
  <c r="BW13" i="5"/>
  <c r="BP13" i="5"/>
  <c r="BY13" i="5"/>
  <c r="BV13" i="5"/>
  <c r="CA13" i="5"/>
  <c r="BZ13" i="5"/>
  <c r="AS56" i="5"/>
  <c r="AS57" i="5" s="1"/>
  <c r="AS58" i="5" s="1"/>
  <c r="AS59" i="5" s="1"/>
  <c r="AS60" i="5" s="1"/>
  <c r="AS61" i="5" s="1"/>
  <c r="AS62" i="5" s="1"/>
  <c r="AR62" i="5"/>
  <c r="F17" i="4" l="1"/>
  <c r="AC8" i="4"/>
  <c r="AB8" i="4"/>
  <c r="C8" i="5"/>
  <c r="CF8" i="5" s="1"/>
  <c r="BD14" i="5"/>
  <c r="BG14" i="5"/>
  <c r="BE14" i="5"/>
  <c r="BF14" i="5"/>
  <c r="BC14" i="5"/>
  <c r="AX14" i="5"/>
  <c r="BH14" i="5"/>
  <c r="BI14" i="5"/>
  <c r="BB14" i="5"/>
  <c r="BA14" i="5"/>
  <c r="AU14" i="5"/>
  <c r="AV14" i="5"/>
  <c r="AW14" i="5"/>
  <c r="AY14" i="5"/>
  <c r="AZ14" i="5"/>
  <c r="BJ14" i="5"/>
  <c r="BL14" i="5"/>
  <c r="BK14" i="5"/>
  <c r="BO14" i="5"/>
  <c r="BM14" i="5"/>
  <c r="BN14" i="5"/>
  <c r="BV14" i="5"/>
  <c r="BU14" i="5"/>
  <c r="BZ14" i="5"/>
  <c r="BY14" i="5"/>
  <c r="BW14" i="5"/>
  <c r="BS14" i="5"/>
  <c r="BT14" i="5"/>
  <c r="BR14" i="5"/>
  <c r="BP14" i="5"/>
  <c r="BQ14" i="5"/>
  <c r="CP8" i="5"/>
  <c r="CA14" i="5"/>
  <c r="BX14" i="5"/>
  <c r="AT57" i="5"/>
  <c r="AT58" i="5" s="1"/>
  <c r="AT59" i="5" s="1"/>
  <c r="AT60" i="5" s="1"/>
  <c r="AT61" i="5" s="1"/>
  <c r="AT62" i="5" s="1"/>
  <c r="AT63" i="5" s="1"/>
  <c r="AR63" i="5"/>
  <c r="AR64" i="5" s="1"/>
  <c r="AS63" i="5"/>
  <c r="F18" i="4" l="1"/>
  <c r="CT8" i="5"/>
  <c r="CE8" i="5"/>
  <c r="CW8" i="5"/>
  <c r="CZ8" i="5"/>
  <c r="CY8" i="5"/>
  <c r="DK8" i="5"/>
  <c r="CM8" i="5"/>
  <c r="DH8" i="5"/>
  <c r="CJ8" i="5"/>
  <c r="CX8" i="5"/>
  <c r="CG8" i="5"/>
  <c r="DL8" i="5"/>
  <c r="DM8" i="5"/>
  <c r="DI8" i="5"/>
  <c r="CH8" i="5"/>
  <c r="DF8" i="5"/>
  <c r="DG8" i="5"/>
  <c r="CQ8" i="5"/>
  <c r="CS8" i="5"/>
  <c r="DJ8" i="5"/>
  <c r="DN8" i="5"/>
  <c r="DE8" i="5"/>
  <c r="DD8" i="5"/>
  <c r="DA8" i="5"/>
  <c r="CK8" i="5"/>
  <c r="CR8" i="5"/>
  <c r="CO8" i="5"/>
  <c r="CN8" i="5"/>
  <c r="DC8" i="5"/>
  <c r="CL8" i="5"/>
  <c r="DB8" i="5"/>
  <c r="CI8" i="5"/>
  <c r="CV8" i="5"/>
  <c r="DO8" i="5"/>
  <c r="E9" i="4"/>
  <c r="CU8" i="5"/>
  <c r="BC15" i="5"/>
  <c r="AY15" i="5"/>
  <c r="BI15" i="5"/>
  <c r="BB15" i="5"/>
  <c r="BF15" i="5"/>
  <c r="BJ15" i="5"/>
  <c r="BH15" i="5"/>
  <c r="AV15" i="5"/>
  <c r="BG15" i="5"/>
  <c r="BD15" i="5"/>
  <c r="BE15" i="5"/>
  <c r="AU15" i="5"/>
  <c r="AX15" i="5"/>
  <c r="AW15" i="5"/>
  <c r="BA15" i="5"/>
  <c r="AZ15" i="5"/>
  <c r="BK15" i="5"/>
  <c r="BM15" i="5"/>
  <c r="BL15" i="5"/>
  <c r="BO15" i="5"/>
  <c r="BN15" i="5"/>
  <c r="BW15" i="5"/>
  <c r="BT15" i="5"/>
  <c r="BV15" i="5"/>
  <c r="BR15" i="5"/>
  <c r="BZ15" i="5"/>
  <c r="BP15" i="5"/>
  <c r="BS15" i="5"/>
  <c r="BX15" i="5"/>
  <c r="BU15" i="5"/>
  <c r="CA15" i="5"/>
  <c r="BY15" i="5"/>
  <c r="BQ15" i="5"/>
  <c r="AS64" i="5"/>
  <c r="AS65" i="5" s="1"/>
  <c r="AT64" i="5"/>
  <c r="AR65" i="5"/>
  <c r="AR66" i="5" s="1"/>
  <c r="AR67" i="5" s="1"/>
  <c r="AR68" i="5" s="1"/>
  <c r="AR69" i="5" s="1"/>
  <c r="AR70" i="5" s="1"/>
  <c r="AR71" i="5" s="1"/>
  <c r="AR72" i="5" s="1"/>
  <c r="F19" i="4" l="1"/>
  <c r="AD9" i="4"/>
  <c r="AE9" i="4"/>
  <c r="AB9" i="4"/>
  <c r="AC9" i="4"/>
  <c r="C9" i="5"/>
  <c r="CQ9" i="5" s="1"/>
  <c r="BH16" i="5"/>
  <c r="BF16" i="5"/>
  <c r="BJ16" i="5"/>
  <c r="BI16" i="5"/>
  <c r="BE16" i="5"/>
  <c r="BK16" i="5"/>
  <c r="BG16" i="5"/>
  <c r="BC16" i="5"/>
  <c r="BD16" i="5"/>
  <c r="AZ16" i="5"/>
  <c r="AU16" i="5"/>
  <c r="AW16" i="5"/>
  <c r="AX16" i="5"/>
  <c r="AY16" i="5"/>
  <c r="BA16" i="5"/>
  <c r="AV16" i="5"/>
  <c r="BB16" i="5"/>
  <c r="BL16" i="5"/>
  <c r="BN16" i="5"/>
  <c r="BM16" i="5"/>
  <c r="BP16" i="5"/>
  <c r="BO16" i="5"/>
  <c r="BQ16" i="5"/>
  <c r="BU16" i="5"/>
  <c r="BW16" i="5"/>
  <c r="BR16" i="5"/>
  <c r="BS16" i="5"/>
  <c r="BX16" i="5"/>
  <c r="BT16" i="5"/>
  <c r="BV16" i="5"/>
  <c r="CA16" i="5"/>
  <c r="BZ16" i="5"/>
  <c r="BY16" i="5"/>
  <c r="AT65" i="5"/>
  <c r="AT66" i="5" s="1"/>
  <c r="AS66" i="5"/>
  <c r="AS67" i="5" s="1"/>
  <c r="AS68" i="5" s="1"/>
  <c r="AS69" i="5" s="1"/>
  <c r="AS70" i="5" s="1"/>
  <c r="AS71" i="5" s="1"/>
  <c r="AS72" i="5" s="1"/>
  <c r="AS73" i="5" s="1"/>
  <c r="AR73" i="5"/>
  <c r="AR74" i="5" s="1"/>
  <c r="F20" i="4" l="1"/>
  <c r="CW9" i="5"/>
  <c r="CE9" i="5"/>
  <c r="CT9" i="5"/>
  <c r="DA9" i="5"/>
  <c r="DB9" i="5"/>
  <c r="CM9" i="5"/>
  <c r="CR9" i="5"/>
  <c r="CO9" i="5"/>
  <c r="DC9" i="5"/>
  <c r="CH9" i="5"/>
  <c r="CG9" i="5"/>
  <c r="DK9" i="5"/>
  <c r="DN9" i="5"/>
  <c r="CL9" i="5"/>
  <c r="CY9" i="5"/>
  <c r="CJ9" i="5"/>
  <c r="CZ9" i="5"/>
  <c r="CS9" i="5"/>
  <c r="CU9" i="5"/>
  <c r="DM9" i="5"/>
  <c r="CP9" i="5"/>
  <c r="DL9" i="5"/>
  <c r="DJ9" i="5"/>
  <c r="CN9" i="5"/>
  <c r="DI9" i="5"/>
  <c r="E10" i="4"/>
  <c r="AD10" i="4" s="1"/>
  <c r="DG9" i="5"/>
  <c r="CI9" i="5"/>
  <c r="CK9" i="5"/>
  <c r="DD9" i="5"/>
  <c r="DF9" i="5"/>
  <c r="CX9" i="5"/>
  <c r="DH9" i="5"/>
  <c r="DE9" i="5"/>
  <c r="CV9" i="5"/>
  <c r="DO9" i="5"/>
  <c r="CF9" i="5"/>
  <c r="AC10" i="4"/>
  <c r="BC17" i="5"/>
  <c r="BJ17" i="5"/>
  <c r="BF17" i="5"/>
  <c r="AU17" i="5"/>
  <c r="AW17" i="5"/>
  <c r="AZ17" i="5"/>
  <c r="AY17" i="5"/>
  <c r="AX17" i="5"/>
  <c r="BB17" i="5"/>
  <c r="BA17" i="5"/>
  <c r="BI17" i="5"/>
  <c r="BK17" i="5"/>
  <c r="BG17" i="5"/>
  <c r="BH17" i="5"/>
  <c r="BE17" i="5"/>
  <c r="BD17" i="5"/>
  <c r="BN17" i="5"/>
  <c r="AV17" i="5"/>
  <c r="BM17" i="5"/>
  <c r="BL17" i="5"/>
  <c r="BP17" i="5"/>
  <c r="BQ17" i="5"/>
  <c r="BO17" i="5"/>
  <c r="BT17" i="5"/>
  <c r="BS17" i="5"/>
  <c r="BU17" i="5"/>
  <c r="BR17" i="5"/>
  <c r="CA17" i="5"/>
  <c r="BV17" i="5"/>
  <c r="BY17" i="5"/>
  <c r="BX17" i="5"/>
  <c r="BW17" i="5"/>
  <c r="BZ17" i="5"/>
  <c r="AT67" i="5"/>
  <c r="AT68" i="5" s="1"/>
  <c r="AT69" i="5" s="1"/>
  <c r="AT70" i="5" s="1"/>
  <c r="AT71" i="5" s="1"/>
  <c r="AT72" i="5" s="1"/>
  <c r="AT73" i="5" s="1"/>
  <c r="AT74" i="5" s="1"/>
  <c r="AS74" i="5"/>
  <c r="AS75" i="5" s="1"/>
  <c r="AR75" i="5"/>
  <c r="AR76" i="5" s="1"/>
  <c r="AR77" i="5" s="1"/>
  <c r="AE10" i="4" l="1"/>
  <c r="F21" i="4"/>
  <c r="AB10" i="4"/>
  <c r="C10" i="5"/>
  <c r="E11" i="4" s="1"/>
  <c r="AD11" i="4" s="1"/>
  <c r="BG18" i="5"/>
  <c r="BI18" i="5"/>
  <c r="BE18" i="5"/>
  <c r="BL18" i="5"/>
  <c r="BD18" i="5"/>
  <c r="BK18" i="5"/>
  <c r="AV18" i="5"/>
  <c r="BH18" i="5"/>
  <c r="AW18" i="5"/>
  <c r="AU18" i="5"/>
  <c r="AX18" i="5"/>
  <c r="AY18" i="5"/>
  <c r="AZ18" i="5"/>
  <c r="BA18" i="5"/>
  <c r="BB18" i="5"/>
  <c r="BJ18" i="5"/>
  <c r="BF18" i="5"/>
  <c r="BC18" i="5"/>
  <c r="BP18" i="5"/>
  <c r="BM18" i="5"/>
  <c r="BO18" i="5"/>
  <c r="BQ18" i="5"/>
  <c r="BN18" i="5"/>
  <c r="BR18" i="5"/>
  <c r="BS18" i="5"/>
  <c r="BX18" i="5"/>
  <c r="BW18" i="5"/>
  <c r="BT18" i="5"/>
  <c r="BU18" i="5"/>
  <c r="BY18" i="5"/>
  <c r="CA18" i="5"/>
  <c r="BV18" i="5"/>
  <c r="BZ18" i="5"/>
  <c r="AT75" i="5"/>
  <c r="AT76" i="5" s="1"/>
  <c r="AR78" i="5"/>
  <c r="AR79" i="5" s="1"/>
  <c r="AR80" i="5" s="1"/>
  <c r="AR81" i="5" s="1"/>
  <c r="AR82" i="5" s="1"/>
  <c r="AR83" i="5" s="1"/>
  <c r="AR84" i="5" s="1"/>
  <c r="AR85" i="5" s="1"/>
  <c r="AR86" i="5" s="1"/>
  <c r="AR87" i="5" s="1"/>
  <c r="AS76" i="5"/>
  <c r="F22" i="4" l="1"/>
  <c r="AE11" i="4"/>
  <c r="CH10" i="5"/>
  <c r="CF10" i="5"/>
  <c r="DD10" i="5"/>
  <c r="DM10" i="5"/>
  <c r="CL10" i="5"/>
  <c r="DG10" i="5"/>
  <c r="DH10" i="5"/>
  <c r="DO10" i="5"/>
  <c r="CP10" i="5"/>
  <c r="CY10" i="5"/>
  <c r="CR10" i="5"/>
  <c r="CK10" i="5"/>
  <c r="DF10" i="5"/>
  <c r="DK10" i="5"/>
  <c r="CS10" i="5"/>
  <c r="CQ10" i="5"/>
  <c r="CN10" i="5"/>
  <c r="DB10" i="5"/>
  <c r="DA10" i="5"/>
  <c r="CI10" i="5"/>
  <c r="CU10" i="5"/>
  <c r="CO10" i="5"/>
  <c r="CG10" i="5"/>
  <c r="CV10" i="5"/>
  <c r="DL10" i="5"/>
  <c r="CZ10" i="5"/>
  <c r="DI10" i="5"/>
  <c r="AC11" i="4"/>
  <c r="CT10" i="5"/>
  <c r="DJ10" i="5"/>
  <c r="CW10" i="5"/>
  <c r="DE10" i="5"/>
  <c r="CJ10" i="5"/>
  <c r="CM10" i="5"/>
  <c r="CE10" i="5"/>
  <c r="DC10" i="5"/>
  <c r="DN10" i="5"/>
  <c r="CX10" i="5"/>
  <c r="BG19" i="5"/>
  <c r="BM19" i="5"/>
  <c r="AW19" i="5"/>
  <c r="BJ19" i="5"/>
  <c r="BP19" i="5"/>
  <c r="BH19" i="5"/>
  <c r="BF19" i="5"/>
  <c r="AV19" i="5"/>
  <c r="BK19" i="5"/>
  <c r="BL19" i="5"/>
  <c r="BI19" i="5"/>
  <c r="BE19" i="5"/>
  <c r="AU19" i="5"/>
  <c r="AX19" i="5"/>
  <c r="AY19" i="5"/>
  <c r="AZ19" i="5"/>
  <c r="BA19" i="5"/>
  <c r="BB19" i="5"/>
  <c r="BC19" i="5"/>
  <c r="BD19" i="5"/>
  <c r="BR19" i="5"/>
  <c r="BQ19" i="5"/>
  <c r="BS19" i="5"/>
  <c r="BO19" i="5"/>
  <c r="BN19" i="5"/>
  <c r="BW19" i="5"/>
  <c r="BT19" i="5"/>
  <c r="BU19" i="5"/>
  <c r="BV19" i="5"/>
  <c r="BX19" i="5"/>
  <c r="BZ19" i="5"/>
  <c r="CA19" i="5"/>
  <c r="BY19" i="5"/>
  <c r="AT77" i="5"/>
  <c r="AS77" i="5"/>
  <c r="AS78" i="5" s="1"/>
  <c r="AR88" i="5"/>
  <c r="AR89" i="5" s="1"/>
  <c r="AR90" i="5" s="1"/>
  <c r="AR91" i="5" s="1"/>
  <c r="AB11" i="4"/>
  <c r="F23" i="4" l="1"/>
  <c r="C11" i="5"/>
  <c r="E12" i="4" s="1"/>
  <c r="AE12" i="4" s="1"/>
  <c r="BF20" i="5"/>
  <c r="BM20" i="5"/>
  <c r="BG20" i="5"/>
  <c r="BH20" i="5"/>
  <c r="BL20" i="5"/>
  <c r="BJ20" i="5"/>
  <c r="AV20" i="5"/>
  <c r="AU20" i="5"/>
  <c r="AZ20" i="5"/>
  <c r="AX20" i="5"/>
  <c r="AY20" i="5"/>
  <c r="BB20" i="5"/>
  <c r="BD20" i="5"/>
  <c r="BC20" i="5"/>
  <c r="BA20" i="5"/>
  <c r="BO20" i="5"/>
  <c r="BI20" i="5"/>
  <c r="BE20" i="5"/>
  <c r="AW20" i="5"/>
  <c r="BK20" i="5"/>
  <c r="BR20" i="5"/>
  <c r="BS20" i="5"/>
  <c r="BU20" i="5"/>
  <c r="BQ20" i="5"/>
  <c r="BT20" i="5"/>
  <c r="BN20" i="5"/>
  <c r="BP20" i="5"/>
  <c r="BX20" i="5"/>
  <c r="BW20" i="5"/>
  <c r="BV20" i="5"/>
  <c r="CA20" i="5"/>
  <c r="BY20" i="5"/>
  <c r="BZ20" i="5"/>
  <c r="AT78" i="5"/>
  <c r="AT79" i="5" s="1"/>
  <c r="AR92" i="5"/>
  <c r="AR93" i="5" s="1"/>
  <c r="AR94" i="5" s="1"/>
  <c r="AR95" i="5" s="1"/>
  <c r="AR96" i="5" s="1"/>
  <c r="AR97" i="5" s="1"/>
  <c r="AR98" i="5" s="1"/>
  <c r="AR99" i="5" s="1"/>
  <c r="AR100" i="5" s="1"/>
  <c r="AR101" i="5" s="1"/>
  <c r="AS79" i="5"/>
  <c r="AS80" i="5" s="1"/>
  <c r="AS81" i="5" s="1"/>
  <c r="AS82" i="5" s="1"/>
  <c r="AS83" i="5" s="1"/>
  <c r="AS84" i="5" s="1"/>
  <c r="AS85" i="5" s="1"/>
  <c r="AS86" i="5" s="1"/>
  <c r="AS87" i="5" s="1"/>
  <c r="AS88" i="5" s="1"/>
  <c r="F24" i="4" l="1"/>
  <c r="DN11" i="5"/>
  <c r="CY11" i="5"/>
  <c r="DO11" i="5"/>
  <c r="CP11" i="5"/>
  <c r="AC12" i="4"/>
  <c r="CU11" i="5"/>
  <c r="DI11" i="5"/>
  <c r="CH11" i="5"/>
  <c r="CW11" i="5"/>
  <c r="CE11" i="5"/>
  <c r="CR11" i="5"/>
  <c r="CG11" i="5"/>
  <c r="DL11" i="5"/>
  <c r="DA11" i="5"/>
  <c r="DB11" i="5"/>
  <c r="DM11" i="5"/>
  <c r="DH11" i="5"/>
  <c r="CI11" i="5"/>
  <c r="DF11" i="5"/>
  <c r="CT11" i="5"/>
  <c r="CJ11" i="5"/>
  <c r="CK11" i="5"/>
  <c r="DD11" i="5"/>
  <c r="CF11" i="5"/>
  <c r="CX11" i="5"/>
  <c r="CQ11" i="5"/>
  <c r="CO11" i="5"/>
  <c r="DK11" i="5"/>
  <c r="DC11" i="5"/>
  <c r="CL11" i="5"/>
  <c r="DE11" i="5"/>
  <c r="DJ11" i="5"/>
  <c r="CS11" i="5"/>
  <c r="CV11" i="5"/>
  <c r="CM11" i="5"/>
  <c r="CN11" i="5"/>
  <c r="CZ11" i="5"/>
  <c r="DG11" i="5"/>
  <c r="BK21" i="5"/>
  <c r="BJ21" i="5"/>
  <c r="BL21" i="5"/>
  <c r="BG21" i="5"/>
  <c r="BI21" i="5"/>
  <c r="BN21" i="5"/>
  <c r="AU21" i="5"/>
  <c r="AV21" i="5"/>
  <c r="AY21" i="5"/>
  <c r="AX21" i="5"/>
  <c r="AZ21" i="5"/>
  <c r="BE21" i="5"/>
  <c r="BA21" i="5"/>
  <c r="BB21" i="5"/>
  <c r="BD21" i="5"/>
  <c r="BC21" i="5"/>
  <c r="BF21" i="5"/>
  <c r="BH21" i="5"/>
  <c r="AW21" i="5"/>
  <c r="BM21" i="5"/>
  <c r="BV21" i="5"/>
  <c r="BU21" i="5"/>
  <c r="BQ21" i="5"/>
  <c r="BR21" i="5"/>
  <c r="BO21" i="5"/>
  <c r="BT21" i="5"/>
  <c r="BP21" i="5"/>
  <c r="BS21" i="5"/>
  <c r="CA21" i="5"/>
  <c r="BW21" i="5"/>
  <c r="BY21" i="5"/>
  <c r="BX21" i="5"/>
  <c r="BZ21" i="5"/>
  <c r="AS89" i="5"/>
  <c r="AS90" i="5" s="1"/>
  <c r="AS91" i="5" s="1"/>
  <c r="AS92" i="5" s="1"/>
  <c r="AS93" i="5" s="1"/>
  <c r="AS94" i="5" s="1"/>
  <c r="AS95" i="5" s="1"/>
  <c r="AS96" i="5" s="1"/>
  <c r="AS97" i="5" s="1"/>
  <c r="AS98" i="5" s="1"/>
  <c r="AS99" i="5" s="1"/>
  <c r="AS100" i="5" s="1"/>
  <c r="AS101" i="5" s="1"/>
  <c r="AT80" i="5"/>
  <c r="AT81" i="5" s="1"/>
  <c r="AT82" i="5" s="1"/>
  <c r="AT83" i="5" s="1"/>
  <c r="AT84" i="5" s="1"/>
  <c r="AT85" i="5" s="1"/>
  <c r="AT86" i="5" s="1"/>
  <c r="AT87" i="5" s="1"/>
  <c r="AT88" i="5" s="1"/>
  <c r="AT89" i="5" s="1"/>
  <c r="AB12" i="4"/>
  <c r="AD12" i="4"/>
  <c r="F25" i="4" l="1"/>
  <c r="C12" i="5"/>
  <c r="E13" i="4" s="1"/>
  <c r="AB13" i="4" s="1"/>
  <c r="BJ22" i="5"/>
  <c r="BL22" i="5"/>
  <c r="BO22" i="5"/>
  <c r="BF22" i="5"/>
  <c r="BA22" i="5"/>
  <c r="BI22" i="5"/>
  <c r="AV22" i="5"/>
  <c r="BK22" i="5"/>
  <c r="BG22" i="5"/>
  <c r="AW22" i="5"/>
  <c r="AU22" i="5"/>
  <c r="AY22" i="5"/>
  <c r="AX22" i="5"/>
  <c r="AZ22" i="5"/>
  <c r="BB22" i="5"/>
  <c r="BC22" i="5"/>
  <c r="BE22" i="5"/>
  <c r="BD22" i="5"/>
  <c r="BN22" i="5"/>
  <c r="BH22" i="5"/>
  <c r="BM22" i="5"/>
  <c r="BS22" i="5"/>
  <c r="BQ22" i="5"/>
  <c r="BU22" i="5"/>
  <c r="BT22" i="5"/>
  <c r="BR22" i="5"/>
  <c r="BP22" i="5"/>
  <c r="BX22" i="5"/>
  <c r="BV22" i="5"/>
  <c r="BW22" i="5"/>
  <c r="BZ22" i="5"/>
  <c r="BY22" i="5"/>
  <c r="CA22" i="5"/>
  <c r="AT90" i="5"/>
  <c r="AT91" i="5" s="1"/>
  <c r="AT92" i="5" s="1"/>
  <c r="AT93" i="5" s="1"/>
  <c r="AT94" i="5" s="1"/>
  <c r="AT95" i="5" s="1"/>
  <c r="AT96" i="5" s="1"/>
  <c r="AT97" i="5" s="1"/>
  <c r="AT98" i="5" s="1"/>
  <c r="AT99" i="5" s="1"/>
  <c r="AT100" i="5" s="1"/>
  <c r="AT101" i="5" s="1"/>
  <c r="CK12" i="5" l="1"/>
  <c r="DI12" i="5"/>
  <c r="F26" i="4"/>
  <c r="DG12" i="5"/>
  <c r="CH12" i="5"/>
  <c r="CO12" i="5"/>
  <c r="CT12" i="5"/>
  <c r="CG12" i="5"/>
  <c r="CN12" i="5"/>
  <c r="DL12" i="5"/>
  <c r="CX12" i="5"/>
  <c r="CU12" i="5"/>
  <c r="CF12" i="5"/>
  <c r="DH12" i="5"/>
  <c r="CL12" i="5"/>
  <c r="CV12" i="5"/>
  <c r="CE12" i="5"/>
  <c r="DE12" i="5"/>
  <c r="CJ12" i="5"/>
  <c r="CS12" i="5"/>
  <c r="DA12" i="5"/>
  <c r="CW12" i="5"/>
  <c r="CP12" i="5"/>
  <c r="CR12" i="5"/>
  <c r="DF12" i="5"/>
  <c r="CY12" i="5"/>
  <c r="DN12" i="5"/>
  <c r="DK12" i="5"/>
  <c r="CM12" i="5"/>
  <c r="DO12" i="5"/>
  <c r="DC12" i="5"/>
  <c r="DB12" i="5"/>
  <c r="CZ12" i="5"/>
  <c r="CQ12" i="5"/>
  <c r="DJ12" i="5"/>
  <c r="DM12" i="5"/>
  <c r="CI12" i="5"/>
  <c r="DD12" i="5"/>
  <c r="AW23" i="5"/>
  <c r="BB23" i="5"/>
  <c r="BL23" i="5"/>
  <c r="BI23" i="5"/>
  <c r="BJ23" i="5"/>
  <c r="BR23" i="5"/>
  <c r="BM23" i="5"/>
  <c r="BG23" i="5"/>
  <c r="BO23" i="5"/>
  <c r="BK23" i="5"/>
  <c r="BN23" i="5"/>
  <c r="BH23" i="5"/>
  <c r="AU23" i="5"/>
  <c r="AY23" i="5"/>
  <c r="AZ23" i="5"/>
  <c r="BA23" i="5"/>
  <c r="AX23" i="5"/>
  <c r="BF23" i="5"/>
  <c r="BC23" i="5"/>
  <c r="BD23" i="5"/>
  <c r="BE23" i="5"/>
  <c r="AV23" i="5"/>
  <c r="BU23" i="5"/>
  <c r="BT23" i="5"/>
  <c r="BX23" i="5"/>
  <c r="BP23" i="5"/>
  <c r="BQ23" i="5"/>
  <c r="CA23" i="5"/>
  <c r="BW23" i="5"/>
  <c r="BS23" i="5"/>
  <c r="BV23" i="5"/>
  <c r="BY23" i="5"/>
  <c r="BZ23" i="5"/>
  <c r="AD13" i="4"/>
  <c r="AC13" i="4"/>
  <c r="AE13" i="4"/>
  <c r="F27" i="4" l="1"/>
  <c r="C13" i="5"/>
  <c r="E14" i="4" s="1"/>
  <c r="BK24" i="5"/>
  <c r="BJ24" i="5"/>
  <c r="BO24" i="5"/>
  <c r="BL24" i="5"/>
  <c r="BG24" i="5"/>
  <c r="BH24" i="5"/>
  <c r="BC24" i="5"/>
  <c r="AU24" i="5"/>
  <c r="BB24" i="5"/>
  <c r="AZ24" i="5"/>
  <c r="AX24" i="5"/>
  <c r="AY24" i="5"/>
  <c r="BA24" i="5"/>
  <c r="BE24" i="5"/>
  <c r="BD24" i="5"/>
  <c r="BF24" i="5"/>
  <c r="AW24" i="5"/>
  <c r="BN24" i="5"/>
  <c r="BM24" i="5"/>
  <c r="BI24" i="5"/>
  <c r="BU24" i="5"/>
  <c r="AV24" i="5"/>
  <c r="BP24" i="5"/>
  <c r="BQ24" i="5"/>
  <c r="BR24" i="5"/>
  <c r="BW24" i="5"/>
  <c r="BX24" i="5"/>
  <c r="DD13" i="5"/>
  <c r="BT24" i="5"/>
  <c r="BS24" i="5"/>
  <c r="CA24" i="5"/>
  <c r="BZ24" i="5"/>
  <c r="BY24" i="5"/>
  <c r="BV24" i="5"/>
  <c r="F28" i="4" l="1"/>
  <c r="CO13" i="5"/>
  <c r="CY13" i="5"/>
  <c r="DJ13" i="5"/>
  <c r="DN13" i="5"/>
  <c r="CG13" i="5"/>
  <c r="CX13" i="5"/>
  <c r="CZ13" i="5"/>
  <c r="CI13" i="5"/>
  <c r="CQ13" i="5"/>
  <c r="CS13" i="5"/>
  <c r="DG13" i="5"/>
  <c r="DE13" i="5"/>
  <c r="DH13" i="5"/>
  <c r="CU13" i="5"/>
  <c r="CL13" i="5"/>
  <c r="CV13" i="5"/>
  <c r="DF13" i="5"/>
  <c r="DL13" i="5"/>
  <c r="DI13" i="5"/>
  <c r="CK13" i="5"/>
  <c r="CT13" i="5"/>
  <c r="CE13" i="5"/>
  <c r="CN13" i="5"/>
  <c r="DB13" i="5"/>
  <c r="CF13" i="5"/>
  <c r="CJ13" i="5"/>
  <c r="DM13" i="5"/>
  <c r="CR13" i="5"/>
  <c r="DO13" i="5"/>
  <c r="DA13" i="5"/>
  <c r="CP13" i="5"/>
  <c r="CW13" i="5"/>
  <c r="CM13" i="5"/>
  <c r="CH13" i="5"/>
  <c r="DC13" i="5"/>
  <c r="DK13" i="5"/>
  <c r="AW25" i="5"/>
  <c r="BK25" i="5"/>
  <c r="BL25" i="5"/>
  <c r="BO25" i="5"/>
  <c r="BP25" i="5"/>
  <c r="BM25" i="5"/>
  <c r="BD25" i="5"/>
  <c r="BS25" i="5"/>
  <c r="BN25" i="5"/>
  <c r="BJ25" i="5"/>
  <c r="AV25" i="5"/>
  <c r="BH25" i="5"/>
  <c r="BQ25" i="5"/>
  <c r="BI25" i="5"/>
  <c r="BR25" i="5"/>
  <c r="AU25" i="5"/>
  <c r="AY25" i="5"/>
  <c r="BA25" i="5"/>
  <c r="AX25" i="5"/>
  <c r="BB25" i="5"/>
  <c r="AZ25" i="5"/>
  <c r="BC25" i="5"/>
  <c r="BE25" i="5"/>
  <c r="BG25" i="5"/>
  <c r="BF25" i="5"/>
  <c r="BT25" i="5"/>
  <c r="BU25" i="5"/>
  <c r="BZ25" i="5"/>
  <c r="BY25" i="5"/>
  <c r="CA25" i="5"/>
  <c r="BV25" i="5"/>
  <c r="BX25" i="5"/>
  <c r="BW25" i="5"/>
  <c r="AB14" i="4"/>
  <c r="AE14" i="4"/>
  <c r="AC14" i="4"/>
  <c r="AD14" i="4"/>
  <c r="F29" i="4" l="1"/>
  <c r="C14" i="5"/>
  <c r="CO14" i="5" s="1"/>
  <c r="BL26" i="5"/>
  <c r="BS26" i="5"/>
  <c r="BQ26" i="5"/>
  <c r="BJ26" i="5"/>
  <c r="BM26" i="5"/>
  <c r="AW26" i="5"/>
  <c r="BN26" i="5"/>
  <c r="BK26" i="5"/>
  <c r="BU26" i="5"/>
  <c r="AX26" i="5"/>
  <c r="BO26" i="5"/>
  <c r="BR26" i="5"/>
  <c r="AU26" i="5"/>
  <c r="BA26" i="5"/>
  <c r="BC26" i="5"/>
  <c r="AZ26" i="5"/>
  <c r="BD26" i="5"/>
  <c r="BB26" i="5"/>
  <c r="AY26" i="5"/>
  <c r="BE26" i="5"/>
  <c r="BF26" i="5"/>
  <c r="BH26" i="5"/>
  <c r="BG26" i="5"/>
  <c r="BT26" i="5"/>
  <c r="BP26" i="5"/>
  <c r="BI26" i="5"/>
  <c r="AV26" i="5"/>
  <c r="BV26" i="5"/>
  <c r="CA26" i="5"/>
  <c r="BY26" i="5"/>
  <c r="BX26" i="5"/>
  <c r="BZ26" i="5"/>
  <c r="BW26" i="5"/>
  <c r="DF14" i="5" l="1"/>
  <c r="F30" i="4"/>
  <c r="CH14" i="5"/>
  <c r="CV14" i="5"/>
  <c r="CT14" i="5"/>
  <c r="CN14" i="5"/>
  <c r="DO14" i="5"/>
  <c r="CE14" i="5"/>
  <c r="CR14" i="5"/>
  <c r="CZ14" i="5"/>
  <c r="CK14" i="5"/>
  <c r="CI14" i="5"/>
  <c r="CU14" i="5"/>
  <c r="DD14" i="5"/>
  <c r="CG14" i="5"/>
  <c r="DI14" i="5"/>
  <c r="DN14" i="5"/>
  <c r="CX14" i="5"/>
  <c r="CQ14" i="5"/>
  <c r="CY14" i="5"/>
  <c r="CF14" i="5"/>
  <c r="DL14" i="5"/>
  <c r="DE14" i="5"/>
  <c r="CP14" i="5"/>
  <c r="DC14" i="5"/>
  <c r="CJ14" i="5"/>
  <c r="CL14" i="5"/>
  <c r="CW14" i="5"/>
  <c r="DM14" i="5"/>
  <c r="DH14" i="5"/>
  <c r="CS14" i="5"/>
  <c r="DG14" i="5"/>
  <c r="CM14" i="5"/>
  <c r="DJ14" i="5"/>
  <c r="DB14" i="5"/>
  <c r="DA14" i="5"/>
  <c r="DK14" i="5"/>
  <c r="E15" i="4"/>
  <c r="AB15" i="4" s="1"/>
  <c r="BL27" i="5"/>
  <c r="BP27" i="5"/>
  <c r="BI27" i="5"/>
  <c r="BN27" i="5"/>
  <c r="AU27" i="5"/>
  <c r="BD27" i="5"/>
  <c r="BC27" i="5"/>
  <c r="AZ27" i="5"/>
  <c r="BB27" i="5"/>
  <c r="BA27" i="5"/>
  <c r="BG27" i="5"/>
  <c r="BH27" i="5"/>
  <c r="BE27" i="5"/>
  <c r="BF27" i="5"/>
  <c r="BS27" i="5"/>
  <c r="BU27" i="5"/>
  <c r="BT27" i="5"/>
  <c r="BK27" i="5"/>
  <c r="CA27" i="5"/>
  <c r="AV27" i="5"/>
  <c r="AY27" i="5"/>
  <c r="BV27" i="5"/>
  <c r="BJ27" i="5"/>
  <c r="BQ27" i="5"/>
  <c r="BO27" i="5"/>
  <c r="BR27" i="5"/>
  <c r="BM27" i="5"/>
  <c r="AX27" i="5"/>
  <c r="AW27" i="5"/>
  <c r="BX27" i="5"/>
  <c r="BW27" i="5"/>
  <c r="BZ27" i="5"/>
  <c r="BY27" i="5"/>
  <c r="F31" i="4" l="1"/>
  <c r="AE15" i="4"/>
  <c r="AD15" i="4"/>
  <c r="AC15" i="4"/>
  <c r="C15" i="5"/>
  <c r="CG15" i="5" s="1"/>
  <c r="AW28" i="5"/>
  <c r="BJ28" i="5"/>
  <c r="AV28" i="5"/>
  <c r="BM28" i="5"/>
  <c r="BR28" i="5"/>
  <c r="BS28" i="5"/>
  <c r="BL28" i="5"/>
  <c r="BP28" i="5"/>
  <c r="BQ28" i="5"/>
  <c r="BN28" i="5"/>
  <c r="BU28" i="5"/>
  <c r="BO28" i="5"/>
  <c r="BY28" i="5"/>
  <c r="AY28" i="5"/>
  <c r="BE28" i="5"/>
  <c r="AU28" i="5"/>
  <c r="BD28" i="5"/>
  <c r="BC28" i="5"/>
  <c r="AZ28" i="5"/>
  <c r="BA28" i="5"/>
  <c r="BB28" i="5"/>
  <c r="BH28" i="5"/>
  <c r="BG28" i="5"/>
  <c r="BF28" i="5"/>
  <c r="BT28" i="5"/>
  <c r="BZ28" i="5"/>
  <c r="BK28" i="5"/>
  <c r="BW28" i="5"/>
  <c r="BV28" i="5"/>
  <c r="BX28" i="5"/>
  <c r="AX28" i="5"/>
  <c r="BI28" i="5"/>
  <c r="CA28" i="5"/>
  <c r="F32" i="4" l="1"/>
  <c r="DC15" i="5"/>
  <c r="CN15" i="5"/>
  <c r="DD15" i="5"/>
  <c r="CL15" i="5"/>
  <c r="DN15" i="5"/>
  <c r="CR15" i="5"/>
  <c r="CY15" i="5"/>
  <c r="DA15" i="5"/>
  <c r="CK15" i="5"/>
  <c r="CU15" i="5"/>
  <c r="DI15" i="5"/>
  <c r="CI15" i="5"/>
  <c r="DM15" i="5"/>
  <c r="CH15" i="5"/>
  <c r="DF15" i="5"/>
  <c r="DG15" i="5"/>
  <c r="CT15" i="5"/>
  <c r="DL15" i="5"/>
  <c r="CE15" i="5"/>
  <c r="CJ15" i="5"/>
  <c r="CO15" i="5"/>
  <c r="CP15" i="5"/>
  <c r="DJ15" i="5"/>
  <c r="CV15" i="5"/>
  <c r="CX15" i="5"/>
  <c r="DH15" i="5"/>
  <c r="CW15" i="5"/>
  <c r="CQ15" i="5"/>
  <c r="DE15" i="5"/>
  <c r="CM15" i="5"/>
  <c r="CS15" i="5"/>
  <c r="CF15" i="5"/>
  <c r="DK15" i="5"/>
  <c r="E16" i="4"/>
  <c r="AE16" i="4" s="1"/>
  <c r="DO15" i="5"/>
  <c r="CZ15" i="5"/>
  <c r="DB15" i="5"/>
  <c r="AD16" i="4"/>
  <c r="AX29" i="5"/>
  <c r="AW29" i="5"/>
  <c r="BT29" i="5"/>
  <c r="BO29" i="5"/>
  <c r="BS29" i="5"/>
  <c r="AZ29" i="5"/>
  <c r="BV29" i="5"/>
  <c r="BP29" i="5"/>
  <c r="BM29" i="5"/>
  <c r="AY29" i="5"/>
  <c r="BZ29" i="5"/>
  <c r="BW29" i="5"/>
  <c r="CA29" i="5"/>
  <c r="BK29" i="5"/>
  <c r="BN29" i="5"/>
  <c r="BJ29" i="5"/>
  <c r="BX29" i="5"/>
  <c r="BY29" i="5"/>
  <c r="BU29" i="5"/>
  <c r="BR29" i="5"/>
  <c r="BQ29" i="5"/>
  <c r="BL29" i="5"/>
  <c r="AV29" i="5"/>
  <c r="AU29" i="5"/>
  <c r="BB29" i="5"/>
  <c r="BD29" i="5"/>
  <c r="BC29" i="5"/>
  <c r="BE29" i="5"/>
  <c r="BA29" i="5"/>
  <c r="BF29" i="5"/>
  <c r="BI29" i="5"/>
  <c r="BG29" i="5"/>
  <c r="BH29" i="5"/>
  <c r="F33" i="4" l="1"/>
  <c r="C16" i="5"/>
  <c r="CG16" i="5" s="1"/>
  <c r="AC16" i="4"/>
  <c r="AB16" i="4"/>
  <c r="BM30" i="5"/>
  <c r="BZ30" i="5"/>
  <c r="BX30" i="5"/>
  <c r="BW30" i="5"/>
  <c r="AY30" i="5"/>
  <c r="BQ30" i="5"/>
  <c r="BL30" i="5"/>
  <c r="AV30" i="5"/>
  <c r="AU30" i="5"/>
  <c r="AZ30" i="5"/>
  <c r="BA30" i="5"/>
  <c r="BE30" i="5"/>
  <c r="BB30" i="5"/>
  <c r="BD30" i="5"/>
  <c r="BC30" i="5"/>
  <c r="BJ30" i="5"/>
  <c r="BH30" i="5"/>
  <c r="BG30" i="5"/>
  <c r="BI30" i="5"/>
  <c r="BS30" i="5"/>
  <c r="BR30" i="5"/>
  <c r="BV30" i="5"/>
  <c r="BN30" i="5"/>
  <c r="CA30" i="5"/>
  <c r="BP30" i="5"/>
  <c r="BY30" i="5"/>
  <c r="BU30" i="5"/>
  <c r="BT30" i="5"/>
  <c r="BO30" i="5"/>
  <c r="BK30" i="5"/>
  <c r="BF30" i="5"/>
  <c r="AX30" i="5"/>
  <c r="AW30" i="5"/>
  <c r="DA16" i="5"/>
  <c r="F34" i="4" l="1"/>
  <c r="CJ16" i="5"/>
  <c r="CO16" i="5"/>
  <c r="CI16" i="5"/>
  <c r="CM16" i="5"/>
  <c r="CS16" i="5"/>
  <c r="CK16" i="5"/>
  <c r="CN16" i="5"/>
  <c r="DE16" i="5"/>
  <c r="CL16" i="5"/>
  <c r="DD16" i="5"/>
  <c r="DN16" i="5"/>
  <c r="DO16" i="5"/>
  <c r="CV16" i="5"/>
  <c r="DC16" i="5"/>
  <c r="DI16" i="5"/>
  <c r="DK16" i="5"/>
  <c r="CR16" i="5"/>
  <c r="CW16" i="5"/>
  <c r="CT16" i="5"/>
  <c r="CP16" i="5"/>
  <c r="CY16" i="5"/>
  <c r="CE16" i="5"/>
  <c r="CF16" i="5"/>
  <c r="E17" i="4"/>
  <c r="AC17" i="4" s="1"/>
  <c r="CU16" i="5"/>
  <c r="DF16" i="5"/>
  <c r="CQ16" i="5"/>
  <c r="DG16" i="5"/>
  <c r="DL16" i="5"/>
  <c r="CX16" i="5"/>
  <c r="DB16" i="5"/>
  <c r="DJ16" i="5"/>
  <c r="CZ16" i="5"/>
  <c r="DH16" i="5"/>
  <c r="CH16" i="5"/>
  <c r="DM16" i="5"/>
  <c r="BZ31" i="5"/>
  <c r="AX31" i="5"/>
  <c r="BL31" i="5"/>
  <c r="BS31" i="5"/>
  <c r="BR31" i="5"/>
  <c r="BN31" i="5"/>
  <c r="BW31" i="5"/>
  <c r="BK31" i="5"/>
  <c r="AY31" i="5"/>
  <c r="BV31" i="5"/>
  <c r="BQ31" i="5"/>
  <c r="BX31" i="5"/>
  <c r="AU31" i="5"/>
  <c r="AW31" i="5"/>
  <c r="AV31" i="5"/>
  <c r="AZ31" i="5"/>
  <c r="BC31" i="5"/>
  <c r="BD31" i="5"/>
  <c r="BA31" i="5"/>
  <c r="BE31" i="5"/>
  <c r="BF31" i="5"/>
  <c r="BB31" i="5"/>
  <c r="BJ31" i="5"/>
  <c r="BI31" i="5"/>
  <c r="BH31" i="5"/>
  <c r="BU31" i="5"/>
  <c r="BT31" i="5"/>
  <c r="BM31" i="5"/>
  <c r="BY31" i="5"/>
  <c r="CA31" i="5"/>
  <c r="BP31" i="5"/>
  <c r="BO31" i="5"/>
  <c r="BG31" i="5"/>
  <c r="F35" i="4" l="1"/>
  <c r="AB17" i="4"/>
  <c r="C17" i="5"/>
  <c r="E18" i="4" s="1"/>
  <c r="AC18" i="4" s="1"/>
  <c r="AE17" i="4"/>
  <c r="AD17" i="4"/>
  <c r="BV32" i="5"/>
  <c r="BN32" i="5"/>
  <c r="AV32" i="5"/>
  <c r="BA32" i="5"/>
  <c r="BS32" i="5"/>
  <c r="BW32" i="5"/>
  <c r="BT32" i="5"/>
  <c r="BU32" i="5"/>
  <c r="BO32" i="5"/>
  <c r="BM32" i="5"/>
  <c r="BH32" i="5"/>
  <c r="AU32" i="5"/>
  <c r="AW32" i="5"/>
  <c r="AZ32" i="5"/>
  <c r="BF32" i="5"/>
  <c r="BG32" i="5"/>
  <c r="BB32" i="5"/>
  <c r="BD32" i="5"/>
  <c r="BC32" i="5"/>
  <c r="BE32" i="5"/>
  <c r="BI32" i="5"/>
  <c r="BJ32" i="5"/>
  <c r="BZ32" i="5"/>
  <c r="BR32" i="5"/>
  <c r="BY32" i="5"/>
  <c r="BP32" i="5"/>
  <c r="AX32" i="5"/>
  <c r="AY32" i="5"/>
  <c r="BK32" i="5"/>
  <c r="BX32" i="5"/>
  <c r="CA32" i="5"/>
  <c r="BQ32" i="5"/>
  <c r="BL32" i="5"/>
  <c r="F36" i="4" l="1"/>
  <c r="AB18" i="4"/>
  <c r="AE18" i="4"/>
  <c r="DN17" i="5"/>
  <c r="CF17" i="5"/>
  <c r="CU17" i="5"/>
  <c r="DG17" i="5"/>
  <c r="DB17" i="5"/>
  <c r="CN17" i="5"/>
  <c r="CI17" i="5"/>
  <c r="CE17" i="5"/>
  <c r="CK17" i="5"/>
  <c r="DM17" i="5"/>
  <c r="DE17" i="5"/>
  <c r="CX17" i="5"/>
  <c r="CG17" i="5"/>
  <c r="CS17" i="5"/>
  <c r="AD18" i="4"/>
  <c r="DJ17" i="5"/>
  <c r="DA17" i="5"/>
  <c r="CO17" i="5"/>
  <c r="CY17" i="5"/>
  <c r="CQ17" i="5"/>
  <c r="CH17" i="5"/>
  <c r="CM17" i="5"/>
  <c r="DK17" i="5"/>
  <c r="CJ17" i="5"/>
  <c r="DL17" i="5"/>
  <c r="DF17" i="5"/>
  <c r="CR17" i="5"/>
  <c r="CZ17" i="5"/>
  <c r="CV17" i="5"/>
  <c r="DI17" i="5"/>
  <c r="DC17" i="5"/>
  <c r="DH17" i="5"/>
  <c r="DO17" i="5"/>
  <c r="DD17" i="5"/>
  <c r="CW17" i="5"/>
  <c r="CL17" i="5"/>
  <c r="CT17" i="5"/>
  <c r="CP17" i="5"/>
  <c r="AY33" i="5"/>
  <c r="BU33" i="5"/>
  <c r="BY33" i="5"/>
  <c r="BO33" i="5"/>
  <c r="BV33" i="5"/>
  <c r="AU33" i="5"/>
  <c r="AZ33" i="5"/>
  <c r="BA33" i="5"/>
  <c r="BD33" i="5"/>
  <c r="BH33" i="5"/>
  <c r="BE33" i="5"/>
  <c r="BC33" i="5"/>
  <c r="BG33" i="5"/>
  <c r="BF33" i="5"/>
  <c r="BK33" i="5"/>
  <c r="BJ33" i="5"/>
  <c r="BT33" i="5"/>
  <c r="BZ33" i="5"/>
  <c r="BP33" i="5"/>
  <c r="BN33" i="5"/>
  <c r="BQ33" i="5"/>
  <c r="BS33" i="5"/>
  <c r="BX33" i="5"/>
  <c r="BM33" i="5"/>
  <c r="CA33" i="5"/>
  <c r="BR33" i="5"/>
  <c r="BW33" i="5"/>
  <c r="BL33" i="5"/>
  <c r="AV33" i="5"/>
  <c r="BI33" i="5"/>
  <c r="BB33" i="5"/>
  <c r="AW33" i="5"/>
  <c r="AX33" i="5"/>
  <c r="F37" i="4" l="1"/>
  <c r="C18" i="5"/>
  <c r="DL18" i="5" s="1"/>
  <c r="BL34" i="5"/>
  <c r="BU34" i="5"/>
  <c r="BR34" i="5"/>
  <c r="BW34" i="5"/>
  <c r="BO34" i="5"/>
  <c r="BP34" i="5"/>
  <c r="BT34" i="5"/>
  <c r="BZ34" i="5"/>
  <c r="BN34" i="5"/>
  <c r="AW34" i="5"/>
  <c r="BJ34" i="5"/>
  <c r="BC34" i="5"/>
  <c r="BV34" i="5"/>
  <c r="BY34" i="5"/>
  <c r="BS34" i="5"/>
  <c r="AU34" i="5"/>
  <c r="BA34" i="5"/>
  <c r="BB34" i="5"/>
  <c r="AZ34" i="5"/>
  <c r="BF34" i="5"/>
  <c r="BI34" i="5"/>
  <c r="BD34" i="5"/>
  <c r="BG34" i="5"/>
  <c r="BH34" i="5"/>
  <c r="BE34" i="5"/>
  <c r="BK34" i="5"/>
  <c r="CA34" i="5"/>
  <c r="BX34" i="5"/>
  <c r="BQ34" i="5"/>
  <c r="BM34" i="5"/>
  <c r="AX34" i="5"/>
  <c r="AV34" i="5"/>
  <c r="AY34" i="5"/>
  <c r="F38" i="4" l="1"/>
  <c r="AV35" i="5"/>
  <c r="CU18" i="5"/>
  <c r="CX18" i="5"/>
  <c r="DG18" i="5"/>
  <c r="DI18" i="5"/>
  <c r="DC18" i="5"/>
  <c r="DO18" i="5"/>
  <c r="DD18" i="5"/>
  <c r="E19" i="4"/>
  <c r="AD19" i="4" s="1"/>
  <c r="CN18" i="5"/>
  <c r="CS18" i="5"/>
  <c r="CL18" i="5"/>
  <c r="CF18" i="5"/>
  <c r="DJ18" i="5"/>
  <c r="CV18" i="5"/>
  <c r="CO18" i="5"/>
  <c r="CI18" i="5"/>
  <c r="CY18" i="5"/>
  <c r="CK18" i="5"/>
  <c r="DK18" i="5"/>
  <c r="CW18" i="5"/>
  <c r="CE18" i="5"/>
  <c r="DA18" i="5"/>
  <c r="CM18" i="5"/>
  <c r="DE18" i="5"/>
  <c r="DM18" i="5"/>
  <c r="DN18" i="5"/>
  <c r="CJ18" i="5"/>
  <c r="CR18" i="5"/>
  <c r="DB18" i="5"/>
  <c r="CZ18" i="5"/>
  <c r="CG18" i="5"/>
  <c r="DH18" i="5"/>
  <c r="CP18" i="5"/>
  <c r="DF18" i="5"/>
  <c r="CH18" i="5"/>
  <c r="CT18" i="5"/>
  <c r="CQ18" i="5"/>
  <c r="BT35" i="5"/>
  <c r="BW35" i="5"/>
  <c r="BX35" i="5"/>
  <c r="BM35" i="5"/>
  <c r="AY35" i="5"/>
  <c r="BR35" i="5"/>
  <c r="BO35" i="5"/>
  <c r="AU35" i="5"/>
  <c r="BA35" i="5"/>
  <c r="BB35" i="5"/>
  <c r="BC35" i="5"/>
  <c r="AZ35" i="5"/>
  <c r="BD35" i="5"/>
  <c r="BG35" i="5"/>
  <c r="BF35" i="5"/>
  <c r="BH35" i="5"/>
  <c r="BJ35" i="5"/>
  <c r="BI35" i="5"/>
  <c r="BE35" i="5"/>
  <c r="BU35" i="5"/>
  <c r="BY35" i="5"/>
  <c r="BQ35" i="5"/>
  <c r="AX35" i="5"/>
  <c r="CA35" i="5"/>
  <c r="BN35" i="5"/>
  <c r="BS35" i="5"/>
  <c r="BV35" i="5"/>
  <c r="BZ35" i="5"/>
  <c r="BP35" i="5"/>
  <c r="BK35" i="5"/>
  <c r="AW35" i="5"/>
  <c r="BL35" i="5"/>
  <c r="F39" i="4" l="1"/>
  <c r="AB19" i="4"/>
  <c r="AC19" i="4"/>
  <c r="AE19" i="4"/>
  <c r="C19" i="5"/>
  <c r="E20" i="4" s="1"/>
  <c r="AD20" i="4" s="1"/>
  <c r="BS36" i="5"/>
  <c r="BU36" i="5"/>
  <c r="BP36" i="5"/>
  <c r="AY36" i="5"/>
  <c r="BR36" i="5"/>
  <c r="BW36" i="5"/>
  <c r="BV36" i="5"/>
  <c r="BN36" i="5"/>
  <c r="AV36" i="5"/>
  <c r="AX36" i="5"/>
  <c r="BX36" i="5"/>
  <c r="BZ36" i="5"/>
  <c r="BO36" i="5"/>
  <c r="BL36" i="5"/>
  <c r="AU36" i="5"/>
  <c r="BD36" i="5"/>
  <c r="BB36" i="5"/>
  <c r="AZ36" i="5"/>
  <c r="BC36" i="5"/>
  <c r="BA36" i="5"/>
  <c r="BE36" i="5"/>
  <c r="BH36" i="5"/>
  <c r="BF36" i="5"/>
  <c r="BI36" i="5"/>
  <c r="BK36" i="5"/>
  <c r="BG36" i="5"/>
  <c r="BJ36" i="5"/>
  <c r="BY36" i="5"/>
  <c r="CA36" i="5"/>
  <c r="BT36" i="5"/>
  <c r="BQ36" i="5"/>
  <c r="AW36" i="5"/>
  <c r="BM36" i="5"/>
  <c r="F40" i="4" l="1"/>
  <c r="AB20" i="4"/>
  <c r="AC20" i="4"/>
  <c r="CH19" i="5"/>
  <c r="CT19" i="5"/>
  <c r="DA19" i="5"/>
  <c r="CF19" i="5"/>
  <c r="CW19" i="5"/>
  <c r="CU19" i="5"/>
  <c r="AE20" i="4"/>
  <c r="CR19" i="5"/>
  <c r="CL19" i="5"/>
  <c r="DG19" i="5"/>
  <c r="CQ19" i="5"/>
  <c r="DM19" i="5"/>
  <c r="DO19" i="5"/>
  <c r="DH19" i="5"/>
  <c r="DD19" i="5"/>
  <c r="DB19" i="5"/>
  <c r="DE19" i="5"/>
  <c r="CI19" i="5"/>
  <c r="DK19" i="5"/>
  <c r="CE19" i="5"/>
  <c r="CN19" i="5"/>
  <c r="DC19" i="5"/>
  <c r="DN19" i="5"/>
  <c r="CK19" i="5"/>
  <c r="CY19" i="5"/>
  <c r="DF19" i="5"/>
  <c r="DI19" i="5"/>
  <c r="CG19" i="5"/>
  <c r="CS19" i="5"/>
  <c r="CX19" i="5"/>
  <c r="CM19" i="5"/>
  <c r="DL19" i="5"/>
  <c r="CJ19" i="5"/>
  <c r="CP19" i="5"/>
  <c r="CO19" i="5"/>
  <c r="DJ19" i="5"/>
  <c r="CZ19" i="5"/>
  <c r="CV19" i="5"/>
  <c r="BO37" i="5"/>
  <c r="AW37" i="5"/>
  <c r="BW37" i="5"/>
  <c r="BZ37" i="5"/>
  <c r="AV37" i="5"/>
  <c r="BV37" i="5"/>
  <c r="BT37" i="5"/>
  <c r="BQ37" i="5"/>
  <c r="AU37" i="5"/>
  <c r="AZ37" i="5"/>
  <c r="BE37" i="5"/>
  <c r="BA37" i="5"/>
  <c r="BC37" i="5"/>
  <c r="BD37" i="5"/>
  <c r="BB37" i="5"/>
  <c r="BF37" i="5"/>
  <c r="BI37" i="5"/>
  <c r="BG37" i="5"/>
  <c r="BH37" i="5"/>
  <c r="BK37" i="5"/>
  <c r="BL37" i="5"/>
  <c r="BJ37" i="5"/>
  <c r="BN37" i="5"/>
  <c r="BY37" i="5"/>
  <c r="BX37" i="5"/>
  <c r="BR37" i="5"/>
  <c r="BP37" i="5"/>
  <c r="AY37" i="5"/>
  <c r="AV38" i="5"/>
  <c r="CA37" i="5"/>
  <c r="BU37" i="5"/>
  <c r="BS37" i="5"/>
  <c r="BM37" i="5"/>
  <c r="AX37" i="5"/>
  <c r="F41" i="4" l="1"/>
  <c r="C20" i="5"/>
  <c r="CF20" i="5" s="1"/>
  <c r="BY38" i="5"/>
  <c r="AW38" i="5"/>
  <c r="BX38" i="5"/>
  <c r="BT38" i="5"/>
  <c r="BR38" i="5"/>
  <c r="BP38" i="5"/>
  <c r="BW38" i="5"/>
  <c r="AY38" i="5"/>
  <c r="BF38" i="5"/>
  <c r="BV38" i="5"/>
  <c r="BZ38" i="5"/>
  <c r="BQ38" i="5"/>
  <c r="CA38" i="5"/>
  <c r="BU38" i="5"/>
  <c r="BS38" i="5"/>
  <c r="AZ38" i="5"/>
  <c r="AU38" i="5"/>
  <c r="AX38" i="5"/>
  <c r="BA38" i="5"/>
  <c r="BD38" i="5"/>
  <c r="BC38" i="5"/>
  <c r="BE38" i="5"/>
  <c r="BB38" i="5"/>
  <c r="BH38" i="5"/>
  <c r="BJ38" i="5"/>
  <c r="BK38" i="5"/>
  <c r="BG38" i="5"/>
  <c r="BI38" i="5"/>
  <c r="BL38" i="5"/>
  <c r="BM38" i="5"/>
  <c r="BN38" i="5"/>
  <c r="BO38" i="5"/>
  <c r="F42" i="4" l="1"/>
  <c r="CR20" i="5"/>
  <c r="CI20" i="5"/>
  <c r="DB20" i="5"/>
  <c r="CY20" i="5"/>
  <c r="DG20" i="5"/>
  <c r="CE20" i="5"/>
  <c r="CH20" i="5"/>
  <c r="DN20" i="5"/>
  <c r="CZ20" i="5"/>
  <c r="CG20" i="5"/>
  <c r="CV20" i="5"/>
  <c r="DF20" i="5"/>
  <c r="DE20" i="5"/>
  <c r="CL20" i="5"/>
  <c r="CS20" i="5"/>
  <c r="CW20" i="5"/>
  <c r="CX20" i="5"/>
  <c r="CJ20" i="5"/>
  <c r="DH20" i="5"/>
  <c r="DD20" i="5"/>
  <c r="CQ20" i="5"/>
  <c r="CM20" i="5"/>
  <c r="CN20" i="5"/>
  <c r="DK20" i="5"/>
  <c r="DJ20" i="5"/>
  <c r="DO20" i="5"/>
  <c r="DC20" i="5"/>
  <c r="CK20" i="5"/>
  <c r="CO20" i="5"/>
  <c r="CT20" i="5"/>
  <c r="E21" i="4"/>
  <c r="AE21" i="4" s="1"/>
  <c r="CP20" i="5"/>
  <c r="DI20" i="5"/>
  <c r="DL20" i="5"/>
  <c r="CU20" i="5"/>
  <c r="DM20" i="5"/>
  <c r="DA20" i="5"/>
  <c r="BV39" i="5"/>
  <c r="BZ39" i="5"/>
  <c r="BR39" i="5"/>
  <c r="BQ39" i="5"/>
  <c r="BY39" i="5"/>
  <c r="BS39" i="5"/>
  <c r="AW39" i="5"/>
  <c r="BN39" i="5"/>
  <c r="BG39" i="5"/>
  <c r="BA39" i="5"/>
  <c r="AZ39" i="5"/>
  <c r="AU39" i="5"/>
  <c r="AY39" i="5"/>
  <c r="BC39" i="5"/>
  <c r="BF39" i="5"/>
  <c r="BD39" i="5"/>
  <c r="BB39" i="5"/>
  <c r="BE39" i="5"/>
  <c r="BL39" i="5"/>
  <c r="BJ39" i="5"/>
  <c r="BM39" i="5"/>
  <c r="BK39" i="5"/>
  <c r="BH39" i="5"/>
  <c r="BI39" i="5"/>
  <c r="BO39" i="5"/>
  <c r="CA39" i="5"/>
  <c r="BX39" i="5"/>
  <c r="BT39" i="5"/>
  <c r="BW39" i="5"/>
  <c r="BU39" i="5"/>
  <c r="AX39" i="5"/>
  <c r="AV39" i="5"/>
  <c r="AV40" i="5" s="1"/>
  <c r="BP39" i="5"/>
  <c r="F43" i="4" l="1"/>
  <c r="AB21" i="4"/>
  <c r="AC21" i="4"/>
  <c r="AD21" i="4"/>
  <c r="C21" i="5"/>
  <c r="CV21" i="5" s="1"/>
  <c r="CA40" i="5"/>
  <c r="AX40" i="5"/>
  <c r="AW40" i="5"/>
  <c r="BY40" i="5"/>
  <c r="AY40" i="5"/>
  <c r="BS40" i="5"/>
  <c r="BR40" i="5"/>
  <c r="BU40" i="5"/>
  <c r="BH40" i="5"/>
  <c r="AZ40" i="5"/>
  <c r="BW40" i="5"/>
  <c r="BX40" i="5"/>
  <c r="BT40" i="5"/>
  <c r="BA40" i="5"/>
  <c r="BZ40" i="5"/>
  <c r="BV40" i="5"/>
  <c r="AU40" i="5"/>
  <c r="BC40" i="5"/>
  <c r="BF40" i="5"/>
  <c r="BG40" i="5"/>
  <c r="BD40" i="5"/>
  <c r="BB40" i="5"/>
  <c r="BE40" i="5"/>
  <c r="BI40" i="5"/>
  <c r="BM40" i="5"/>
  <c r="BL40" i="5"/>
  <c r="BJ40" i="5"/>
  <c r="BK40" i="5"/>
  <c r="BN40" i="5"/>
  <c r="BO40" i="5"/>
  <c r="BP40" i="5"/>
  <c r="BQ40" i="5"/>
  <c r="F44" i="4" l="1"/>
  <c r="CJ21" i="5"/>
  <c r="DH21" i="5"/>
  <c r="DB21" i="5"/>
  <c r="CO21" i="5"/>
  <c r="CU21" i="5"/>
  <c r="DD21" i="5"/>
  <c r="DN21" i="5"/>
  <c r="CG21" i="5"/>
  <c r="DA21" i="5"/>
  <c r="CS21" i="5"/>
  <c r="CP21" i="5"/>
  <c r="CK21" i="5"/>
  <c r="CL21" i="5"/>
  <c r="DF21" i="5"/>
  <c r="CE21" i="5"/>
  <c r="CT21" i="5"/>
  <c r="CX21" i="5"/>
  <c r="CY21" i="5"/>
  <c r="CM21" i="5"/>
  <c r="DJ21" i="5"/>
  <c r="DC21" i="5"/>
  <c r="DO21" i="5"/>
  <c r="DL21" i="5"/>
  <c r="CZ21" i="5"/>
  <c r="DK21" i="5"/>
  <c r="DE21" i="5"/>
  <c r="CR21" i="5"/>
  <c r="CN21" i="5"/>
  <c r="CW21" i="5"/>
  <c r="DI21" i="5"/>
  <c r="DG21" i="5"/>
  <c r="E22" i="4"/>
  <c r="CF21" i="5"/>
  <c r="DM21" i="5"/>
  <c r="CI21" i="5"/>
  <c r="CH21" i="5"/>
  <c r="CQ21" i="5"/>
  <c r="BW41" i="5"/>
  <c r="BS41" i="5"/>
  <c r="BX41" i="5"/>
  <c r="AZ41" i="5"/>
  <c r="BU41" i="5"/>
  <c r="BZ41" i="5"/>
  <c r="BR41" i="5"/>
  <c r="AU41" i="5"/>
  <c r="BD41" i="5"/>
  <c r="BG41" i="5"/>
  <c r="BC41" i="5"/>
  <c r="BF41" i="5"/>
  <c r="BB41" i="5"/>
  <c r="BE41" i="5"/>
  <c r="BH41" i="5"/>
  <c r="BL41" i="5"/>
  <c r="BJ41" i="5"/>
  <c r="BK41" i="5"/>
  <c r="BN41" i="5"/>
  <c r="BM41" i="5"/>
  <c r="BP41" i="5"/>
  <c r="BQ41" i="5"/>
  <c r="AY41" i="5"/>
  <c r="AX41" i="5"/>
  <c r="CA41" i="5"/>
  <c r="BV41" i="5"/>
  <c r="BO41" i="5"/>
  <c r="BY41" i="5"/>
  <c r="BT41" i="5"/>
  <c r="BI41" i="5"/>
  <c r="AV41" i="5"/>
  <c r="BA41" i="5"/>
  <c r="AW41" i="5"/>
  <c r="F45" i="4" l="1"/>
  <c r="AD22" i="4"/>
  <c r="AB22" i="4"/>
  <c r="AC22" i="4"/>
  <c r="AE22" i="4"/>
  <c r="C22" i="5"/>
  <c r="DL22" i="5" s="1"/>
  <c r="AV42" i="5"/>
  <c r="BY42" i="5"/>
  <c r="BU42" i="5"/>
  <c r="AU42" i="5"/>
  <c r="BC42" i="5"/>
  <c r="BF42" i="5"/>
  <c r="BE42" i="5"/>
  <c r="BG42" i="5"/>
  <c r="BB42" i="5"/>
  <c r="BH42" i="5"/>
  <c r="BD42" i="5"/>
  <c r="BI42" i="5"/>
  <c r="BN42" i="5"/>
  <c r="BL42" i="5"/>
  <c r="BM42" i="5"/>
  <c r="BO42" i="5"/>
  <c r="BQ42" i="5"/>
  <c r="BP42" i="5"/>
  <c r="CA42" i="5"/>
  <c r="BR42" i="5"/>
  <c r="AW42" i="5"/>
  <c r="BK42" i="5"/>
  <c r="AX42" i="5"/>
  <c r="BV42" i="5"/>
  <c r="AY42" i="5"/>
  <c r="BW42" i="5"/>
  <c r="BZ42" i="5"/>
  <c r="BX42" i="5"/>
  <c r="BS42" i="5"/>
  <c r="BT42" i="5"/>
  <c r="BA42" i="5"/>
  <c r="AZ42" i="5"/>
  <c r="BJ42" i="5"/>
  <c r="F46" i="4" l="1"/>
  <c r="CL22" i="5"/>
  <c r="DC22" i="5"/>
  <c r="CG22" i="5"/>
  <c r="DO22" i="5"/>
  <c r="DK22" i="5"/>
  <c r="CZ22" i="5"/>
  <c r="CN22" i="5"/>
  <c r="CW22" i="5"/>
  <c r="DD22" i="5"/>
  <c r="CY22" i="5"/>
  <c r="DE22" i="5"/>
  <c r="CT22" i="5"/>
  <c r="DN22" i="5"/>
  <c r="CE22" i="5"/>
  <c r="DF22" i="5"/>
  <c r="DH22" i="5"/>
  <c r="CJ22" i="5"/>
  <c r="DG22" i="5"/>
  <c r="CS22" i="5"/>
  <c r="CR22" i="5"/>
  <c r="CU22" i="5"/>
  <c r="DA22" i="5"/>
  <c r="CM22" i="5"/>
  <c r="E23" i="4"/>
  <c r="AC23" i="4" s="1"/>
  <c r="DI22" i="5"/>
  <c r="CQ22" i="5"/>
  <c r="DB22" i="5"/>
  <c r="CX22" i="5"/>
  <c r="CK22" i="5"/>
  <c r="CP22" i="5"/>
  <c r="DM22" i="5"/>
  <c r="CH22" i="5"/>
  <c r="CV22" i="5"/>
  <c r="DJ22" i="5"/>
  <c r="CO22" i="5"/>
  <c r="CF22" i="5"/>
  <c r="CI22" i="5"/>
  <c r="BR43" i="5"/>
  <c r="AY43" i="5"/>
  <c r="AW43" i="5"/>
  <c r="BW43" i="5"/>
  <c r="BX43" i="5"/>
  <c r="BU43" i="5"/>
  <c r="BL43" i="5"/>
  <c r="BT43" i="5"/>
  <c r="BB43" i="5"/>
  <c r="BY43" i="5"/>
  <c r="BV43" i="5"/>
  <c r="AU43" i="5"/>
  <c r="AZ43" i="5"/>
  <c r="BD43" i="5"/>
  <c r="BF43" i="5"/>
  <c r="BG43" i="5"/>
  <c r="BC43" i="5"/>
  <c r="BJ43" i="5"/>
  <c r="BH43" i="5"/>
  <c r="BE43" i="5"/>
  <c r="BK43" i="5"/>
  <c r="BI43" i="5"/>
  <c r="BO43" i="5"/>
  <c r="BM43" i="5"/>
  <c r="BN43" i="5"/>
  <c r="BQ43" i="5"/>
  <c r="BP43" i="5"/>
  <c r="CA43" i="5"/>
  <c r="BZ43" i="5"/>
  <c r="BS43" i="5"/>
  <c r="BA43" i="5"/>
  <c r="AX43" i="5"/>
  <c r="AV43" i="5"/>
  <c r="AB23" i="4" l="1"/>
  <c r="F47" i="4"/>
  <c r="AE23" i="4"/>
  <c r="AD23" i="4"/>
  <c r="C23" i="5"/>
  <c r="E24" i="4" s="1"/>
  <c r="AW44" i="5"/>
  <c r="BR44" i="5"/>
  <c r="BX44" i="5"/>
  <c r="AX44" i="5"/>
  <c r="BS44" i="5"/>
  <c r="BV44" i="5"/>
  <c r="BM44" i="5"/>
  <c r="AU44" i="5"/>
  <c r="AZ44" i="5"/>
  <c r="BA44" i="5"/>
  <c r="BD44" i="5"/>
  <c r="BG44" i="5"/>
  <c r="BI44" i="5"/>
  <c r="BC44" i="5"/>
  <c r="BH44" i="5"/>
  <c r="BK44" i="5"/>
  <c r="BJ44" i="5"/>
  <c r="BL44" i="5"/>
  <c r="BE44" i="5"/>
  <c r="BF44" i="5"/>
  <c r="BN44" i="5"/>
  <c r="BO44" i="5"/>
  <c r="BP44" i="5"/>
  <c r="AY44" i="5"/>
  <c r="BY44" i="5"/>
  <c r="CA44" i="5"/>
  <c r="BU44" i="5"/>
  <c r="BB44" i="5"/>
  <c r="BZ44" i="5"/>
  <c r="BW44" i="5"/>
  <c r="BT44" i="5"/>
  <c r="AV44" i="5"/>
  <c r="BQ44" i="5"/>
  <c r="AB24" i="4" l="1"/>
  <c r="F48" i="4"/>
  <c r="AV45" i="5"/>
  <c r="AE24" i="4"/>
  <c r="AC24" i="4"/>
  <c r="AD24" i="4"/>
  <c r="CJ23" i="5"/>
  <c r="CY23" i="5"/>
  <c r="DG23" i="5"/>
  <c r="DA23" i="5"/>
  <c r="CK23" i="5"/>
  <c r="CO23" i="5"/>
  <c r="CU23" i="5"/>
  <c r="DM23" i="5"/>
  <c r="DD23" i="5"/>
  <c r="DF23" i="5"/>
  <c r="CP23" i="5"/>
  <c r="CR23" i="5"/>
  <c r="DJ23" i="5"/>
  <c r="CZ23" i="5"/>
  <c r="CF23" i="5"/>
  <c r="CT23" i="5"/>
  <c r="CH23" i="5"/>
  <c r="CG23" i="5"/>
  <c r="CE23" i="5"/>
  <c r="CV23" i="5"/>
  <c r="CL23" i="5"/>
  <c r="CN23" i="5"/>
  <c r="DH23" i="5"/>
  <c r="CM23" i="5"/>
  <c r="CX23" i="5"/>
  <c r="DL23" i="5"/>
  <c r="CI23" i="5"/>
  <c r="DN23" i="5"/>
  <c r="DO23" i="5"/>
  <c r="DI23" i="5"/>
  <c r="DK23" i="5"/>
  <c r="CW23" i="5"/>
  <c r="DB23" i="5"/>
  <c r="CQ23" i="5"/>
  <c r="DE23" i="5"/>
  <c r="CS23" i="5"/>
  <c r="DC23" i="5"/>
  <c r="AW45" i="5"/>
  <c r="BW45" i="5"/>
  <c r="BZ45" i="5"/>
  <c r="BY45" i="5"/>
  <c r="BC45" i="5"/>
  <c r="BX45" i="5"/>
  <c r="BT45" i="5"/>
  <c r="BS45" i="5"/>
  <c r="BB45" i="5"/>
  <c r="BN45" i="5"/>
  <c r="AZ45" i="5"/>
  <c r="CA45" i="5"/>
  <c r="BV45" i="5"/>
  <c r="BU45" i="5"/>
  <c r="AX45" i="5"/>
  <c r="AY45" i="5"/>
  <c r="AU45" i="5"/>
  <c r="BA45" i="5"/>
  <c r="BE45" i="5"/>
  <c r="BM45" i="5"/>
  <c r="BG45" i="5"/>
  <c r="BH45" i="5"/>
  <c r="BI45" i="5"/>
  <c r="BJ45" i="5"/>
  <c r="BD45" i="5"/>
  <c r="BK45" i="5"/>
  <c r="BL45" i="5"/>
  <c r="BF45" i="5"/>
  <c r="BO45" i="5"/>
  <c r="BP45" i="5"/>
  <c r="BQ45" i="5"/>
  <c r="BR45" i="5"/>
  <c r="F49" i="4" l="1"/>
  <c r="C24" i="5"/>
  <c r="DF24" i="5" s="1"/>
  <c r="BY46" i="5"/>
  <c r="BZ46" i="5"/>
  <c r="BT46" i="5"/>
  <c r="BO46" i="5"/>
  <c r="BC46" i="5"/>
  <c r="BU46" i="5"/>
  <c r="AX46" i="5"/>
  <c r="AZ46" i="5"/>
  <c r="BX46" i="5"/>
  <c r="BW46" i="5"/>
  <c r="BA46" i="5"/>
  <c r="AU46" i="5"/>
  <c r="BI46" i="5"/>
  <c r="BF46" i="5"/>
  <c r="BD46" i="5"/>
  <c r="BK46" i="5"/>
  <c r="BE46" i="5"/>
  <c r="BL46" i="5"/>
  <c r="BG46" i="5"/>
  <c r="BN46" i="5"/>
  <c r="BM46" i="5"/>
  <c r="BH46" i="5"/>
  <c r="BJ46" i="5"/>
  <c r="BQ46" i="5"/>
  <c r="BP46" i="5"/>
  <c r="BB46" i="5"/>
  <c r="CA46" i="5"/>
  <c r="BV46" i="5"/>
  <c r="BS46" i="5"/>
  <c r="BR46" i="5"/>
  <c r="AY46" i="5"/>
  <c r="AV46" i="5"/>
  <c r="AV47" i="5" s="1"/>
  <c r="AW46" i="5"/>
  <c r="F50" i="4" l="1"/>
  <c r="CI24" i="5"/>
  <c r="DM24" i="5"/>
  <c r="DO24" i="5"/>
  <c r="CH24" i="5"/>
  <c r="CU24" i="5"/>
  <c r="E25" i="4"/>
  <c r="AB25" i="4" s="1"/>
  <c r="AB26" i="4" s="1"/>
  <c r="AB27" i="4" s="1"/>
  <c r="AB28" i="4" s="1"/>
  <c r="AB29" i="4" s="1"/>
  <c r="AB30" i="4" s="1"/>
  <c r="AB31" i="4" s="1"/>
  <c r="AB32" i="4" s="1"/>
  <c r="AB33" i="4" s="1"/>
  <c r="AB34" i="4" s="1"/>
  <c r="AB35" i="4" s="1"/>
  <c r="AB36" i="4" s="1"/>
  <c r="AB37" i="4" s="1"/>
  <c r="AB38" i="4" s="1"/>
  <c r="AB39" i="4" s="1"/>
  <c r="AB40" i="4" s="1"/>
  <c r="AB41" i="4" s="1"/>
  <c r="AB42" i="4" s="1"/>
  <c r="AB43" i="4" s="1"/>
  <c r="AB44" i="4" s="1"/>
  <c r="AB45" i="4" s="1"/>
  <c r="AB46" i="4" s="1"/>
  <c r="AB47" i="4" s="1"/>
  <c r="AB48" i="4" s="1"/>
  <c r="AB49" i="4" s="1"/>
  <c r="AB50" i="4" s="1"/>
  <c r="AB51" i="4" s="1"/>
  <c r="AB52" i="4" s="1"/>
  <c r="AB53" i="4" s="1"/>
  <c r="AB54" i="4" s="1"/>
  <c r="AB55" i="4" s="1"/>
  <c r="AB56" i="4" s="1"/>
  <c r="AB57" i="4" s="1"/>
  <c r="AB58" i="4" s="1"/>
  <c r="AB59" i="4" s="1"/>
  <c r="AB60" i="4" s="1"/>
  <c r="AB61" i="4" s="1"/>
  <c r="AB62" i="4" s="1"/>
  <c r="AB63" i="4" s="1"/>
  <c r="AB64" i="4" s="1"/>
  <c r="AB65" i="4" s="1"/>
  <c r="AB66" i="4" s="1"/>
  <c r="AB67" i="4" s="1"/>
  <c r="AB68" i="4" s="1"/>
  <c r="AB69" i="4" s="1"/>
  <c r="AB70" i="4" s="1"/>
  <c r="AB71" i="4" s="1"/>
  <c r="AB72" i="4" s="1"/>
  <c r="AB73" i="4" s="1"/>
  <c r="AB74" i="4" s="1"/>
  <c r="AB75" i="4" s="1"/>
  <c r="AB76" i="4" s="1"/>
  <c r="AB77" i="4" s="1"/>
  <c r="AB78" i="4" s="1"/>
  <c r="AB79" i="4" s="1"/>
  <c r="AB80" i="4" s="1"/>
  <c r="AB81" i="4" s="1"/>
  <c r="AB82" i="4" s="1"/>
  <c r="AB83" i="4" s="1"/>
  <c r="AB84" i="4" s="1"/>
  <c r="AB85" i="4" s="1"/>
  <c r="AB86" i="4" s="1"/>
  <c r="AB87" i="4" s="1"/>
  <c r="AB88" i="4" s="1"/>
  <c r="AB89" i="4" s="1"/>
  <c r="AB90" i="4" s="1"/>
  <c r="AB91" i="4" s="1"/>
  <c r="AB92" i="4" s="1"/>
  <c r="AB93" i="4" s="1"/>
  <c r="AB94" i="4" s="1"/>
  <c r="AB95" i="4" s="1"/>
  <c r="AB96" i="4" s="1"/>
  <c r="AB97" i="4" s="1"/>
  <c r="AB98" i="4" s="1"/>
  <c r="AB99" i="4" s="1"/>
  <c r="AB100" i="4" s="1"/>
  <c r="AB101" i="4" s="1"/>
  <c r="AB102" i="4" s="1"/>
  <c r="AS3" i="4" s="1"/>
  <c r="R15" i="4" s="1"/>
  <c r="DH24" i="5"/>
  <c r="CM24" i="5"/>
  <c r="CG24" i="5"/>
  <c r="CS24" i="5"/>
  <c r="CY24" i="5"/>
  <c r="CJ24" i="5"/>
  <c r="CZ24" i="5"/>
  <c r="DI24" i="5"/>
  <c r="DJ24" i="5"/>
  <c r="DG24" i="5"/>
  <c r="CE24" i="5"/>
  <c r="CK24" i="5"/>
  <c r="DB24" i="5"/>
  <c r="DE24" i="5"/>
  <c r="CX24" i="5"/>
  <c r="CW24" i="5"/>
  <c r="CV24" i="5"/>
  <c r="DN24" i="5"/>
  <c r="CP24" i="5"/>
  <c r="DC24" i="5"/>
  <c r="CR24" i="5"/>
  <c r="DK24" i="5"/>
  <c r="CF24" i="5"/>
  <c r="DA24" i="5"/>
  <c r="DL24" i="5"/>
  <c r="CT24" i="5"/>
  <c r="DD24" i="5"/>
  <c r="CO24" i="5"/>
  <c r="CL24" i="5"/>
  <c r="CN24" i="5"/>
  <c r="CQ24" i="5"/>
  <c r="AE25" i="4"/>
  <c r="BB47" i="5"/>
  <c r="AW47" i="5"/>
  <c r="BX47" i="5"/>
  <c r="BS47" i="5"/>
  <c r="BV47" i="5"/>
  <c r="BZ47" i="5"/>
  <c r="BT47" i="5"/>
  <c r="BU47" i="5"/>
  <c r="AU47" i="5"/>
  <c r="AV48" i="5" s="1"/>
  <c r="BD47" i="5"/>
  <c r="BH47" i="5"/>
  <c r="BN47" i="5"/>
  <c r="BK47" i="5"/>
  <c r="BE47" i="5"/>
  <c r="BO47" i="5"/>
  <c r="BF47" i="5"/>
  <c r="BG47" i="5"/>
  <c r="BJ47" i="5"/>
  <c r="BI47" i="5"/>
  <c r="BL47" i="5"/>
  <c r="BM47" i="5"/>
  <c r="BQ47" i="5"/>
  <c r="BR47" i="5"/>
  <c r="AZ47" i="5"/>
  <c r="BY47" i="5"/>
  <c r="BW47" i="5"/>
  <c r="AY47" i="5"/>
  <c r="BA47" i="5"/>
  <c r="AX47" i="5"/>
  <c r="CA47" i="5"/>
  <c r="BP47" i="5"/>
  <c r="BC47" i="5"/>
  <c r="AD25" i="4" l="1"/>
  <c r="AC25" i="4"/>
  <c r="F51" i="4"/>
  <c r="C25" i="5"/>
  <c r="CS25" i="5" s="1"/>
  <c r="AX48" i="5"/>
  <c r="BS48" i="5"/>
  <c r="BZ48" i="5"/>
  <c r="BC48" i="5"/>
  <c r="BW48" i="5"/>
  <c r="BX48" i="5"/>
  <c r="BV48" i="5"/>
  <c r="CA48" i="5"/>
  <c r="BU48" i="5"/>
  <c r="BA48" i="5"/>
  <c r="AZ48" i="5"/>
  <c r="AU48" i="5"/>
  <c r="BF48" i="5"/>
  <c r="BJ48" i="5"/>
  <c r="BM48" i="5"/>
  <c r="BI48" i="5"/>
  <c r="BP48" i="5"/>
  <c r="BO48" i="5"/>
  <c r="BD48" i="5"/>
  <c r="BH48" i="5"/>
  <c r="BE48" i="5"/>
  <c r="BN48" i="5"/>
  <c r="BG48" i="5"/>
  <c r="BL48" i="5"/>
  <c r="BK48" i="5"/>
  <c r="BQ48" i="5"/>
  <c r="BR48" i="5"/>
  <c r="BY48" i="5"/>
  <c r="BT48" i="5"/>
  <c r="AW48" i="5"/>
  <c r="AY48" i="5"/>
  <c r="BB48" i="5"/>
  <c r="F52" i="4" l="1"/>
  <c r="CT25" i="5"/>
  <c r="DI25" i="5"/>
  <c r="DC25" i="5"/>
  <c r="CN25" i="5"/>
  <c r="DK25" i="5"/>
  <c r="DG25" i="5"/>
  <c r="CG25" i="5"/>
  <c r="CF25" i="5"/>
  <c r="E26" i="4"/>
  <c r="AC26" i="4" s="1"/>
  <c r="DH25" i="5"/>
  <c r="DE25" i="5"/>
  <c r="CL25" i="5"/>
  <c r="CO25" i="5"/>
  <c r="CM25" i="5"/>
  <c r="DN25" i="5"/>
  <c r="CQ25" i="5"/>
  <c r="CI25" i="5"/>
  <c r="CW25" i="5"/>
  <c r="CZ25" i="5"/>
  <c r="DF25" i="5"/>
  <c r="CU25" i="5"/>
  <c r="CP25" i="5"/>
  <c r="CE25" i="5"/>
  <c r="CV25" i="5"/>
  <c r="CH25" i="5"/>
  <c r="DB25" i="5"/>
  <c r="DA25" i="5"/>
  <c r="CY25" i="5"/>
  <c r="DL25" i="5"/>
  <c r="DD25" i="5"/>
  <c r="CK25" i="5"/>
  <c r="CX25" i="5"/>
  <c r="CJ25" i="5"/>
  <c r="DM25" i="5"/>
  <c r="CR25" i="5"/>
  <c r="DO25" i="5"/>
  <c r="DJ25" i="5"/>
  <c r="BV49" i="5"/>
  <c r="BX49" i="5"/>
  <c r="AW49" i="5"/>
  <c r="BA49" i="5"/>
  <c r="AZ49" i="5"/>
  <c r="BC49" i="5"/>
  <c r="BZ49" i="5"/>
  <c r="BT49" i="5"/>
  <c r="BS49" i="5"/>
  <c r="CA49" i="5"/>
  <c r="BU49" i="5"/>
  <c r="BB49" i="5"/>
  <c r="AU49" i="5"/>
  <c r="BE49" i="5"/>
  <c r="BL49" i="5"/>
  <c r="BM49" i="5"/>
  <c r="BG49" i="5"/>
  <c r="BO49" i="5"/>
  <c r="BI49" i="5"/>
  <c r="BJ49" i="5"/>
  <c r="BF49" i="5"/>
  <c r="BH49" i="5"/>
  <c r="BK49" i="5"/>
  <c r="BP49" i="5"/>
  <c r="BN49" i="5"/>
  <c r="BQ49" i="5"/>
  <c r="BR49" i="5"/>
  <c r="BY49" i="5"/>
  <c r="BW49" i="5"/>
  <c r="AY49" i="5"/>
  <c r="BD49" i="5"/>
  <c r="AX49" i="5"/>
  <c r="AV49" i="5"/>
  <c r="AV50" i="5" s="1"/>
  <c r="AD26" i="4" l="1"/>
  <c r="AE26" i="4"/>
  <c r="F53" i="4"/>
  <c r="C26" i="5"/>
  <c r="DK26" i="5" s="1"/>
  <c r="AY50" i="5"/>
  <c r="BQ50" i="5"/>
  <c r="BV50" i="5"/>
  <c r="BT50" i="5"/>
  <c r="AW50" i="5"/>
  <c r="BZ50" i="5"/>
  <c r="BY50" i="5"/>
  <c r="BU50" i="5"/>
  <c r="BB50" i="5"/>
  <c r="BC50" i="5"/>
  <c r="BX50" i="5"/>
  <c r="BW50" i="5"/>
  <c r="AU50" i="5"/>
  <c r="AV51" i="5" s="1"/>
  <c r="AX50" i="5"/>
  <c r="BD50" i="5"/>
  <c r="BN50" i="5"/>
  <c r="BO50" i="5"/>
  <c r="BE50" i="5"/>
  <c r="BK50" i="5"/>
  <c r="BM50" i="5"/>
  <c r="BL50" i="5"/>
  <c r="BJ50" i="5"/>
  <c r="BG50" i="5"/>
  <c r="BP50" i="5"/>
  <c r="BI50" i="5"/>
  <c r="BF50" i="5"/>
  <c r="BH50" i="5"/>
  <c r="BR50" i="5"/>
  <c r="AZ50" i="5"/>
  <c r="CA50" i="5"/>
  <c r="BS50" i="5"/>
  <c r="BA50" i="5"/>
  <c r="F54" i="4" l="1"/>
  <c r="DC26" i="5"/>
  <c r="CJ26" i="5"/>
  <c r="CE26" i="5"/>
  <c r="DG26" i="5"/>
  <c r="CX26" i="5"/>
  <c r="CY26" i="5"/>
  <c r="DH26" i="5"/>
  <c r="CP26" i="5"/>
  <c r="CQ26" i="5"/>
  <c r="CU26" i="5"/>
  <c r="CW26" i="5"/>
  <c r="CG26" i="5"/>
  <c r="DB26" i="5"/>
  <c r="CF26" i="5"/>
  <c r="DL26" i="5"/>
  <c r="CS26" i="5"/>
  <c r="CK26" i="5"/>
  <c r="DA26" i="5"/>
  <c r="CO26" i="5"/>
  <c r="CN26" i="5"/>
  <c r="CR26" i="5"/>
  <c r="CL26" i="5"/>
  <c r="DI26" i="5"/>
  <c r="CZ26" i="5"/>
  <c r="CH26" i="5"/>
  <c r="DJ26" i="5"/>
  <c r="DF26" i="5"/>
  <c r="DE26" i="5"/>
  <c r="CV26" i="5"/>
  <c r="DD26" i="5"/>
  <c r="E27" i="4"/>
  <c r="DN26" i="5"/>
  <c r="CT26" i="5"/>
  <c r="DO26" i="5"/>
  <c r="DM26" i="5"/>
  <c r="CI26" i="5"/>
  <c r="CM26" i="5"/>
  <c r="BY51" i="5"/>
  <c r="AX51" i="5"/>
  <c r="BV51" i="5"/>
  <c r="AZ51" i="5"/>
  <c r="BA51" i="5"/>
  <c r="BR51" i="5"/>
  <c r="BB51" i="5"/>
  <c r="BT51" i="5"/>
  <c r="BZ51" i="5"/>
  <c r="BE51" i="5"/>
  <c r="CA51" i="5"/>
  <c r="BW51" i="5"/>
  <c r="BU51" i="5"/>
  <c r="BX51" i="5"/>
  <c r="BS51" i="5"/>
  <c r="AU51" i="5"/>
  <c r="AV52" i="5" s="1"/>
  <c r="AY51" i="5"/>
  <c r="BD51" i="5"/>
  <c r="BF51" i="5"/>
  <c r="BH51" i="5"/>
  <c r="BQ51" i="5"/>
  <c r="BM51" i="5"/>
  <c r="BP51" i="5"/>
  <c r="BN51" i="5"/>
  <c r="BJ51" i="5"/>
  <c r="BK51" i="5"/>
  <c r="BG51" i="5"/>
  <c r="BL51" i="5"/>
  <c r="BI51" i="5"/>
  <c r="BO51" i="5"/>
  <c r="BC51" i="5"/>
  <c r="AW51" i="5"/>
  <c r="AE27" i="4" l="1"/>
  <c r="AC27" i="4"/>
  <c r="AC28" i="4" s="1"/>
  <c r="F55" i="4"/>
  <c r="AW52" i="5"/>
  <c r="AD27" i="4"/>
  <c r="C27" i="5"/>
  <c r="CX27" i="5" s="1"/>
  <c r="BY52" i="5"/>
  <c r="BT52" i="5"/>
  <c r="AY52" i="5"/>
  <c r="BU52" i="5"/>
  <c r="CA52" i="5"/>
  <c r="BV52" i="5"/>
  <c r="BS52" i="5"/>
  <c r="AU52" i="5"/>
  <c r="BC52" i="5"/>
  <c r="BD52" i="5"/>
  <c r="BE52" i="5"/>
  <c r="BG52" i="5"/>
  <c r="BQ52" i="5"/>
  <c r="BK52" i="5"/>
  <c r="BL52" i="5"/>
  <c r="BH52" i="5"/>
  <c r="BP52" i="5"/>
  <c r="BN52" i="5"/>
  <c r="BJ52" i="5"/>
  <c r="BR52" i="5"/>
  <c r="BM52" i="5"/>
  <c r="BI52" i="5"/>
  <c r="BO52" i="5"/>
  <c r="BA52" i="5"/>
  <c r="BZ52" i="5"/>
  <c r="BX52" i="5"/>
  <c r="BW52" i="5"/>
  <c r="BF52" i="5"/>
  <c r="AZ52" i="5"/>
  <c r="AX52" i="5"/>
  <c r="BB52" i="5"/>
  <c r="F56" i="4" l="1"/>
  <c r="AW53" i="5"/>
  <c r="CJ27" i="5"/>
  <c r="DF27" i="5"/>
  <c r="CT27" i="5"/>
  <c r="DJ27" i="5"/>
  <c r="CQ27" i="5"/>
  <c r="DB27" i="5"/>
  <c r="CY27" i="5"/>
  <c r="CR27" i="5"/>
  <c r="DC27" i="5"/>
  <c r="E28" i="4"/>
  <c r="AE28" i="4" s="1"/>
  <c r="DG27" i="5"/>
  <c r="DA27" i="5"/>
  <c r="DM27" i="5"/>
  <c r="CM27" i="5"/>
  <c r="CZ27" i="5"/>
  <c r="CU27" i="5"/>
  <c r="DH27" i="5"/>
  <c r="CW27" i="5"/>
  <c r="CO27" i="5"/>
  <c r="CI27" i="5"/>
  <c r="CV27" i="5"/>
  <c r="DL27" i="5"/>
  <c r="CF27" i="5"/>
  <c r="DO27" i="5"/>
  <c r="DE27" i="5"/>
  <c r="CE27" i="5"/>
  <c r="CG27" i="5"/>
  <c r="CN27" i="5"/>
  <c r="DI27" i="5"/>
  <c r="CP27" i="5"/>
  <c r="DN27" i="5"/>
  <c r="CH27" i="5"/>
  <c r="CS27" i="5"/>
  <c r="CL27" i="5"/>
  <c r="CK27" i="5"/>
  <c r="DK27" i="5"/>
  <c r="DD27" i="5"/>
  <c r="AD28" i="4"/>
  <c r="AX53" i="5"/>
  <c r="BZ53" i="5"/>
  <c r="BU53" i="5"/>
  <c r="AZ53" i="5"/>
  <c r="AV53" i="5"/>
  <c r="BW53" i="5"/>
  <c r="BY53" i="5"/>
  <c r="BV53" i="5"/>
  <c r="BB53" i="5"/>
  <c r="BA53" i="5"/>
  <c r="BG53" i="5"/>
  <c r="AU53" i="5"/>
  <c r="BC53" i="5"/>
  <c r="BF53" i="5"/>
  <c r="BE53" i="5"/>
  <c r="BD53" i="5"/>
  <c r="BO53" i="5"/>
  <c r="BJ53" i="5"/>
  <c r="BI53" i="5"/>
  <c r="BM53" i="5"/>
  <c r="BQ53" i="5"/>
  <c r="BN53" i="5"/>
  <c r="BH53" i="5"/>
  <c r="BP53" i="5"/>
  <c r="BK53" i="5"/>
  <c r="BR53" i="5"/>
  <c r="BL53" i="5"/>
  <c r="AY53" i="5"/>
  <c r="CA53" i="5"/>
  <c r="BX53" i="5"/>
  <c r="BT53" i="5"/>
  <c r="BS53" i="5"/>
  <c r="F57" i="4" l="1"/>
  <c r="C28" i="5"/>
  <c r="E29" i="4" s="1"/>
  <c r="AE29" i="4" s="1"/>
  <c r="AC29" i="4"/>
  <c r="AC30" i="4" s="1"/>
  <c r="AC31" i="4" s="1"/>
  <c r="AC32" i="4" s="1"/>
  <c r="AC33" i="4" s="1"/>
  <c r="AC34" i="4" s="1"/>
  <c r="AC35" i="4" s="1"/>
  <c r="AC36" i="4" s="1"/>
  <c r="AC37" i="4" s="1"/>
  <c r="AC38" i="4" s="1"/>
  <c r="AC39" i="4" s="1"/>
  <c r="AC40" i="4" s="1"/>
  <c r="AC41" i="4" s="1"/>
  <c r="AC42" i="4" s="1"/>
  <c r="AC43" i="4" s="1"/>
  <c r="AC44" i="4" s="1"/>
  <c r="AC45" i="4" s="1"/>
  <c r="AC46" i="4" s="1"/>
  <c r="AC47" i="4" s="1"/>
  <c r="AC48" i="4" s="1"/>
  <c r="AC49" i="4" s="1"/>
  <c r="AC50" i="4" s="1"/>
  <c r="AC51" i="4" s="1"/>
  <c r="AC52" i="4" s="1"/>
  <c r="AC53" i="4" s="1"/>
  <c r="AC54" i="4" s="1"/>
  <c r="AC55" i="4" s="1"/>
  <c r="AC56" i="4" s="1"/>
  <c r="AC57" i="4" s="1"/>
  <c r="AC58" i="4" s="1"/>
  <c r="AC59" i="4" s="1"/>
  <c r="AC60" i="4" s="1"/>
  <c r="AC61" i="4" s="1"/>
  <c r="AC62" i="4" s="1"/>
  <c r="AC63" i="4" s="1"/>
  <c r="AC64" i="4" s="1"/>
  <c r="AC65" i="4" s="1"/>
  <c r="AC66" i="4" s="1"/>
  <c r="AC67" i="4" s="1"/>
  <c r="AC68" i="4" s="1"/>
  <c r="AC69" i="4" s="1"/>
  <c r="AC70" i="4" s="1"/>
  <c r="AC71" i="4" s="1"/>
  <c r="AC72" i="4" s="1"/>
  <c r="AC73" i="4" s="1"/>
  <c r="AC74" i="4" s="1"/>
  <c r="AC75" i="4" s="1"/>
  <c r="AC76" i="4" s="1"/>
  <c r="AC77" i="4" s="1"/>
  <c r="AC78" i="4" s="1"/>
  <c r="AC79" i="4" s="1"/>
  <c r="AC80" i="4" s="1"/>
  <c r="AC81" i="4" s="1"/>
  <c r="AC82" i="4" s="1"/>
  <c r="AC83" i="4" s="1"/>
  <c r="AC84" i="4" s="1"/>
  <c r="AC85" i="4" s="1"/>
  <c r="AC86" i="4" s="1"/>
  <c r="AC87" i="4" s="1"/>
  <c r="AC88" i="4" s="1"/>
  <c r="AC89" i="4" s="1"/>
  <c r="AC90" i="4" s="1"/>
  <c r="AC91" i="4" s="1"/>
  <c r="AC92" i="4" s="1"/>
  <c r="AC93" i="4" s="1"/>
  <c r="AC94" i="4" s="1"/>
  <c r="AC95" i="4" s="1"/>
  <c r="AC96" i="4" s="1"/>
  <c r="AC97" i="4" s="1"/>
  <c r="AC98" i="4" s="1"/>
  <c r="AC99" i="4" s="1"/>
  <c r="AC100" i="4" s="1"/>
  <c r="AC101" i="4" s="1"/>
  <c r="AC102" i="4" s="1"/>
  <c r="AT3" i="4" s="1"/>
  <c r="R16" i="4" s="1"/>
  <c r="AD29" i="4"/>
  <c r="AY54" i="5"/>
  <c r="AV54" i="5"/>
  <c r="BW54" i="5"/>
  <c r="AX54" i="5"/>
  <c r="BH54" i="5"/>
  <c r="BV54" i="5"/>
  <c r="BZ54" i="5"/>
  <c r="AW54" i="5"/>
  <c r="BA54" i="5"/>
  <c r="BC54" i="5"/>
  <c r="BB54" i="5"/>
  <c r="BY54" i="5"/>
  <c r="BS54" i="5"/>
  <c r="BX54" i="5"/>
  <c r="BU54" i="5"/>
  <c r="CA54" i="5"/>
  <c r="BT54" i="5"/>
  <c r="AU54" i="5"/>
  <c r="BG54" i="5"/>
  <c r="BF54" i="5"/>
  <c r="BE54" i="5"/>
  <c r="BD54" i="5"/>
  <c r="BR54" i="5"/>
  <c r="BK54" i="5"/>
  <c r="BM54" i="5"/>
  <c r="BQ54" i="5"/>
  <c r="BP54" i="5"/>
  <c r="BJ54" i="5"/>
  <c r="BO54" i="5"/>
  <c r="BL54" i="5"/>
  <c r="BN54" i="5"/>
  <c r="BI54" i="5"/>
  <c r="AZ54" i="5"/>
  <c r="F58" i="4" l="1"/>
  <c r="DC28" i="5"/>
  <c r="CW28" i="5"/>
  <c r="CI28" i="5"/>
  <c r="DJ28" i="5"/>
  <c r="CG28" i="5"/>
  <c r="CS28" i="5"/>
  <c r="CF28" i="5"/>
  <c r="DM28" i="5"/>
  <c r="DB28" i="5"/>
  <c r="CT28" i="5"/>
  <c r="DK28" i="5"/>
  <c r="DG28" i="5"/>
  <c r="CV28" i="5"/>
  <c r="CX28" i="5"/>
  <c r="CR28" i="5"/>
  <c r="DF28" i="5"/>
  <c r="CP28" i="5"/>
  <c r="CQ28" i="5"/>
  <c r="CY28" i="5"/>
  <c r="DD28" i="5"/>
  <c r="CE28" i="5"/>
  <c r="CK28" i="5"/>
  <c r="CH28" i="5"/>
  <c r="DA28" i="5"/>
  <c r="CJ28" i="5"/>
  <c r="CN28" i="5"/>
  <c r="CZ28" i="5"/>
  <c r="DL28" i="5"/>
  <c r="DE28" i="5"/>
  <c r="DO28" i="5"/>
  <c r="CU28" i="5"/>
  <c r="DH28" i="5"/>
  <c r="DN28" i="5"/>
  <c r="CO28" i="5"/>
  <c r="CM28" i="5"/>
  <c r="CL28" i="5"/>
  <c r="DI28" i="5"/>
  <c r="AY55" i="5"/>
  <c r="BW55" i="5"/>
  <c r="AZ55" i="5"/>
  <c r="BA55" i="5"/>
  <c r="BY55" i="5"/>
  <c r="AV55" i="5"/>
  <c r="BT55" i="5"/>
  <c r="BS55" i="5"/>
  <c r="BB55" i="5"/>
  <c r="BX55" i="5"/>
  <c r="BU55" i="5"/>
  <c r="BZ55" i="5"/>
  <c r="CA55" i="5"/>
  <c r="BV55" i="5"/>
  <c r="AU55" i="5"/>
  <c r="AX55" i="5"/>
  <c r="BC55" i="5"/>
  <c r="BG55" i="5"/>
  <c r="BH55" i="5"/>
  <c r="BF55" i="5"/>
  <c r="BE55" i="5"/>
  <c r="BD55" i="5"/>
  <c r="BL55" i="5"/>
  <c r="BN55" i="5"/>
  <c r="BR55" i="5"/>
  <c r="BP55" i="5"/>
  <c r="BO55" i="5"/>
  <c r="BK55" i="5"/>
  <c r="BM55" i="5"/>
  <c r="BJ55" i="5"/>
  <c r="BI55" i="5"/>
  <c r="BQ55" i="5"/>
  <c r="AW55" i="5"/>
  <c r="F59" i="4" l="1"/>
  <c r="C29" i="5"/>
  <c r="DK29" i="5" s="1"/>
  <c r="BT56" i="5"/>
  <c r="BU56" i="5"/>
  <c r="CA56" i="5"/>
  <c r="AW56" i="5"/>
  <c r="BX56" i="5"/>
  <c r="BS56" i="5"/>
  <c r="AU56" i="5"/>
  <c r="AY56" i="5"/>
  <c r="AX56" i="5"/>
  <c r="BF56" i="5"/>
  <c r="BE56" i="5"/>
  <c r="BH56" i="5"/>
  <c r="BG56" i="5"/>
  <c r="BL56" i="5"/>
  <c r="BO56" i="5"/>
  <c r="BI56" i="5"/>
  <c r="BP56" i="5"/>
  <c r="BJ56" i="5"/>
  <c r="BQ56" i="5"/>
  <c r="BK56" i="5"/>
  <c r="BM56" i="5"/>
  <c r="BN56" i="5"/>
  <c r="BR56" i="5"/>
  <c r="AV56" i="5"/>
  <c r="BY56" i="5"/>
  <c r="BW56" i="5"/>
  <c r="BD56" i="5"/>
  <c r="BC56" i="5"/>
  <c r="AZ56" i="5"/>
  <c r="BZ56" i="5"/>
  <c r="BV56" i="5"/>
  <c r="BB56" i="5"/>
  <c r="BA56" i="5"/>
  <c r="F60" i="4" l="1"/>
  <c r="CK29" i="5"/>
  <c r="DD29" i="5"/>
  <c r="DO29" i="5"/>
  <c r="CG29" i="5"/>
  <c r="E30" i="4"/>
  <c r="CO29" i="5"/>
  <c r="CM29" i="5"/>
  <c r="CQ29" i="5"/>
  <c r="CV29" i="5"/>
  <c r="DG29" i="5"/>
  <c r="CY29" i="5"/>
  <c r="CP29" i="5"/>
  <c r="CS29" i="5"/>
  <c r="CE29" i="5"/>
  <c r="CU29" i="5"/>
  <c r="CF29" i="5"/>
  <c r="DC29" i="5"/>
  <c r="DB29" i="5"/>
  <c r="CX29" i="5"/>
  <c r="DL29" i="5"/>
  <c r="CR29" i="5"/>
  <c r="DA29" i="5"/>
  <c r="CN29" i="5"/>
  <c r="CI29" i="5"/>
  <c r="DJ29" i="5"/>
  <c r="CW29" i="5"/>
  <c r="DF29" i="5"/>
  <c r="CT29" i="5"/>
  <c r="CZ29" i="5"/>
  <c r="CJ29" i="5"/>
  <c r="DM29" i="5"/>
  <c r="CH29" i="5"/>
  <c r="DE29" i="5"/>
  <c r="DI29" i="5"/>
  <c r="DN29" i="5"/>
  <c r="DH29" i="5"/>
  <c r="CL29" i="5"/>
  <c r="AV57" i="5"/>
  <c r="BV57" i="5"/>
  <c r="BW57" i="5"/>
  <c r="BB57" i="5"/>
  <c r="BC57" i="5"/>
  <c r="CA57" i="5"/>
  <c r="BE57" i="5"/>
  <c r="AU57" i="5"/>
  <c r="AW57" i="5"/>
  <c r="AX57" i="5"/>
  <c r="AY57" i="5"/>
  <c r="BA57" i="5"/>
  <c r="BG57" i="5"/>
  <c r="BF57" i="5"/>
  <c r="BH57" i="5"/>
  <c r="BM57" i="5"/>
  <c r="BL57" i="5"/>
  <c r="BR57" i="5"/>
  <c r="BK57" i="5"/>
  <c r="BO57" i="5"/>
  <c r="BP57" i="5"/>
  <c r="BI57" i="5"/>
  <c r="BQ57" i="5"/>
  <c r="BJ57" i="5"/>
  <c r="BN57" i="5"/>
  <c r="BY57" i="5"/>
  <c r="BU57" i="5"/>
  <c r="BS57" i="5"/>
  <c r="BX57" i="5"/>
  <c r="BD57" i="5"/>
  <c r="BZ57" i="5"/>
  <c r="BT57" i="5"/>
  <c r="AZ57" i="5"/>
  <c r="F61" i="4" l="1"/>
  <c r="AE30" i="4"/>
  <c r="AD30" i="4"/>
  <c r="AD31" i="4" s="1"/>
  <c r="AD32" i="4" s="1"/>
  <c r="AD33" i="4" s="1"/>
  <c r="AD34" i="4" s="1"/>
  <c r="AD35" i="4" s="1"/>
  <c r="AD36" i="4" s="1"/>
  <c r="AD37" i="4" s="1"/>
  <c r="AD38" i="4" s="1"/>
  <c r="AD39" i="4" s="1"/>
  <c r="AD40" i="4" s="1"/>
  <c r="AD41" i="4" s="1"/>
  <c r="AD42" i="4" s="1"/>
  <c r="AD43" i="4" s="1"/>
  <c r="AD44" i="4" s="1"/>
  <c r="AD45" i="4" s="1"/>
  <c r="AD46" i="4" s="1"/>
  <c r="AD47" i="4" s="1"/>
  <c r="AD48" i="4" s="1"/>
  <c r="AD49" i="4" s="1"/>
  <c r="AD50" i="4" s="1"/>
  <c r="AD51" i="4" s="1"/>
  <c r="AD52" i="4" s="1"/>
  <c r="AD53" i="4" s="1"/>
  <c r="AD54" i="4" s="1"/>
  <c r="AD55" i="4" s="1"/>
  <c r="AD56" i="4" s="1"/>
  <c r="AD57" i="4" s="1"/>
  <c r="AD58" i="4" s="1"/>
  <c r="AD59" i="4" s="1"/>
  <c r="AD60" i="4" s="1"/>
  <c r="AD61" i="4" s="1"/>
  <c r="AD62" i="4" s="1"/>
  <c r="AD63" i="4" s="1"/>
  <c r="AD64" i="4" s="1"/>
  <c r="AD65" i="4" s="1"/>
  <c r="AD66" i="4" s="1"/>
  <c r="AD67" i="4" s="1"/>
  <c r="AD68" i="4" s="1"/>
  <c r="AD69" i="4" s="1"/>
  <c r="AD70" i="4" s="1"/>
  <c r="AD71" i="4" s="1"/>
  <c r="AD72" i="4" s="1"/>
  <c r="AD73" i="4" s="1"/>
  <c r="AD74" i="4" s="1"/>
  <c r="AD75" i="4" s="1"/>
  <c r="AD76" i="4" s="1"/>
  <c r="AD77" i="4" s="1"/>
  <c r="AD78" i="4" s="1"/>
  <c r="AD79" i="4" s="1"/>
  <c r="AD80" i="4" s="1"/>
  <c r="AD81" i="4" s="1"/>
  <c r="AD82" i="4" s="1"/>
  <c r="AD83" i="4" s="1"/>
  <c r="AD84" i="4" s="1"/>
  <c r="AD85" i="4" s="1"/>
  <c r="AD86" i="4" s="1"/>
  <c r="AD87" i="4" s="1"/>
  <c r="AD88" i="4" s="1"/>
  <c r="AD89" i="4" s="1"/>
  <c r="AD90" i="4" s="1"/>
  <c r="AD91" i="4" s="1"/>
  <c r="AD92" i="4" s="1"/>
  <c r="AD93" i="4" s="1"/>
  <c r="AD94" i="4" s="1"/>
  <c r="AD95" i="4" s="1"/>
  <c r="AD96" i="4" s="1"/>
  <c r="AD97" i="4" s="1"/>
  <c r="AD98" i="4" s="1"/>
  <c r="AD99" i="4" s="1"/>
  <c r="AD100" i="4" s="1"/>
  <c r="AD101" i="4" s="1"/>
  <c r="AD102" i="4" s="1"/>
  <c r="AU3" i="4" s="1"/>
  <c r="R17" i="4" s="1"/>
  <c r="C30" i="5"/>
  <c r="CJ30" i="5" s="1"/>
  <c r="BU58" i="5"/>
  <c r="BZ58" i="5"/>
  <c r="BS58" i="5"/>
  <c r="CA58" i="5"/>
  <c r="BY58" i="5"/>
  <c r="BD58" i="5"/>
  <c r="BE58" i="5"/>
  <c r="AZ58" i="5"/>
  <c r="BF58" i="5"/>
  <c r="AU58" i="5"/>
  <c r="AW58" i="5"/>
  <c r="AY58" i="5"/>
  <c r="AX58" i="5"/>
  <c r="BA58" i="5"/>
  <c r="BB58" i="5"/>
  <c r="BH58" i="5"/>
  <c r="BG58" i="5"/>
  <c r="BK58" i="5"/>
  <c r="BJ58" i="5"/>
  <c r="BR58" i="5"/>
  <c r="BO58" i="5"/>
  <c r="BI58" i="5"/>
  <c r="BL58" i="5"/>
  <c r="BM58" i="5"/>
  <c r="BQ58" i="5"/>
  <c r="BP58" i="5"/>
  <c r="BN58" i="5"/>
  <c r="BX58" i="5"/>
  <c r="BW58" i="5"/>
  <c r="BV58" i="5"/>
  <c r="BT58" i="5"/>
  <c r="AV58" i="5"/>
  <c r="BC58" i="5"/>
  <c r="F62" i="4" l="1"/>
  <c r="CI30" i="5"/>
  <c r="DD30" i="5"/>
  <c r="DM30" i="5"/>
  <c r="DO30" i="5"/>
  <c r="DN30" i="5"/>
  <c r="CW30" i="5"/>
  <c r="CV30" i="5"/>
  <c r="CR30" i="5"/>
  <c r="CH30" i="5"/>
  <c r="CM30" i="5"/>
  <c r="CZ30" i="5"/>
  <c r="DB30" i="5"/>
  <c r="CF30" i="5"/>
  <c r="CK30" i="5"/>
  <c r="DE30" i="5"/>
  <c r="CO30" i="5"/>
  <c r="CP30" i="5"/>
  <c r="CT30" i="5"/>
  <c r="DG30" i="5"/>
  <c r="DH30" i="5"/>
  <c r="CU30" i="5"/>
  <c r="CS30" i="5"/>
  <c r="CQ30" i="5"/>
  <c r="CE30" i="5"/>
  <c r="CY30" i="5"/>
  <c r="DC30" i="5"/>
  <c r="CL30" i="5"/>
  <c r="E31" i="4"/>
  <c r="AE31" i="4" s="1"/>
  <c r="DL30" i="5"/>
  <c r="CG30" i="5"/>
  <c r="DA30" i="5"/>
  <c r="DF30" i="5"/>
  <c r="DJ30" i="5"/>
  <c r="CX30" i="5"/>
  <c r="DI30" i="5"/>
  <c r="CN30" i="5"/>
  <c r="DK30" i="5"/>
  <c r="BW59" i="5"/>
  <c r="CA59" i="5"/>
  <c r="BC59" i="5"/>
  <c r="BS59" i="5"/>
  <c r="BU59" i="5"/>
  <c r="BV59" i="5"/>
  <c r="AW59" i="5"/>
  <c r="BE59" i="5"/>
  <c r="BZ59" i="5"/>
  <c r="BT59" i="5"/>
  <c r="AU59" i="5"/>
  <c r="AV59" i="5"/>
  <c r="AY59" i="5"/>
  <c r="AX59" i="5"/>
  <c r="BA59" i="5"/>
  <c r="BB59" i="5"/>
  <c r="BD59" i="5"/>
  <c r="BH59" i="5"/>
  <c r="BL59" i="5"/>
  <c r="BN59" i="5"/>
  <c r="BP59" i="5"/>
  <c r="BM59" i="5"/>
  <c r="BI59" i="5"/>
  <c r="BO59" i="5"/>
  <c r="BK59" i="5"/>
  <c r="BJ59" i="5"/>
  <c r="BQ59" i="5"/>
  <c r="BR59" i="5"/>
  <c r="BG59" i="5"/>
  <c r="BF59" i="5"/>
  <c r="BY59" i="5"/>
  <c r="BX59" i="5"/>
  <c r="AZ59" i="5"/>
  <c r="F63" i="4" l="1"/>
  <c r="C31" i="5"/>
  <c r="CM31" i="5" s="1"/>
  <c r="AV60" i="5"/>
  <c r="BW60" i="5"/>
  <c r="BU60" i="5"/>
  <c r="AZ60" i="5"/>
  <c r="BH60" i="5"/>
  <c r="CA60" i="5"/>
  <c r="BX60" i="5"/>
  <c r="BB60" i="5"/>
  <c r="BZ60" i="5"/>
  <c r="BY60" i="5"/>
  <c r="AU60" i="5"/>
  <c r="AY60" i="5"/>
  <c r="AX60" i="5"/>
  <c r="BA60" i="5"/>
  <c r="BE60" i="5"/>
  <c r="BD60" i="5"/>
  <c r="BF60" i="5"/>
  <c r="BJ60" i="5"/>
  <c r="BI60" i="5"/>
  <c r="BR60" i="5"/>
  <c r="BL60" i="5"/>
  <c r="BO60" i="5"/>
  <c r="BQ60" i="5"/>
  <c r="BK60" i="5"/>
  <c r="BN60" i="5"/>
  <c r="BS60" i="5"/>
  <c r="BM60" i="5"/>
  <c r="BP60" i="5"/>
  <c r="AW60" i="5"/>
  <c r="BG60" i="5"/>
  <c r="BT60" i="5"/>
  <c r="BV60" i="5"/>
  <c r="BC60" i="5"/>
  <c r="F64" i="4" l="1"/>
  <c r="CH31" i="5"/>
  <c r="CY31" i="5"/>
  <c r="DB31" i="5"/>
  <c r="DM31" i="5"/>
  <c r="CO31" i="5"/>
  <c r="CT31" i="5"/>
  <c r="CI31" i="5"/>
  <c r="DL31" i="5"/>
  <c r="CR31" i="5"/>
  <c r="CE31" i="5"/>
  <c r="CU31" i="5"/>
  <c r="DD31" i="5"/>
  <c r="CS31" i="5"/>
  <c r="CG31" i="5"/>
  <c r="CF31" i="5"/>
  <c r="DO31" i="5"/>
  <c r="DH31" i="5"/>
  <c r="CZ31" i="5"/>
  <c r="CW31" i="5"/>
  <c r="CQ31" i="5"/>
  <c r="DF31" i="5"/>
  <c r="CX31" i="5"/>
  <c r="CN31" i="5"/>
  <c r="E32" i="4"/>
  <c r="AE32" i="4" s="1"/>
  <c r="DG31" i="5"/>
  <c r="DN31" i="5"/>
  <c r="CV31" i="5"/>
  <c r="CP31" i="5"/>
  <c r="DA31" i="5"/>
  <c r="DC31" i="5"/>
  <c r="DJ31" i="5"/>
  <c r="CL31" i="5"/>
  <c r="DI31" i="5"/>
  <c r="DK31" i="5"/>
  <c r="CK31" i="5"/>
  <c r="DE31" i="5"/>
  <c r="CJ31" i="5"/>
  <c r="AV61" i="5"/>
  <c r="AW61" i="5"/>
  <c r="BZ61" i="5"/>
  <c r="CA61" i="5"/>
  <c r="BU61" i="5"/>
  <c r="BX61" i="5"/>
  <c r="BW61" i="5"/>
  <c r="BH61" i="5"/>
  <c r="BC61" i="5"/>
  <c r="BF61" i="5"/>
  <c r="BY61" i="5"/>
  <c r="BV61" i="5"/>
  <c r="BT61" i="5"/>
  <c r="AU61" i="5"/>
  <c r="AX61" i="5"/>
  <c r="AY61" i="5"/>
  <c r="BA61" i="5"/>
  <c r="BB61" i="5"/>
  <c r="BD61" i="5"/>
  <c r="BE61" i="5"/>
  <c r="BG61" i="5"/>
  <c r="BK61" i="5"/>
  <c r="BQ61" i="5"/>
  <c r="BM61" i="5"/>
  <c r="BP61" i="5"/>
  <c r="BI61" i="5"/>
  <c r="BS61" i="5"/>
  <c r="BJ61" i="5"/>
  <c r="BR61" i="5"/>
  <c r="BL61" i="5"/>
  <c r="BN61" i="5"/>
  <c r="BO61" i="5"/>
  <c r="AZ61" i="5"/>
  <c r="F65" i="4" l="1"/>
  <c r="C32" i="5"/>
  <c r="CM32" i="5" s="1"/>
  <c r="AW62" i="5"/>
  <c r="BV62" i="5"/>
  <c r="BW62" i="5"/>
  <c r="AV62" i="5"/>
  <c r="AZ62" i="5"/>
  <c r="CA62" i="5"/>
  <c r="BY62" i="5"/>
  <c r="BZ62" i="5"/>
  <c r="BU62" i="5"/>
  <c r="BI62" i="5"/>
  <c r="AU62" i="5"/>
  <c r="AY62" i="5"/>
  <c r="AX62" i="5"/>
  <c r="BA62" i="5"/>
  <c r="BB62" i="5"/>
  <c r="BE62" i="5"/>
  <c r="BF62" i="5"/>
  <c r="BD62" i="5"/>
  <c r="BH62" i="5"/>
  <c r="BO62" i="5"/>
  <c r="BQ62" i="5"/>
  <c r="BS62" i="5"/>
  <c r="BP62" i="5"/>
  <c r="BJ62" i="5"/>
  <c r="BM62" i="5"/>
  <c r="BR62" i="5"/>
  <c r="BK62" i="5"/>
  <c r="BN62" i="5"/>
  <c r="BL62" i="5"/>
  <c r="BG62" i="5"/>
  <c r="BT62" i="5"/>
  <c r="BC62" i="5"/>
  <c r="BX62" i="5"/>
  <c r="F66" i="4" l="1"/>
  <c r="DK32" i="5"/>
  <c r="CG32" i="5"/>
  <c r="CF32" i="5"/>
  <c r="CY32" i="5"/>
  <c r="DM32" i="5"/>
  <c r="CL32" i="5"/>
  <c r="CK32" i="5"/>
  <c r="CT32" i="5"/>
  <c r="CZ32" i="5"/>
  <c r="DE32" i="5"/>
  <c r="CP32" i="5"/>
  <c r="CN32" i="5"/>
  <c r="DA32" i="5"/>
  <c r="DO32" i="5"/>
  <c r="CJ32" i="5"/>
  <c r="CW32" i="5"/>
  <c r="CI32" i="5"/>
  <c r="DG32" i="5"/>
  <c r="DN32" i="5"/>
  <c r="DI32" i="5"/>
  <c r="DC32" i="5"/>
  <c r="DF32" i="5"/>
  <c r="CH32" i="5"/>
  <c r="E33" i="4"/>
  <c r="AE33" i="4" s="1"/>
  <c r="AE34" i="4" s="1"/>
  <c r="AE35" i="4" s="1"/>
  <c r="AE36" i="4" s="1"/>
  <c r="AE37" i="4" s="1"/>
  <c r="AE38" i="4" s="1"/>
  <c r="AE39" i="4" s="1"/>
  <c r="AE40" i="4" s="1"/>
  <c r="AE41" i="4" s="1"/>
  <c r="AE42" i="4" s="1"/>
  <c r="AE43" i="4" s="1"/>
  <c r="AE44" i="4" s="1"/>
  <c r="AE45" i="4" s="1"/>
  <c r="AE46" i="4" s="1"/>
  <c r="AE47" i="4" s="1"/>
  <c r="AE48" i="4" s="1"/>
  <c r="AE49" i="4" s="1"/>
  <c r="AE50" i="4" s="1"/>
  <c r="AE51" i="4" s="1"/>
  <c r="AE52" i="4" s="1"/>
  <c r="AE53" i="4" s="1"/>
  <c r="AE54" i="4" s="1"/>
  <c r="AE55" i="4" s="1"/>
  <c r="AE56" i="4" s="1"/>
  <c r="AE57" i="4" s="1"/>
  <c r="AE58" i="4" s="1"/>
  <c r="AE59" i="4" s="1"/>
  <c r="AE60" i="4" s="1"/>
  <c r="AE61" i="4" s="1"/>
  <c r="AE62" i="4" s="1"/>
  <c r="AE63" i="4" s="1"/>
  <c r="AE64" i="4" s="1"/>
  <c r="AE65" i="4" s="1"/>
  <c r="AE66" i="4" s="1"/>
  <c r="AE67" i="4" s="1"/>
  <c r="AE68" i="4" s="1"/>
  <c r="AE69" i="4" s="1"/>
  <c r="AE70" i="4" s="1"/>
  <c r="AE71" i="4" s="1"/>
  <c r="AE72" i="4" s="1"/>
  <c r="AE73" i="4" s="1"/>
  <c r="AE74" i="4" s="1"/>
  <c r="AE75" i="4" s="1"/>
  <c r="AE76" i="4" s="1"/>
  <c r="AE77" i="4" s="1"/>
  <c r="AE78" i="4" s="1"/>
  <c r="AE79" i="4" s="1"/>
  <c r="AE80" i="4" s="1"/>
  <c r="AE81" i="4" s="1"/>
  <c r="AE82" i="4" s="1"/>
  <c r="AE83" i="4" s="1"/>
  <c r="AE84" i="4" s="1"/>
  <c r="AE85" i="4" s="1"/>
  <c r="AE86" i="4" s="1"/>
  <c r="AE87" i="4" s="1"/>
  <c r="AE88" i="4" s="1"/>
  <c r="AE89" i="4" s="1"/>
  <c r="AE90" i="4" s="1"/>
  <c r="AE91" i="4" s="1"/>
  <c r="AE92" i="4" s="1"/>
  <c r="AE93" i="4" s="1"/>
  <c r="AE94" i="4" s="1"/>
  <c r="AE95" i="4" s="1"/>
  <c r="AE96" i="4" s="1"/>
  <c r="AE97" i="4" s="1"/>
  <c r="AE98" i="4" s="1"/>
  <c r="AE99" i="4" s="1"/>
  <c r="AE100" i="4" s="1"/>
  <c r="AE101" i="4" s="1"/>
  <c r="AE102" i="4" s="1"/>
  <c r="AV3" i="4" s="1"/>
  <c r="R18" i="4" s="1"/>
  <c r="CE32" i="5"/>
  <c r="CO32" i="5"/>
  <c r="CR32" i="5"/>
  <c r="CV32" i="5"/>
  <c r="DH32" i="5"/>
  <c r="CX32" i="5"/>
  <c r="DD32" i="5"/>
  <c r="CQ32" i="5"/>
  <c r="DB32" i="5"/>
  <c r="DL32" i="5"/>
  <c r="DJ32" i="5"/>
  <c r="CS32" i="5"/>
  <c r="CU32" i="5"/>
  <c r="AW63" i="5"/>
  <c r="AX63" i="5"/>
  <c r="BW63" i="5"/>
  <c r="BV63" i="5"/>
  <c r="BY63" i="5"/>
  <c r="BH63" i="5"/>
  <c r="AU63" i="5"/>
  <c r="AY63" i="5"/>
  <c r="BB63" i="5"/>
  <c r="BG63" i="5"/>
  <c r="BE63" i="5"/>
  <c r="BD63" i="5"/>
  <c r="BF63" i="5"/>
  <c r="BJ63" i="5"/>
  <c r="BQ63" i="5"/>
  <c r="BS63" i="5"/>
  <c r="BL63" i="5"/>
  <c r="BT63" i="5"/>
  <c r="BM63" i="5"/>
  <c r="BP63" i="5"/>
  <c r="BK63" i="5"/>
  <c r="BR63" i="5"/>
  <c r="BN63" i="5"/>
  <c r="BO63" i="5"/>
  <c r="AV63" i="5"/>
  <c r="BX63" i="5"/>
  <c r="CA63" i="5"/>
  <c r="BA63" i="5"/>
  <c r="BI63" i="5"/>
  <c r="BU63" i="5"/>
  <c r="BZ63" i="5"/>
  <c r="BC63" i="5"/>
  <c r="AZ63" i="5"/>
  <c r="F67" i="4" l="1"/>
  <c r="C33" i="5"/>
  <c r="CJ33" i="5" s="1"/>
  <c r="AY64" i="5"/>
  <c r="BX64" i="5"/>
  <c r="BZ64" i="5"/>
  <c r="CA64" i="5"/>
  <c r="AW64" i="5"/>
  <c r="BW64" i="5"/>
  <c r="AV64" i="5"/>
  <c r="BU64" i="5"/>
  <c r="BD64" i="5"/>
  <c r="BY64" i="5"/>
  <c r="AZ64" i="5"/>
  <c r="AX64" i="5"/>
  <c r="AU64" i="5"/>
  <c r="BA64" i="5"/>
  <c r="BC64" i="5"/>
  <c r="BE64" i="5"/>
  <c r="BG64" i="5"/>
  <c r="BH64" i="5"/>
  <c r="BF64" i="5"/>
  <c r="BM64" i="5"/>
  <c r="BO64" i="5"/>
  <c r="BK64" i="5"/>
  <c r="BQ64" i="5"/>
  <c r="BJ64" i="5"/>
  <c r="BP64" i="5"/>
  <c r="BS64" i="5"/>
  <c r="BN64" i="5"/>
  <c r="BR64" i="5"/>
  <c r="BL64" i="5"/>
  <c r="BT64" i="5"/>
  <c r="BV64" i="5"/>
  <c r="BI64" i="5"/>
  <c r="BB64" i="5"/>
  <c r="F68" i="4" l="1"/>
  <c r="DN33" i="5"/>
  <c r="CG33" i="5"/>
  <c r="DO33" i="5"/>
  <c r="DM33" i="5"/>
  <c r="DI33" i="5"/>
  <c r="DC33" i="5"/>
  <c r="CM33" i="5"/>
  <c r="DB33" i="5"/>
  <c r="CF33" i="5"/>
  <c r="DJ33" i="5"/>
  <c r="CQ33" i="5"/>
  <c r="DF33" i="5"/>
  <c r="CN33" i="5"/>
  <c r="CP33" i="5"/>
  <c r="CT33" i="5"/>
  <c r="CV33" i="5"/>
  <c r="DA33" i="5"/>
  <c r="CI33" i="5"/>
  <c r="CU33" i="5"/>
  <c r="DD33" i="5"/>
  <c r="E34" i="4"/>
  <c r="CY33" i="5"/>
  <c r="DG33" i="5"/>
  <c r="CW33" i="5"/>
  <c r="CO33" i="5"/>
  <c r="DK33" i="5"/>
  <c r="CL33" i="5"/>
  <c r="CZ33" i="5"/>
  <c r="CX33" i="5"/>
  <c r="CS33" i="5"/>
  <c r="CR33" i="5"/>
  <c r="DE33" i="5"/>
  <c r="CE33" i="5"/>
  <c r="CH33" i="5"/>
  <c r="CK33" i="5"/>
  <c r="DL33" i="5"/>
  <c r="DH33" i="5"/>
  <c r="AV65" i="5"/>
  <c r="AW65" i="5"/>
  <c r="CA65" i="5"/>
  <c r="BV65" i="5"/>
  <c r="BE65" i="5"/>
  <c r="AX65" i="5"/>
  <c r="BX65" i="5"/>
  <c r="BZ65" i="5"/>
  <c r="BI65" i="5"/>
  <c r="AU65" i="5"/>
  <c r="BA65" i="5"/>
  <c r="BB65" i="5"/>
  <c r="BF65" i="5"/>
  <c r="BG65" i="5"/>
  <c r="BH65" i="5"/>
  <c r="BJ65" i="5"/>
  <c r="BS65" i="5"/>
  <c r="BP65" i="5"/>
  <c r="BL65" i="5"/>
  <c r="BK65" i="5"/>
  <c r="BM65" i="5"/>
  <c r="BQ65" i="5"/>
  <c r="BT65" i="5"/>
  <c r="BR65" i="5"/>
  <c r="BO65" i="5"/>
  <c r="BN65" i="5"/>
  <c r="BU65" i="5"/>
  <c r="AY65" i="5"/>
  <c r="BD65" i="5"/>
  <c r="BW65" i="5"/>
  <c r="BY65" i="5"/>
  <c r="BC65" i="5"/>
  <c r="AZ65" i="5"/>
  <c r="F69" i="4" l="1"/>
  <c r="C34" i="5"/>
  <c r="DF34" i="5" s="1"/>
  <c r="CA66" i="5"/>
  <c r="BW66" i="5"/>
  <c r="BV66" i="5"/>
  <c r="BZ66" i="5"/>
  <c r="AY66" i="5"/>
  <c r="AW66" i="5"/>
  <c r="AZ66" i="5"/>
  <c r="BX66" i="5"/>
  <c r="BD66" i="5"/>
  <c r="BY66" i="5"/>
  <c r="BE66" i="5"/>
  <c r="AU66" i="5"/>
  <c r="AV66" i="5"/>
  <c r="BC66" i="5"/>
  <c r="BA66" i="5"/>
  <c r="BB66" i="5"/>
  <c r="BI66" i="5"/>
  <c r="BG66" i="5"/>
  <c r="BH66" i="5"/>
  <c r="BM66" i="5"/>
  <c r="BQ66" i="5"/>
  <c r="BN66" i="5"/>
  <c r="BJ66" i="5"/>
  <c r="BS66" i="5"/>
  <c r="BK66" i="5"/>
  <c r="BL66" i="5"/>
  <c r="BP66" i="5"/>
  <c r="BT66" i="5"/>
  <c r="BO66" i="5"/>
  <c r="BR66" i="5"/>
  <c r="BU66" i="5"/>
  <c r="BF66" i="5"/>
  <c r="AX66" i="5"/>
  <c r="F70" i="4" l="1"/>
  <c r="CW34" i="5"/>
  <c r="CT34" i="5"/>
  <c r="CM34" i="5"/>
  <c r="CH34" i="5"/>
  <c r="CK34" i="5"/>
  <c r="CZ34" i="5"/>
  <c r="DG34" i="5"/>
  <c r="CL34" i="5"/>
  <c r="DM34" i="5"/>
  <c r="CN34" i="5"/>
  <c r="DN34" i="5"/>
  <c r="DL34" i="5"/>
  <c r="CE34" i="5"/>
  <c r="DI34" i="5"/>
  <c r="DA34" i="5"/>
  <c r="CV34" i="5"/>
  <c r="DK34" i="5"/>
  <c r="CI34" i="5"/>
  <c r="CF34" i="5"/>
  <c r="DH34" i="5"/>
  <c r="CO34" i="5"/>
  <c r="DJ34" i="5"/>
  <c r="CU34" i="5"/>
  <c r="CJ34" i="5"/>
  <c r="E35" i="4"/>
  <c r="DB34" i="5"/>
  <c r="DC34" i="5"/>
  <c r="CS34" i="5"/>
  <c r="DO34" i="5"/>
  <c r="CP34" i="5"/>
  <c r="CR34" i="5"/>
  <c r="CG34" i="5"/>
  <c r="DE34" i="5"/>
  <c r="DD34" i="5"/>
  <c r="CQ34" i="5"/>
  <c r="CY34" i="5"/>
  <c r="CX34" i="5"/>
  <c r="AW67" i="5"/>
  <c r="CA67" i="5"/>
  <c r="AX67" i="5"/>
  <c r="BX67" i="5"/>
  <c r="BY67" i="5"/>
  <c r="AZ67" i="5"/>
  <c r="AV67" i="5"/>
  <c r="BE67" i="5"/>
  <c r="BZ67" i="5"/>
  <c r="AY67" i="5"/>
  <c r="BW67" i="5"/>
  <c r="BF67" i="5"/>
  <c r="AU67" i="5"/>
  <c r="BB67" i="5"/>
  <c r="BA67" i="5"/>
  <c r="BC67" i="5"/>
  <c r="BD67" i="5"/>
  <c r="BH67" i="5"/>
  <c r="BG67" i="5"/>
  <c r="BI67" i="5"/>
  <c r="BL67" i="5"/>
  <c r="BN67" i="5"/>
  <c r="BM67" i="5"/>
  <c r="BQ67" i="5"/>
  <c r="BP67" i="5"/>
  <c r="BK67" i="5"/>
  <c r="BT67" i="5"/>
  <c r="BR67" i="5"/>
  <c r="BJ67" i="5"/>
  <c r="BO67" i="5"/>
  <c r="BS67" i="5"/>
  <c r="BV67" i="5"/>
  <c r="BU67" i="5"/>
  <c r="F71" i="4" l="1"/>
  <c r="C35" i="5"/>
  <c r="DI35" i="5" s="1"/>
  <c r="AZ68" i="5"/>
  <c r="BY68" i="5"/>
  <c r="BW68" i="5"/>
  <c r="BX68" i="5"/>
  <c r="BU68" i="5"/>
  <c r="BD68" i="5"/>
  <c r="AU68" i="5"/>
  <c r="AV68" i="5"/>
  <c r="AW68" i="5"/>
  <c r="AX68" i="5"/>
  <c r="BC68" i="5"/>
  <c r="BA68" i="5"/>
  <c r="BB68" i="5"/>
  <c r="BE68" i="5"/>
  <c r="BF68" i="5"/>
  <c r="BG68" i="5"/>
  <c r="BH68" i="5"/>
  <c r="BI68" i="5"/>
  <c r="BJ68" i="5"/>
  <c r="BP68" i="5"/>
  <c r="BQ68" i="5"/>
  <c r="BL68" i="5"/>
  <c r="BO68" i="5"/>
  <c r="BK68" i="5"/>
  <c r="BN68" i="5"/>
  <c r="BS68" i="5"/>
  <c r="BM68" i="5"/>
  <c r="BR68" i="5"/>
  <c r="BT68" i="5"/>
  <c r="BV68" i="5"/>
  <c r="AY68" i="5"/>
  <c r="BZ68" i="5"/>
  <c r="CA68" i="5"/>
  <c r="F72" i="4" l="1"/>
  <c r="CM35" i="5"/>
  <c r="CK35" i="5"/>
  <c r="DJ35" i="5"/>
  <c r="CS35" i="5"/>
  <c r="DK35" i="5"/>
  <c r="CQ35" i="5"/>
  <c r="CG35" i="5"/>
  <c r="DG35" i="5"/>
  <c r="CZ35" i="5"/>
  <c r="CJ35" i="5"/>
  <c r="CR35" i="5"/>
  <c r="DC35" i="5"/>
  <c r="CX35" i="5"/>
  <c r="CV35" i="5"/>
  <c r="CW35" i="5"/>
  <c r="DL35" i="5"/>
  <c r="DD35" i="5"/>
  <c r="CU35" i="5"/>
  <c r="DE35" i="5"/>
  <c r="DN35" i="5"/>
  <c r="DH35" i="5"/>
  <c r="DO35" i="5"/>
  <c r="CE35" i="5"/>
  <c r="CT35" i="5"/>
  <c r="CP35" i="5"/>
  <c r="CY35" i="5"/>
  <c r="DB35" i="5"/>
  <c r="CL35" i="5"/>
  <c r="E36" i="4"/>
  <c r="CN35" i="5"/>
  <c r="DM35" i="5"/>
  <c r="CI35" i="5"/>
  <c r="CO35" i="5"/>
  <c r="CH35" i="5"/>
  <c r="CF35" i="5"/>
  <c r="DA35" i="5"/>
  <c r="DF35" i="5"/>
  <c r="AZ69" i="5"/>
  <c r="CA69" i="5"/>
  <c r="BX69" i="5"/>
  <c r="BW69" i="5"/>
  <c r="BF69" i="5"/>
  <c r="AU69" i="5"/>
  <c r="AV69" i="5"/>
  <c r="AW69" i="5"/>
  <c r="AY69" i="5"/>
  <c r="BC69" i="5"/>
  <c r="BA69" i="5"/>
  <c r="BB69" i="5"/>
  <c r="BH69" i="5"/>
  <c r="BI69" i="5"/>
  <c r="BG69" i="5"/>
  <c r="BJ69" i="5"/>
  <c r="BQ69" i="5"/>
  <c r="BP69" i="5"/>
  <c r="BM69" i="5"/>
  <c r="BL69" i="5"/>
  <c r="BS69" i="5"/>
  <c r="BN69" i="5"/>
  <c r="BU69" i="5"/>
  <c r="BO69" i="5"/>
  <c r="BR69" i="5"/>
  <c r="BK69" i="5"/>
  <c r="BT69" i="5"/>
  <c r="BY69" i="5"/>
  <c r="BZ69" i="5"/>
  <c r="BV69" i="5"/>
  <c r="BE69" i="5"/>
  <c r="AX69" i="5"/>
  <c r="BD69" i="5"/>
  <c r="F73" i="4" l="1"/>
  <c r="C36" i="5"/>
  <c r="DD36" i="5" s="1"/>
  <c r="BZ70" i="5"/>
  <c r="AX70" i="5"/>
  <c r="BY70" i="5"/>
  <c r="AV70" i="5"/>
  <c r="BX70" i="5"/>
  <c r="CA70" i="5"/>
  <c r="AZ70" i="5"/>
  <c r="AU70" i="5"/>
  <c r="AV71" i="5" s="1"/>
  <c r="AW70" i="5"/>
  <c r="BB70" i="5"/>
  <c r="BC70" i="5"/>
  <c r="BA70" i="5"/>
  <c r="BG70" i="5"/>
  <c r="BI70" i="5"/>
  <c r="BH70" i="5"/>
  <c r="BL70" i="5"/>
  <c r="BO70" i="5"/>
  <c r="BN70" i="5"/>
  <c r="BM70" i="5"/>
  <c r="BQ70" i="5"/>
  <c r="BK70" i="5"/>
  <c r="BT70" i="5"/>
  <c r="BR70" i="5"/>
  <c r="BJ70" i="5"/>
  <c r="BP70" i="5"/>
  <c r="BV70" i="5"/>
  <c r="BU70" i="5"/>
  <c r="BS70" i="5"/>
  <c r="BE70" i="5"/>
  <c r="BW70" i="5"/>
  <c r="BD70" i="5"/>
  <c r="AY70" i="5"/>
  <c r="BF70" i="5"/>
  <c r="F74" i="4" l="1"/>
  <c r="DL36" i="5"/>
  <c r="DJ36" i="5"/>
  <c r="DG36" i="5"/>
  <c r="CS36" i="5"/>
  <c r="CI36" i="5"/>
  <c r="DH36" i="5"/>
  <c r="CY36" i="5"/>
  <c r="CR36" i="5"/>
  <c r="CX36" i="5"/>
  <c r="DB36" i="5"/>
  <c r="DA36" i="5"/>
  <c r="CG36" i="5"/>
  <c r="CO36" i="5"/>
  <c r="DN36" i="5"/>
  <c r="DC36" i="5"/>
  <c r="CN36" i="5"/>
  <c r="CM36" i="5"/>
  <c r="CV36" i="5"/>
  <c r="CL36" i="5"/>
  <c r="CZ36" i="5"/>
  <c r="CU36" i="5"/>
  <c r="CK36" i="5"/>
  <c r="DO36" i="5"/>
  <c r="CT36" i="5"/>
  <c r="DE36" i="5"/>
  <c r="CH36" i="5"/>
  <c r="DM36" i="5"/>
  <c r="CW36" i="5"/>
  <c r="CE36" i="5"/>
  <c r="CP36" i="5"/>
  <c r="CJ36" i="5"/>
  <c r="CQ36" i="5"/>
  <c r="DF36" i="5"/>
  <c r="DI36" i="5"/>
  <c r="DK36" i="5"/>
  <c r="E37" i="4"/>
  <c r="CF36" i="5"/>
  <c r="BY71" i="5"/>
  <c r="BX71" i="5"/>
  <c r="AY71" i="5"/>
  <c r="BZ71" i="5"/>
  <c r="CA71" i="5"/>
  <c r="BF71" i="5"/>
  <c r="BG71" i="5"/>
  <c r="AU71" i="5"/>
  <c r="AV72" i="5" s="1"/>
  <c r="AW71" i="5"/>
  <c r="BC71" i="5"/>
  <c r="BA71" i="5"/>
  <c r="BB71" i="5"/>
  <c r="BE71" i="5"/>
  <c r="BI71" i="5"/>
  <c r="BH71" i="5"/>
  <c r="BP71" i="5"/>
  <c r="BQ71" i="5"/>
  <c r="BM71" i="5"/>
  <c r="BR71" i="5"/>
  <c r="BL71" i="5"/>
  <c r="BJ71" i="5"/>
  <c r="BS71" i="5"/>
  <c r="BN71" i="5"/>
  <c r="BO71" i="5"/>
  <c r="BV71" i="5"/>
  <c r="BT71" i="5"/>
  <c r="BU71" i="5"/>
  <c r="BK71" i="5"/>
  <c r="BW71" i="5"/>
  <c r="BD71" i="5"/>
  <c r="AZ71" i="5"/>
  <c r="AX71" i="5"/>
  <c r="F75" i="4" l="1"/>
  <c r="C37" i="5"/>
  <c r="DA37" i="5" s="1"/>
  <c r="BY72" i="5"/>
  <c r="AZ72" i="5"/>
  <c r="AY72" i="5"/>
  <c r="BW72" i="5"/>
  <c r="BX72" i="5"/>
  <c r="CA72" i="5"/>
  <c r="AX72" i="5"/>
  <c r="AU72" i="5"/>
  <c r="AW72" i="5"/>
  <c r="BC72" i="5"/>
  <c r="BB72" i="5"/>
  <c r="BE72" i="5"/>
  <c r="BF72" i="5"/>
  <c r="BI72" i="5"/>
  <c r="BJ72" i="5"/>
  <c r="BN72" i="5"/>
  <c r="BM72" i="5"/>
  <c r="BQ72" i="5"/>
  <c r="BV72" i="5"/>
  <c r="BU72" i="5"/>
  <c r="BR72" i="5"/>
  <c r="BP72" i="5"/>
  <c r="BL72" i="5"/>
  <c r="BS72" i="5"/>
  <c r="BT72" i="5"/>
  <c r="BK72" i="5"/>
  <c r="BO72" i="5"/>
  <c r="BH72" i="5"/>
  <c r="BA72" i="5"/>
  <c r="BZ72" i="5"/>
  <c r="BD72" i="5"/>
  <c r="BG72" i="5"/>
  <c r="F76" i="4" l="1"/>
  <c r="DH37" i="5"/>
  <c r="DJ37" i="5"/>
  <c r="DI37" i="5"/>
  <c r="DN37" i="5"/>
  <c r="CS37" i="5"/>
  <c r="CO37" i="5"/>
  <c r="CQ37" i="5"/>
  <c r="DE37" i="5"/>
  <c r="DB37" i="5"/>
  <c r="DC37" i="5"/>
  <c r="CG37" i="5"/>
  <c r="CW37" i="5"/>
  <c r="CZ37" i="5"/>
  <c r="DM37" i="5"/>
  <c r="CJ37" i="5"/>
  <c r="CU37" i="5"/>
  <c r="DK37" i="5"/>
  <c r="CM37" i="5"/>
  <c r="CN37" i="5"/>
  <c r="CY37" i="5"/>
  <c r="CX37" i="5"/>
  <c r="DO37" i="5"/>
  <c r="CK37" i="5"/>
  <c r="CI37" i="5"/>
  <c r="E38" i="4"/>
  <c r="CF37" i="5"/>
  <c r="DD37" i="5"/>
  <c r="CH37" i="5"/>
  <c r="CE37" i="5"/>
  <c r="CR37" i="5"/>
  <c r="CL37" i="5"/>
  <c r="CP37" i="5"/>
  <c r="DF37" i="5"/>
  <c r="CV37" i="5"/>
  <c r="DL37" i="5"/>
  <c r="DG37" i="5"/>
  <c r="CT37" i="5"/>
  <c r="BG73" i="5"/>
  <c r="AY73" i="5"/>
  <c r="BX73" i="5"/>
  <c r="BZ73" i="5"/>
  <c r="BA73" i="5"/>
  <c r="AW73" i="5"/>
  <c r="BY73" i="5"/>
  <c r="BB73" i="5"/>
  <c r="AX73" i="5"/>
  <c r="BW73" i="5"/>
  <c r="AV73" i="5"/>
  <c r="BI73" i="5"/>
  <c r="CA73" i="5"/>
  <c r="BD73" i="5"/>
  <c r="BH73" i="5"/>
  <c r="AU73" i="5"/>
  <c r="BC73" i="5"/>
  <c r="BE73" i="5"/>
  <c r="BF73" i="5"/>
  <c r="BM73" i="5"/>
  <c r="BS73" i="5"/>
  <c r="BP73" i="5"/>
  <c r="BL73" i="5"/>
  <c r="BN73" i="5"/>
  <c r="BV73" i="5"/>
  <c r="BT73" i="5"/>
  <c r="BK73" i="5"/>
  <c r="BJ73" i="5"/>
  <c r="BQ73" i="5"/>
  <c r="BO73" i="5"/>
  <c r="BU73" i="5"/>
  <c r="BR73" i="5"/>
  <c r="AZ73" i="5"/>
  <c r="F77" i="4" l="1"/>
  <c r="C38" i="5"/>
  <c r="DO38" i="5" s="1"/>
  <c r="BY74" i="5"/>
  <c r="BZ74" i="5"/>
  <c r="CA74" i="5"/>
  <c r="BI74" i="5"/>
  <c r="BB74" i="5"/>
  <c r="BX74" i="5"/>
  <c r="AZ74" i="5"/>
  <c r="AV74" i="5"/>
  <c r="AU74" i="5"/>
  <c r="BC74" i="5"/>
  <c r="BD74" i="5"/>
  <c r="BF74" i="5"/>
  <c r="BE74" i="5"/>
  <c r="BL74" i="5"/>
  <c r="BO74" i="5"/>
  <c r="BQ74" i="5"/>
  <c r="BU74" i="5"/>
  <c r="BK74" i="5"/>
  <c r="BS74" i="5"/>
  <c r="BJ74" i="5"/>
  <c r="BR74" i="5"/>
  <c r="BP74" i="5"/>
  <c r="BM74" i="5"/>
  <c r="BN74" i="5"/>
  <c r="BV74" i="5"/>
  <c r="BT74" i="5"/>
  <c r="AW74" i="5"/>
  <c r="BA74" i="5"/>
  <c r="BW74" i="5"/>
  <c r="BH74" i="5"/>
  <c r="BG74" i="5"/>
  <c r="AX74" i="5"/>
  <c r="AY74" i="5"/>
  <c r="F78" i="4" l="1"/>
  <c r="CN38" i="5"/>
  <c r="CO38" i="5"/>
  <c r="DC38" i="5"/>
  <c r="DM38" i="5"/>
  <c r="DA38" i="5"/>
  <c r="DB38" i="5"/>
  <c r="CE38" i="5"/>
  <c r="CZ38" i="5"/>
  <c r="DJ38" i="5"/>
  <c r="CH38" i="5"/>
  <c r="DN38" i="5"/>
  <c r="DI38" i="5"/>
  <c r="CY38" i="5"/>
  <c r="DH38" i="5"/>
  <c r="CX38" i="5"/>
  <c r="CT38" i="5"/>
  <c r="DK38" i="5"/>
  <c r="DD38" i="5"/>
  <c r="CF38" i="5"/>
  <c r="CS38" i="5"/>
  <c r="E39" i="4"/>
  <c r="CI38" i="5"/>
  <c r="CP38" i="5"/>
  <c r="CR38" i="5"/>
  <c r="DE38" i="5"/>
  <c r="CV38" i="5"/>
  <c r="CW38" i="5"/>
  <c r="CK38" i="5"/>
  <c r="CU38" i="5"/>
  <c r="CM38" i="5"/>
  <c r="DL38" i="5"/>
  <c r="DG38" i="5"/>
  <c r="DF38" i="5"/>
  <c r="CQ38" i="5"/>
  <c r="CL38" i="5"/>
  <c r="CG38" i="5"/>
  <c r="CJ38" i="5"/>
  <c r="BX75" i="5"/>
  <c r="AV75" i="5"/>
  <c r="AW75" i="5"/>
  <c r="BD75" i="5"/>
  <c r="AZ75" i="5"/>
  <c r="BW75" i="5"/>
  <c r="BH75" i="5"/>
  <c r="AY75" i="5"/>
  <c r="AU75" i="5"/>
  <c r="BC75" i="5"/>
  <c r="BF75" i="5"/>
  <c r="BE75" i="5"/>
  <c r="BG75" i="5"/>
  <c r="BM75" i="5"/>
  <c r="BQ75" i="5"/>
  <c r="BU75" i="5"/>
  <c r="BT75" i="5"/>
  <c r="BK75" i="5"/>
  <c r="BN75" i="5"/>
  <c r="BV75" i="5"/>
  <c r="BR75" i="5"/>
  <c r="BL75" i="5"/>
  <c r="BJ75" i="5"/>
  <c r="BO75" i="5"/>
  <c r="BP75" i="5"/>
  <c r="BS75" i="5"/>
  <c r="BB75" i="5"/>
  <c r="BZ75" i="5"/>
  <c r="BY75" i="5"/>
  <c r="CA75" i="5"/>
  <c r="AX75" i="5"/>
  <c r="BA75" i="5"/>
  <c r="BI75" i="5"/>
  <c r="F79" i="4" l="1"/>
  <c r="C39" i="5"/>
  <c r="CU39" i="5" s="1"/>
  <c r="AV76" i="5"/>
  <c r="BZ76" i="5"/>
  <c r="BY76" i="5"/>
  <c r="AY76" i="5"/>
  <c r="BW76" i="5"/>
  <c r="BA76" i="5"/>
  <c r="BI76" i="5"/>
  <c r="BX76" i="5"/>
  <c r="BG76" i="5"/>
  <c r="AU76" i="5"/>
  <c r="AX76" i="5"/>
  <c r="BC76" i="5"/>
  <c r="BD76" i="5"/>
  <c r="BF76" i="5"/>
  <c r="BH76" i="5"/>
  <c r="BK76" i="5"/>
  <c r="BM76" i="5"/>
  <c r="BV76" i="5"/>
  <c r="BU76" i="5"/>
  <c r="BO76" i="5"/>
  <c r="BP76" i="5"/>
  <c r="BQ76" i="5"/>
  <c r="BJ76" i="5"/>
  <c r="BT76" i="5"/>
  <c r="BS76" i="5"/>
  <c r="BL76" i="5"/>
  <c r="BN76" i="5"/>
  <c r="BR76" i="5"/>
  <c r="AZ76" i="5"/>
  <c r="BE76" i="5"/>
  <c r="CA76" i="5"/>
  <c r="BB76" i="5"/>
  <c r="AW76" i="5"/>
  <c r="F80" i="4" l="1"/>
  <c r="DI39" i="5"/>
  <c r="DD39" i="5"/>
  <c r="DA39" i="5"/>
  <c r="DC39" i="5"/>
  <c r="CH39" i="5"/>
  <c r="CP39" i="5"/>
  <c r="CV39" i="5"/>
  <c r="CL39" i="5"/>
  <c r="CM39" i="5"/>
  <c r="CX39" i="5"/>
  <c r="CT39" i="5"/>
  <c r="DK39" i="5"/>
  <c r="CQ39" i="5"/>
  <c r="CE39" i="5"/>
  <c r="CN39" i="5"/>
  <c r="DH39" i="5"/>
  <c r="CG39" i="5"/>
  <c r="CS39" i="5"/>
  <c r="DJ39" i="5"/>
  <c r="E40" i="4"/>
  <c r="DF39" i="5"/>
  <c r="DL39" i="5"/>
  <c r="CO39" i="5"/>
  <c r="CJ39" i="5"/>
  <c r="CZ39" i="5"/>
  <c r="CY39" i="5"/>
  <c r="CI39" i="5"/>
  <c r="DB39" i="5"/>
  <c r="DN39" i="5"/>
  <c r="DM39" i="5"/>
  <c r="DE39" i="5"/>
  <c r="DG39" i="5"/>
  <c r="CF39" i="5"/>
  <c r="CW39" i="5"/>
  <c r="CR39" i="5"/>
  <c r="CK39" i="5"/>
  <c r="DO39" i="5"/>
  <c r="BZ77" i="5"/>
  <c r="AW77" i="5"/>
  <c r="AZ77" i="5"/>
  <c r="BB77" i="5"/>
  <c r="BD77" i="5"/>
  <c r="BX77" i="5"/>
  <c r="BY77" i="5"/>
  <c r="BE77" i="5"/>
  <c r="BH77" i="5"/>
  <c r="BC77" i="5"/>
  <c r="CA77" i="5"/>
  <c r="BA77" i="5"/>
  <c r="AU77" i="5"/>
  <c r="AV77" i="5"/>
  <c r="AY77" i="5"/>
  <c r="AX77" i="5"/>
  <c r="BF77" i="5"/>
  <c r="BG77" i="5"/>
  <c r="BI77" i="5"/>
  <c r="BN77" i="5"/>
  <c r="BT77" i="5"/>
  <c r="BK77" i="5"/>
  <c r="BJ77" i="5"/>
  <c r="BS77" i="5"/>
  <c r="BP77" i="5"/>
  <c r="BL77" i="5"/>
  <c r="BM77" i="5"/>
  <c r="BU77" i="5"/>
  <c r="BQ77" i="5"/>
  <c r="BO77" i="5"/>
  <c r="BV77" i="5"/>
  <c r="BR77" i="5"/>
  <c r="BW77" i="5"/>
  <c r="F81" i="4" l="1"/>
  <c r="C40" i="5"/>
  <c r="CS40" i="5" s="1"/>
  <c r="BX78" i="5"/>
  <c r="AV78" i="5"/>
  <c r="BW78" i="5"/>
  <c r="AX78" i="5"/>
  <c r="BA78" i="5"/>
  <c r="BY78" i="5"/>
  <c r="AU78" i="5"/>
  <c r="AY78" i="5"/>
  <c r="AZ78" i="5"/>
  <c r="BC78" i="5"/>
  <c r="BD78" i="5"/>
  <c r="BG78" i="5"/>
  <c r="BF78" i="5"/>
  <c r="BH78" i="5"/>
  <c r="BN78" i="5"/>
  <c r="BO78" i="5"/>
  <c r="BU78" i="5"/>
  <c r="BJ78" i="5"/>
  <c r="BS78" i="5"/>
  <c r="BT78" i="5"/>
  <c r="BM78" i="5"/>
  <c r="BP78" i="5"/>
  <c r="BL78" i="5"/>
  <c r="BQ78" i="5"/>
  <c r="BR78" i="5"/>
  <c r="BK78" i="5"/>
  <c r="BV78" i="5"/>
  <c r="BZ78" i="5"/>
  <c r="CA78" i="5"/>
  <c r="BI78" i="5"/>
  <c r="AW78" i="5"/>
  <c r="BE78" i="5"/>
  <c r="BB78" i="5"/>
  <c r="F82" i="4" l="1"/>
  <c r="DE40" i="5"/>
  <c r="DD40" i="5"/>
  <c r="CR40" i="5"/>
  <c r="DO40" i="5"/>
  <c r="CJ40" i="5"/>
  <c r="DF40" i="5"/>
  <c r="DJ40" i="5"/>
  <c r="CF40" i="5"/>
  <c r="CQ40" i="5"/>
  <c r="DL40" i="5"/>
  <c r="DC40" i="5"/>
  <c r="CM40" i="5"/>
  <c r="CE40" i="5"/>
  <c r="CH40" i="5"/>
  <c r="DI40" i="5"/>
  <c r="CY40" i="5"/>
  <c r="CI40" i="5"/>
  <c r="DM40" i="5"/>
  <c r="CL40" i="5"/>
  <c r="E41" i="4"/>
  <c r="CP40" i="5"/>
  <c r="DN40" i="5"/>
  <c r="CG40" i="5"/>
  <c r="CZ40" i="5"/>
  <c r="CX40" i="5"/>
  <c r="DH40" i="5"/>
  <c r="CU40" i="5"/>
  <c r="CK40" i="5"/>
  <c r="CT40" i="5"/>
  <c r="DK40" i="5"/>
  <c r="DA40" i="5"/>
  <c r="CV40" i="5"/>
  <c r="DG40" i="5"/>
  <c r="CN40" i="5"/>
  <c r="DB40" i="5"/>
  <c r="CW40" i="5"/>
  <c r="CO40" i="5"/>
  <c r="AW79" i="5"/>
  <c r="BZ79" i="5"/>
  <c r="BE79" i="5"/>
  <c r="AY79" i="5"/>
  <c r="BX79" i="5"/>
  <c r="BJ79" i="5"/>
  <c r="BC79" i="5"/>
  <c r="BY79" i="5"/>
  <c r="BB79" i="5"/>
  <c r="BA79" i="5"/>
  <c r="CA79" i="5"/>
  <c r="AU79" i="5"/>
  <c r="AV79" i="5"/>
  <c r="AX79" i="5"/>
  <c r="AZ79" i="5"/>
  <c r="BD79" i="5"/>
  <c r="BH79" i="5"/>
  <c r="BI79" i="5"/>
  <c r="BG79" i="5"/>
  <c r="BF79" i="5"/>
  <c r="BM79" i="5"/>
  <c r="BT79" i="5"/>
  <c r="BO79" i="5"/>
  <c r="BS79" i="5"/>
  <c r="BU79" i="5"/>
  <c r="BN79" i="5"/>
  <c r="BQ79" i="5"/>
  <c r="BV79" i="5"/>
  <c r="BL79" i="5"/>
  <c r="BK79" i="5"/>
  <c r="BP79" i="5"/>
  <c r="BR79" i="5"/>
  <c r="BW79" i="5"/>
  <c r="F83" i="4" l="1"/>
  <c r="C41" i="5"/>
  <c r="CN41" i="5" s="1"/>
  <c r="CA80" i="5"/>
  <c r="BK80" i="5"/>
  <c r="BX80" i="5"/>
  <c r="BY80" i="5"/>
  <c r="BC80" i="5"/>
  <c r="BZ80" i="5"/>
  <c r="AU80" i="5"/>
  <c r="AV80" i="5"/>
  <c r="AX80" i="5"/>
  <c r="AY80" i="5"/>
  <c r="BD80" i="5"/>
  <c r="BG80" i="5"/>
  <c r="BI80" i="5"/>
  <c r="BH80" i="5"/>
  <c r="BF80" i="5"/>
  <c r="BJ80" i="5"/>
  <c r="BL80" i="5"/>
  <c r="BP80" i="5"/>
  <c r="BS80" i="5"/>
  <c r="BN80" i="5"/>
  <c r="BR80" i="5"/>
  <c r="BO80" i="5"/>
  <c r="BT80" i="5"/>
  <c r="BU80" i="5"/>
  <c r="BW80" i="5"/>
  <c r="BM80" i="5"/>
  <c r="BQ80" i="5"/>
  <c r="BV80" i="5"/>
  <c r="BA80" i="5"/>
  <c r="BE80" i="5"/>
  <c r="AZ80" i="5"/>
  <c r="AW80" i="5"/>
  <c r="BB80" i="5"/>
  <c r="F84" i="4" l="1"/>
  <c r="DK41" i="5"/>
  <c r="DH41" i="5"/>
  <c r="DN41" i="5"/>
  <c r="DM41" i="5"/>
  <c r="CI41" i="5"/>
  <c r="CX41" i="5"/>
  <c r="DE41" i="5"/>
  <c r="DJ41" i="5"/>
  <c r="DC41" i="5"/>
  <c r="CZ41" i="5"/>
  <c r="DL41" i="5"/>
  <c r="DG41" i="5"/>
  <c r="CE41" i="5"/>
  <c r="CF41" i="5"/>
  <c r="CY41" i="5"/>
  <c r="CW41" i="5"/>
  <c r="CU41" i="5"/>
  <c r="CV41" i="5"/>
  <c r="CQ41" i="5"/>
  <c r="CG41" i="5"/>
  <c r="CK41" i="5"/>
  <c r="DD41" i="5"/>
  <c r="DF41" i="5"/>
  <c r="CJ41" i="5"/>
  <c r="DB41" i="5"/>
  <c r="CL41" i="5"/>
  <c r="CR41" i="5"/>
  <c r="DO41" i="5"/>
  <c r="DI41" i="5"/>
  <c r="DA41" i="5"/>
  <c r="CO41" i="5"/>
  <c r="E42" i="4"/>
  <c r="CH41" i="5"/>
  <c r="CM41" i="5"/>
  <c r="CS41" i="5"/>
  <c r="CP41" i="5"/>
  <c r="CT41" i="5"/>
  <c r="AW81" i="5"/>
  <c r="AV81" i="5"/>
  <c r="BZ81" i="5"/>
  <c r="AU81" i="5"/>
  <c r="AZ81" i="5"/>
  <c r="AY81" i="5"/>
  <c r="AX81" i="5"/>
  <c r="BD81" i="5"/>
  <c r="BG81" i="5"/>
  <c r="BI81" i="5"/>
  <c r="BH81" i="5"/>
  <c r="BK81" i="5"/>
  <c r="BT81" i="5"/>
  <c r="BW81" i="5"/>
  <c r="BU81" i="5"/>
  <c r="BO81" i="5"/>
  <c r="BV81" i="5"/>
  <c r="BQ81" i="5"/>
  <c r="BR81" i="5"/>
  <c r="BN81" i="5"/>
  <c r="BS81" i="5"/>
  <c r="BM81" i="5"/>
  <c r="BP81" i="5"/>
  <c r="CA81" i="5"/>
  <c r="BE81" i="5"/>
  <c r="BJ81" i="5"/>
  <c r="BY81" i="5"/>
  <c r="BF81" i="5"/>
  <c r="BX81" i="5"/>
  <c r="BB81" i="5"/>
  <c r="BA81" i="5"/>
  <c r="BL81" i="5"/>
  <c r="BC81" i="5"/>
  <c r="F85" i="4" l="1"/>
  <c r="C42" i="5"/>
  <c r="DG42" i="5" s="1"/>
  <c r="AW82" i="5"/>
  <c r="CA82" i="5"/>
  <c r="BY82" i="5"/>
  <c r="BB82" i="5"/>
  <c r="BJ82" i="5"/>
  <c r="BZ82" i="5"/>
  <c r="BC82" i="5"/>
  <c r="BM82" i="5"/>
  <c r="BX82" i="5"/>
  <c r="BG82" i="5"/>
  <c r="BA82" i="5"/>
  <c r="BK82" i="5"/>
  <c r="BD82" i="5"/>
  <c r="AU82" i="5"/>
  <c r="AV82" i="5"/>
  <c r="AX82" i="5"/>
  <c r="AZ82" i="5"/>
  <c r="AY82" i="5"/>
  <c r="BE82" i="5"/>
  <c r="BF82" i="5"/>
  <c r="BI82" i="5"/>
  <c r="BH82" i="5"/>
  <c r="BL82" i="5"/>
  <c r="BS82" i="5"/>
  <c r="BW82" i="5"/>
  <c r="BN82" i="5"/>
  <c r="BR82" i="5"/>
  <c r="BO82" i="5"/>
  <c r="BU82" i="5"/>
  <c r="BV82" i="5"/>
  <c r="BP82" i="5"/>
  <c r="BT82" i="5"/>
  <c r="BQ82" i="5"/>
  <c r="F86" i="4" l="1"/>
  <c r="CM42" i="5"/>
  <c r="CG42" i="5"/>
  <c r="CU42" i="5"/>
  <c r="CZ42" i="5"/>
  <c r="CY42" i="5"/>
  <c r="DO42" i="5"/>
  <c r="DK42" i="5"/>
  <c r="CL42" i="5"/>
  <c r="DL42" i="5"/>
  <c r="DA42" i="5"/>
  <c r="DB42" i="5"/>
  <c r="CN42" i="5"/>
  <c r="DD42" i="5"/>
  <c r="CV42" i="5"/>
  <c r="CX42" i="5"/>
  <c r="CI42" i="5"/>
  <c r="DE42" i="5"/>
  <c r="DN42" i="5"/>
  <c r="CH42" i="5"/>
  <c r="CR42" i="5"/>
  <c r="DC42" i="5"/>
  <c r="CT42" i="5"/>
  <c r="DF42" i="5"/>
  <c r="DM42" i="5"/>
  <c r="CO42" i="5"/>
  <c r="CE42" i="5"/>
  <c r="CK42" i="5"/>
  <c r="CQ42" i="5"/>
  <c r="CF42" i="5"/>
  <c r="DI42" i="5"/>
  <c r="E43" i="4"/>
  <c r="DJ42" i="5"/>
  <c r="CJ42" i="5"/>
  <c r="CS42" i="5"/>
  <c r="CW42" i="5"/>
  <c r="DH42" i="5"/>
  <c r="CP42" i="5"/>
  <c r="BZ83" i="5"/>
  <c r="BE83" i="5"/>
  <c r="AV83" i="5"/>
  <c r="BA83" i="5"/>
  <c r="BY83" i="5"/>
  <c r="AU83" i="5"/>
  <c r="AW83" i="5"/>
  <c r="AY83" i="5"/>
  <c r="AX83" i="5"/>
  <c r="AZ83" i="5"/>
  <c r="BG83" i="5"/>
  <c r="BH83" i="5"/>
  <c r="BI83" i="5"/>
  <c r="BM83" i="5"/>
  <c r="BL83" i="5"/>
  <c r="BQ83" i="5"/>
  <c r="BW83" i="5"/>
  <c r="BO83" i="5"/>
  <c r="BV83" i="5"/>
  <c r="BS83" i="5"/>
  <c r="BP83" i="5"/>
  <c r="BT83" i="5"/>
  <c r="BR83" i="5"/>
  <c r="BU83" i="5"/>
  <c r="BJ83" i="5"/>
  <c r="BC83" i="5"/>
  <c r="BX83" i="5"/>
  <c r="BD83" i="5"/>
  <c r="BN83" i="5"/>
  <c r="CA83" i="5"/>
  <c r="BF83" i="5"/>
  <c r="BK83" i="5"/>
  <c r="BB83" i="5"/>
  <c r="F87" i="4" l="1"/>
  <c r="C43" i="5"/>
  <c r="CP43" i="5" s="1"/>
  <c r="BB84" i="5"/>
  <c r="CA84" i="5"/>
  <c r="BC84" i="5"/>
  <c r="AU84" i="5"/>
  <c r="AY84" i="5"/>
  <c r="AZ84" i="5"/>
  <c r="BG84" i="5"/>
  <c r="BI84" i="5"/>
  <c r="BN84" i="5"/>
  <c r="BM84" i="5"/>
  <c r="BL84" i="5"/>
  <c r="BR84" i="5"/>
  <c r="BS84" i="5"/>
  <c r="BU84" i="5"/>
  <c r="BT84" i="5"/>
  <c r="BW84" i="5"/>
  <c r="BP84" i="5"/>
  <c r="BQ84" i="5"/>
  <c r="BV84" i="5"/>
  <c r="BX84" i="5"/>
  <c r="BJ84" i="5"/>
  <c r="BY84" i="5"/>
  <c r="BF84" i="5"/>
  <c r="BD84" i="5"/>
  <c r="BH84" i="5"/>
  <c r="BA84" i="5"/>
  <c r="BO84" i="5"/>
  <c r="BK84" i="5"/>
  <c r="BE84" i="5"/>
  <c r="AX84" i="5"/>
  <c r="BZ84" i="5"/>
  <c r="AW84" i="5"/>
  <c r="AV84" i="5"/>
  <c r="F88" i="4" l="1"/>
  <c r="CK43" i="5"/>
  <c r="DC43" i="5"/>
  <c r="DK43" i="5"/>
  <c r="CO43" i="5"/>
  <c r="DL43" i="5"/>
  <c r="CM43" i="5"/>
  <c r="DI43" i="5"/>
  <c r="CR43" i="5"/>
  <c r="CN43" i="5"/>
  <c r="DJ43" i="5"/>
  <c r="E44" i="4"/>
  <c r="CX43" i="5"/>
  <c r="CZ43" i="5"/>
  <c r="CQ43" i="5"/>
  <c r="CW43" i="5"/>
  <c r="CF43" i="5"/>
  <c r="CL43" i="5"/>
  <c r="DO43" i="5"/>
  <c r="CG43" i="5"/>
  <c r="DG43" i="5"/>
  <c r="CS43" i="5"/>
  <c r="DE43" i="5"/>
  <c r="CH43" i="5"/>
  <c r="DD43" i="5"/>
  <c r="DN43" i="5"/>
  <c r="DB43" i="5"/>
  <c r="CI43" i="5"/>
  <c r="DF43" i="5"/>
  <c r="CE43" i="5"/>
  <c r="CV43" i="5"/>
  <c r="CU43" i="5"/>
  <c r="DH43" i="5"/>
  <c r="CJ43" i="5"/>
  <c r="DA43" i="5"/>
  <c r="CY43" i="5"/>
  <c r="DM43" i="5"/>
  <c r="CT43" i="5"/>
  <c r="AV85" i="5"/>
  <c r="BX85" i="5"/>
  <c r="BE85" i="5"/>
  <c r="BJ85" i="5"/>
  <c r="AY85" i="5"/>
  <c r="CA85" i="5"/>
  <c r="AW85" i="5"/>
  <c r="BD85" i="5"/>
  <c r="BI85" i="5"/>
  <c r="BF85" i="5"/>
  <c r="BP85" i="5"/>
  <c r="BK85" i="5"/>
  <c r="AU85" i="5"/>
  <c r="AZ85" i="5"/>
  <c r="BH85" i="5"/>
  <c r="BG85" i="5"/>
  <c r="BM85" i="5"/>
  <c r="BO85" i="5"/>
  <c r="BN85" i="5"/>
  <c r="BL85" i="5"/>
  <c r="BU85" i="5"/>
  <c r="BT85" i="5"/>
  <c r="BR85" i="5"/>
  <c r="BQ85" i="5"/>
  <c r="BW85" i="5"/>
  <c r="BS85" i="5"/>
  <c r="BV85" i="5"/>
  <c r="BY85" i="5"/>
  <c r="BC85" i="5"/>
  <c r="BZ85" i="5"/>
  <c r="AX85" i="5"/>
  <c r="BA85" i="5"/>
  <c r="BB85" i="5"/>
  <c r="F89" i="4" l="1"/>
  <c r="C44" i="5"/>
  <c r="CE44" i="5" s="1"/>
  <c r="BX86" i="5"/>
  <c r="BZ86" i="5"/>
  <c r="AX86" i="5"/>
  <c r="BB86" i="5"/>
  <c r="BC86" i="5"/>
  <c r="AU86" i="5"/>
  <c r="BD86" i="5"/>
  <c r="BH86" i="5"/>
  <c r="BI86" i="5"/>
  <c r="BG86" i="5"/>
  <c r="BO86" i="5"/>
  <c r="BM86" i="5"/>
  <c r="BL86" i="5"/>
  <c r="BP86" i="5"/>
  <c r="BN86" i="5"/>
  <c r="BU86" i="5"/>
  <c r="BW86" i="5"/>
  <c r="BV86" i="5"/>
  <c r="BR86" i="5"/>
  <c r="BS86" i="5"/>
  <c r="BT86" i="5"/>
  <c r="BF86" i="5"/>
  <c r="CA86" i="5"/>
  <c r="BA86" i="5"/>
  <c r="BQ86" i="5"/>
  <c r="BK86" i="5"/>
  <c r="AY86" i="5"/>
  <c r="BJ86" i="5"/>
  <c r="BY86" i="5"/>
  <c r="AZ86" i="5"/>
  <c r="AV86" i="5"/>
  <c r="AW86" i="5"/>
  <c r="BE86" i="5"/>
  <c r="F90" i="4" l="1"/>
  <c r="CY44" i="5"/>
  <c r="CL44" i="5"/>
  <c r="DB44" i="5"/>
  <c r="DF44" i="5"/>
  <c r="DJ44" i="5"/>
  <c r="CH44" i="5"/>
  <c r="DA44" i="5"/>
  <c r="DO44" i="5"/>
  <c r="DM44" i="5"/>
  <c r="DD44" i="5"/>
  <c r="E45" i="4"/>
  <c r="CP44" i="5"/>
  <c r="CV44" i="5"/>
  <c r="DL44" i="5"/>
  <c r="DG44" i="5"/>
  <c r="CM44" i="5"/>
  <c r="CJ44" i="5"/>
  <c r="CU44" i="5"/>
  <c r="CO44" i="5"/>
  <c r="CR44" i="5"/>
  <c r="DC44" i="5"/>
  <c r="CS44" i="5"/>
  <c r="DH44" i="5"/>
  <c r="CQ44" i="5"/>
  <c r="DI44" i="5"/>
  <c r="CF44" i="5"/>
  <c r="CX44" i="5"/>
  <c r="CG44" i="5"/>
  <c r="CN44" i="5"/>
  <c r="CZ44" i="5"/>
  <c r="CW44" i="5"/>
  <c r="DN44" i="5"/>
  <c r="DE44" i="5"/>
  <c r="CI44" i="5"/>
  <c r="CK44" i="5"/>
  <c r="CT44" i="5"/>
  <c r="DK44" i="5"/>
  <c r="BY87" i="5"/>
  <c r="AV87" i="5"/>
  <c r="AY87" i="5"/>
  <c r="BR87" i="5"/>
  <c r="BZ87" i="5"/>
  <c r="BK87" i="5"/>
  <c r="AU87" i="5"/>
  <c r="AX87" i="5"/>
  <c r="BE87" i="5"/>
  <c r="BH87" i="5"/>
  <c r="BG87" i="5"/>
  <c r="BI87" i="5"/>
  <c r="BO87" i="5"/>
  <c r="BP87" i="5"/>
  <c r="BN87" i="5"/>
  <c r="BL87" i="5"/>
  <c r="BM87" i="5"/>
  <c r="BQ87" i="5"/>
  <c r="BS87" i="5"/>
  <c r="BT87" i="5"/>
  <c r="BW87" i="5"/>
  <c r="BV87" i="5"/>
  <c r="BU87" i="5"/>
  <c r="BX87" i="5"/>
  <c r="BC87" i="5"/>
  <c r="BD87" i="5"/>
  <c r="AZ87" i="5"/>
  <c r="BF87" i="5"/>
  <c r="CA87" i="5"/>
  <c r="AW87" i="5"/>
  <c r="BJ87" i="5"/>
  <c r="BA87" i="5"/>
  <c r="BB87" i="5"/>
  <c r="F91" i="4" l="1"/>
  <c r="C45" i="5"/>
  <c r="CI45" i="5" s="1"/>
  <c r="AW88" i="5"/>
  <c r="BB88" i="5"/>
  <c r="CA88" i="5"/>
  <c r="BY88" i="5"/>
  <c r="BC88" i="5"/>
  <c r="BF88" i="5"/>
  <c r="BZ88" i="5"/>
  <c r="BJ88" i="5"/>
  <c r="AZ88" i="5"/>
  <c r="BG88" i="5"/>
  <c r="AU88" i="5"/>
  <c r="AY88" i="5"/>
  <c r="AX88" i="5"/>
  <c r="BA88" i="5"/>
  <c r="BE88" i="5"/>
  <c r="BI88" i="5"/>
  <c r="BH88" i="5"/>
  <c r="BN88" i="5"/>
  <c r="BQ88" i="5"/>
  <c r="BO88" i="5"/>
  <c r="BM88" i="5"/>
  <c r="BR88" i="5"/>
  <c r="BP88" i="5"/>
  <c r="BL88" i="5"/>
  <c r="BS88" i="5"/>
  <c r="BT88" i="5"/>
  <c r="BW88" i="5"/>
  <c r="BV88" i="5"/>
  <c r="BU88" i="5"/>
  <c r="BX88" i="5"/>
  <c r="BD88" i="5"/>
  <c r="BK88" i="5"/>
  <c r="AV88" i="5"/>
  <c r="F92" i="4" l="1"/>
  <c r="DD45" i="5"/>
  <c r="CF45" i="5"/>
  <c r="DO45" i="5"/>
  <c r="CG45" i="5"/>
  <c r="CN45" i="5"/>
  <c r="CO45" i="5"/>
  <c r="E46" i="4"/>
  <c r="DB45" i="5"/>
  <c r="DI45" i="5"/>
  <c r="CH45" i="5"/>
  <c r="CT45" i="5"/>
  <c r="CP45" i="5"/>
  <c r="CE45" i="5"/>
  <c r="DA45" i="5"/>
  <c r="CW45" i="5"/>
  <c r="CV45" i="5"/>
  <c r="DC45" i="5"/>
  <c r="DN45" i="5"/>
  <c r="DL45" i="5"/>
  <c r="CX45" i="5"/>
  <c r="CK45" i="5"/>
  <c r="CQ45" i="5"/>
  <c r="CU45" i="5"/>
  <c r="CR45" i="5"/>
  <c r="DH45" i="5"/>
  <c r="DJ45" i="5"/>
  <c r="CY45" i="5"/>
  <c r="CM45" i="5"/>
  <c r="DG45" i="5"/>
  <c r="CJ45" i="5"/>
  <c r="DM45" i="5"/>
  <c r="DK45" i="5"/>
  <c r="CS45" i="5"/>
  <c r="DE45" i="5"/>
  <c r="CL45" i="5"/>
  <c r="DF45" i="5"/>
  <c r="CZ45" i="5"/>
  <c r="AW89" i="5"/>
  <c r="BD89" i="5"/>
  <c r="BZ89" i="5"/>
  <c r="BX89" i="5"/>
  <c r="BE89" i="5"/>
  <c r="AU89" i="5"/>
  <c r="AZ89" i="5"/>
  <c r="AY89" i="5"/>
  <c r="AX89" i="5"/>
  <c r="BB89" i="5"/>
  <c r="BF89" i="5"/>
  <c r="BI89" i="5"/>
  <c r="BR89" i="5"/>
  <c r="BM89" i="5"/>
  <c r="BL89" i="5"/>
  <c r="BP89" i="5"/>
  <c r="BO89" i="5"/>
  <c r="BQ89" i="5"/>
  <c r="BN89" i="5"/>
  <c r="BT89" i="5"/>
  <c r="BW89" i="5"/>
  <c r="BU89" i="5"/>
  <c r="BV89" i="5"/>
  <c r="AV89" i="5"/>
  <c r="BA89" i="5"/>
  <c r="BG89" i="5"/>
  <c r="BJ89" i="5"/>
  <c r="CA89" i="5"/>
  <c r="BY89" i="5"/>
  <c r="BK89" i="5"/>
  <c r="BS89" i="5"/>
  <c r="BH89" i="5"/>
  <c r="BC89" i="5"/>
  <c r="F93" i="4" l="1"/>
  <c r="C46" i="5"/>
  <c r="DK46" i="5" s="1"/>
  <c r="AV90" i="5"/>
  <c r="CA90" i="5"/>
  <c r="BC90" i="5"/>
  <c r="BA90" i="5"/>
  <c r="BZ90" i="5"/>
  <c r="BY90" i="5"/>
  <c r="BK90" i="5"/>
  <c r="BG90" i="5"/>
  <c r="BB90" i="5"/>
  <c r="AU90" i="5"/>
  <c r="AX90" i="5"/>
  <c r="AY90" i="5"/>
  <c r="AZ90" i="5"/>
  <c r="BD90" i="5"/>
  <c r="BF90" i="5"/>
  <c r="BJ90" i="5"/>
  <c r="BL90" i="5"/>
  <c r="BQ90" i="5"/>
  <c r="BO90" i="5"/>
  <c r="BM90" i="5"/>
  <c r="BR90" i="5"/>
  <c r="BS90" i="5"/>
  <c r="BP90" i="5"/>
  <c r="BN90" i="5"/>
  <c r="BV90" i="5"/>
  <c r="BU90" i="5"/>
  <c r="BW90" i="5"/>
  <c r="BE90" i="5"/>
  <c r="BX90" i="5"/>
  <c r="BH90" i="5"/>
  <c r="BT90" i="5"/>
  <c r="BI90" i="5"/>
  <c r="AW90" i="5"/>
  <c r="F94" i="4" l="1"/>
  <c r="CF46" i="5"/>
  <c r="CR46" i="5"/>
  <c r="DJ46" i="5"/>
  <c r="DG46" i="5"/>
  <c r="CW46" i="5"/>
  <c r="CK46" i="5"/>
  <c r="CZ46" i="5"/>
  <c r="CY46" i="5"/>
  <c r="DI46" i="5"/>
  <c r="DO46" i="5"/>
  <c r="CV46" i="5"/>
  <c r="CN46" i="5"/>
  <c r="E47" i="4"/>
  <c r="DM46" i="5"/>
  <c r="DA46" i="5"/>
  <c r="CL46" i="5"/>
  <c r="CP46" i="5"/>
  <c r="CQ46" i="5"/>
  <c r="CS46" i="5"/>
  <c r="CE46" i="5"/>
  <c r="CO46" i="5"/>
  <c r="DC46" i="5"/>
  <c r="CG46" i="5"/>
  <c r="DL46" i="5"/>
  <c r="DH46" i="5"/>
  <c r="CM46" i="5"/>
  <c r="DF46" i="5"/>
  <c r="DN46" i="5"/>
  <c r="CI46" i="5"/>
  <c r="DD46" i="5"/>
  <c r="CJ46" i="5"/>
  <c r="CX46" i="5"/>
  <c r="DB46" i="5"/>
  <c r="DE46" i="5"/>
  <c r="CH46" i="5"/>
  <c r="CT46" i="5"/>
  <c r="CU46" i="5"/>
  <c r="AV91" i="5"/>
  <c r="AW91" i="5"/>
  <c r="BY91" i="5"/>
  <c r="CA91" i="5"/>
  <c r="BA91" i="5"/>
  <c r="BH91" i="5"/>
  <c r="BI91" i="5"/>
  <c r="BX91" i="5"/>
  <c r="BB91" i="5"/>
  <c r="BU91" i="5"/>
  <c r="AU91" i="5"/>
  <c r="AX91" i="5"/>
  <c r="AY91" i="5"/>
  <c r="AZ91" i="5"/>
  <c r="BD91" i="5"/>
  <c r="BF91" i="5"/>
  <c r="BG91" i="5"/>
  <c r="BK91" i="5"/>
  <c r="BT91" i="5"/>
  <c r="BS91" i="5"/>
  <c r="BM91" i="5"/>
  <c r="BP91" i="5"/>
  <c r="BQ91" i="5"/>
  <c r="BL91" i="5"/>
  <c r="BR91" i="5"/>
  <c r="BN91" i="5"/>
  <c r="BO91" i="5"/>
  <c r="BV91" i="5"/>
  <c r="BW91" i="5"/>
  <c r="BZ91" i="5"/>
  <c r="BE91" i="5"/>
  <c r="BJ91" i="5"/>
  <c r="BC91" i="5"/>
  <c r="F95" i="4" l="1"/>
  <c r="C47" i="5"/>
  <c r="DN47" i="5" s="1"/>
  <c r="CA92" i="5"/>
  <c r="AU92" i="5"/>
  <c r="AV92" i="5"/>
  <c r="AX92" i="5"/>
  <c r="AZ92" i="5"/>
  <c r="AY92" i="5"/>
  <c r="BD92" i="5"/>
  <c r="BE92" i="5"/>
  <c r="BF92" i="5"/>
  <c r="BH92" i="5"/>
  <c r="BM92" i="5"/>
  <c r="BS92" i="5"/>
  <c r="BN92" i="5"/>
  <c r="BO92" i="5"/>
  <c r="BT92" i="5"/>
  <c r="BL92" i="5"/>
  <c r="BR92" i="5"/>
  <c r="BP92" i="5"/>
  <c r="BQ92" i="5"/>
  <c r="BU92" i="5"/>
  <c r="BW92" i="5"/>
  <c r="BC92" i="5"/>
  <c r="BG92" i="5"/>
  <c r="BB92" i="5"/>
  <c r="AW92" i="5"/>
  <c r="BI92" i="5"/>
  <c r="BZ92" i="5"/>
  <c r="BK92" i="5"/>
  <c r="BY92" i="5"/>
  <c r="BJ92" i="5"/>
  <c r="BV92" i="5"/>
  <c r="BX92" i="5"/>
  <c r="BA92" i="5"/>
  <c r="F96" i="4" l="1"/>
  <c r="CM47" i="5"/>
  <c r="CN47" i="5"/>
  <c r="CE47" i="5"/>
  <c r="CF47" i="5"/>
  <c r="DL47" i="5"/>
  <c r="CH47" i="5"/>
  <c r="CO47" i="5"/>
  <c r="DO47" i="5"/>
  <c r="DF47" i="5"/>
  <c r="CQ47" i="5"/>
  <c r="DA47" i="5"/>
  <c r="CI47" i="5"/>
  <c r="CX47" i="5"/>
  <c r="CT47" i="5"/>
  <c r="DM47" i="5"/>
  <c r="CK47" i="5"/>
  <c r="E48" i="4"/>
  <c r="CV47" i="5"/>
  <c r="CW47" i="5"/>
  <c r="CJ47" i="5"/>
  <c r="DJ47" i="5"/>
  <c r="DI47" i="5"/>
  <c r="CL47" i="5"/>
  <c r="DC47" i="5"/>
  <c r="CP47" i="5"/>
  <c r="CG47" i="5"/>
  <c r="CU47" i="5"/>
  <c r="DK47" i="5"/>
  <c r="DH47" i="5"/>
  <c r="CZ47" i="5"/>
  <c r="DD47" i="5"/>
  <c r="DG47" i="5"/>
  <c r="CR47" i="5"/>
  <c r="DB47" i="5"/>
  <c r="DE47" i="5"/>
  <c r="CS47" i="5"/>
  <c r="CY47" i="5"/>
  <c r="AV93" i="5"/>
  <c r="BA93" i="5"/>
  <c r="CA93" i="5"/>
  <c r="BW93" i="5"/>
  <c r="BZ93" i="5"/>
  <c r="BX93" i="5"/>
  <c r="BK93" i="5"/>
  <c r="BB93" i="5"/>
  <c r="BG93" i="5"/>
  <c r="BY93" i="5"/>
  <c r="BJ93" i="5"/>
  <c r="BC93" i="5"/>
  <c r="BH93" i="5"/>
  <c r="AU93" i="5"/>
  <c r="AW93" i="5"/>
  <c r="AY93" i="5"/>
  <c r="AX93" i="5"/>
  <c r="AZ93" i="5"/>
  <c r="BD93" i="5"/>
  <c r="BE93" i="5"/>
  <c r="BF93" i="5"/>
  <c r="BI93" i="5"/>
  <c r="BN93" i="5"/>
  <c r="BS93" i="5"/>
  <c r="BV93" i="5"/>
  <c r="BO93" i="5"/>
  <c r="BM93" i="5"/>
  <c r="BT93" i="5"/>
  <c r="BP93" i="5"/>
  <c r="BR93" i="5"/>
  <c r="BU93" i="5"/>
  <c r="BQ93" i="5"/>
  <c r="BL93" i="5"/>
  <c r="F97" i="4" l="1"/>
  <c r="C48" i="5"/>
  <c r="CN48" i="5" s="1"/>
  <c r="CA94" i="5"/>
  <c r="BZ94" i="5"/>
  <c r="AV94" i="5"/>
  <c r="BD94" i="5"/>
  <c r="BY94" i="5"/>
  <c r="BH94" i="5"/>
  <c r="BX94" i="5"/>
  <c r="BC94" i="5"/>
  <c r="BG94" i="5"/>
  <c r="BB94" i="5"/>
  <c r="BI94" i="5"/>
  <c r="AU94" i="5"/>
  <c r="AW94" i="5"/>
  <c r="AX94" i="5"/>
  <c r="AZ94" i="5"/>
  <c r="AY94" i="5"/>
  <c r="BE94" i="5"/>
  <c r="BF94" i="5"/>
  <c r="BJ94" i="5"/>
  <c r="BN94" i="5"/>
  <c r="BR94" i="5"/>
  <c r="BV94" i="5"/>
  <c r="BS94" i="5"/>
  <c r="BL94" i="5"/>
  <c r="BT94" i="5"/>
  <c r="BM94" i="5"/>
  <c r="BQ94" i="5"/>
  <c r="BU94" i="5"/>
  <c r="BP94" i="5"/>
  <c r="BO94" i="5"/>
  <c r="BW94" i="5"/>
  <c r="BK94" i="5"/>
  <c r="BA94" i="5"/>
  <c r="F98" i="4" l="1"/>
  <c r="CX48" i="5"/>
  <c r="DD48" i="5"/>
  <c r="CP48" i="5"/>
  <c r="DJ48" i="5"/>
  <c r="CS48" i="5"/>
  <c r="DC48" i="5"/>
  <c r="CY48" i="5"/>
  <c r="CU48" i="5"/>
  <c r="DO48" i="5"/>
  <c r="CF48" i="5"/>
  <c r="CT48" i="5"/>
  <c r="DA48" i="5"/>
  <c r="DL48" i="5"/>
  <c r="E49" i="4"/>
  <c r="DE48" i="5"/>
  <c r="CV48" i="5"/>
  <c r="CJ48" i="5"/>
  <c r="CK48" i="5"/>
  <c r="CO48" i="5"/>
  <c r="DM48" i="5"/>
  <c r="CW48" i="5"/>
  <c r="DI48" i="5"/>
  <c r="DG48" i="5"/>
  <c r="CH48" i="5"/>
  <c r="CI48" i="5"/>
  <c r="CG48" i="5"/>
  <c r="DF48" i="5"/>
  <c r="DB48" i="5"/>
  <c r="CE48" i="5"/>
  <c r="DK48" i="5"/>
  <c r="CZ48" i="5"/>
  <c r="DN48" i="5"/>
  <c r="CQ48" i="5"/>
  <c r="CR48" i="5"/>
  <c r="CM48" i="5"/>
  <c r="CL48" i="5"/>
  <c r="DH48" i="5"/>
  <c r="AV95" i="5"/>
  <c r="BZ95" i="5"/>
  <c r="CA95" i="5"/>
  <c r="BI95" i="5"/>
  <c r="BC95" i="5"/>
  <c r="BY95" i="5"/>
  <c r="BA95" i="5"/>
  <c r="BE95" i="5"/>
  <c r="AW95" i="5"/>
  <c r="BD95" i="5"/>
  <c r="BM95" i="5"/>
  <c r="BF95" i="5"/>
  <c r="BB95" i="5"/>
  <c r="AU95" i="5"/>
  <c r="AY95" i="5"/>
  <c r="AX95" i="5"/>
  <c r="AZ95" i="5"/>
  <c r="BG95" i="5"/>
  <c r="BK95" i="5"/>
  <c r="BJ95" i="5"/>
  <c r="BL95" i="5"/>
  <c r="BQ95" i="5"/>
  <c r="BW95" i="5"/>
  <c r="BT95" i="5"/>
  <c r="BS95" i="5"/>
  <c r="BX95" i="5"/>
  <c r="BR95" i="5"/>
  <c r="BO95" i="5"/>
  <c r="BN95" i="5"/>
  <c r="BP95" i="5"/>
  <c r="BU95" i="5"/>
  <c r="BV95" i="5"/>
  <c r="BH95" i="5"/>
  <c r="F99" i="4" l="1"/>
  <c r="C49" i="5"/>
  <c r="CT49" i="5" s="1"/>
  <c r="BG96" i="5"/>
  <c r="AU96" i="5"/>
  <c r="AY96" i="5"/>
  <c r="AZ96" i="5"/>
  <c r="AX96" i="5"/>
  <c r="BD96" i="5"/>
  <c r="BH96" i="5"/>
  <c r="BK96" i="5"/>
  <c r="BR96" i="5"/>
  <c r="BV96" i="5"/>
  <c r="BU96" i="5"/>
  <c r="BQ96" i="5"/>
  <c r="BW96" i="5"/>
  <c r="BS96" i="5"/>
  <c r="BN96" i="5"/>
  <c r="BX96" i="5"/>
  <c r="BO96" i="5"/>
  <c r="BM96" i="5"/>
  <c r="BT96" i="5"/>
  <c r="BP96" i="5"/>
  <c r="BY96" i="5"/>
  <c r="BL96" i="5"/>
  <c r="AW96" i="5"/>
  <c r="BC96" i="5"/>
  <c r="BZ96" i="5"/>
  <c r="BJ96" i="5"/>
  <c r="BF96" i="5"/>
  <c r="BE96" i="5"/>
  <c r="BI96" i="5"/>
  <c r="BB96" i="5"/>
  <c r="CA96" i="5"/>
  <c r="BA96" i="5"/>
  <c r="AV96" i="5"/>
  <c r="F100" i="4" l="1"/>
  <c r="CV49" i="5"/>
  <c r="DJ49" i="5"/>
  <c r="CK49" i="5"/>
  <c r="DO49" i="5"/>
  <c r="CI49" i="5"/>
  <c r="DE49" i="5"/>
  <c r="DL49" i="5"/>
  <c r="CL49" i="5"/>
  <c r="DC49" i="5"/>
  <c r="CS49" i="5"/>
  <c r="DH49" i="5"/>
  <c r="CR49" i="5"/>
  <c r="CP49" i="5"/>
  <c r="CW49" i="5"/>
  <c r="CX49" i="5"/>
  <c r="E50" i="4"/>
  <c r="DD49" i="5"/>
  <c r="DM49" i="5"/>
  <c r="CF49" i="5"/>
  <c r="CO49" i="5"/>
  <c r="CZ49" i="5"/>
  <c r="CG49" i="5"/>
  <c r="CM49" i="5"/>
  <c r="DF49" i="5"/>
  <c r="CE49" i="5"/>
  <c r="CQ49" i="5"/>
  <c r="CU49" i="5"/>
  <c r="CY49" i="5"/>
  <c r="DB49" i="5"/>
  <c r="DA49" i="5"/>
  <c r="DK49" i="5"/>
  <c r="DG49" i="5"/>
  <c r="CJ49" i="5"/>
  <c r="DI49" i="5"/>
  <c r="CH49" i="5"/>
  <c r="CN49" i="5"/>
  <c r="DN49" i="5"/>
  <c r="BB97" i="5"/>
  <c r="BA97" i="5"/>
  <c r="CA97" i="5"/>
  <c r="BZ97" i="5"/>
  <c r="BC97" i="5"/>
  <c r="BK97" i="5"/>
  <c r="AW97" i="5"/>
  <c r="BH97" i="5"/>
  <c r="BJ97" i="5"/>
  <c r="BL97" i="5"/>
  <c r="BD97" i="5"/>
  <c r="AU97" i="5"/>
  <c r="AX97" i="5"/>
  <c r="AY97" i="5"/>
  <c r="AZ97" i="5"/>
  <c r="BE97" i="5"/>
  <c r="BF97" i="5"/>
  <c r="BI97" i="5"/>
  <c r="BV97" i="5"/>
  <c r="BU97" i="5"/>
  <c r="BW97" i="5"/>
  <c r="BM97" i="5"/>
  <c r="BS97" i="5"/>
  <c r="BX97" i="5"/>
  <c r="BN97" i="5"/>
  <c r="BO97" i="5"/>
  <c r="BT97" i="5"/>
  <c r="BP97" i="5"/>
  <c r="BR97" i="5"/>
  <c r="BQ97" i="5"/>
  <c r="BY97" i="5"/>
  <c r="AV97" i="5"/>
  <c r="AV98" i="5" s="1"/>
  <c r="BG97" i="5"/>
  <c r="F101" i="4" l="1"/>
  <c r="C50" i="5"/>
  <c r="CO50" i="5" s="1"/>
  <c r="BY98" i="5"/>
  <c r="AW98" i="5"/>
  <c r="BI98" i="5"/>
  <c r="BJ98" i="5"/>
  <c r="BZ98" i="5"/>
  <c r="BE98" i="5"/>
  <c r="AU98" i="5"/>
  <c r="BA98" i="5"/>
  <c r="AY98" i="5"/>
  <c r="AX98" i="5"/>
  <c r="AZ98" i="5"/>
  <c r="BD98" i="5"/>
  <c r="BG98" i="5"/>
  <c r="BQ98" i="5"/>
  <c r="BU98" i="5"/>
  <c r="BT98" i="5"/>
  <c r="BX98" i="5"/>
  <c r="BV98" i="5"/>
  <c r="BW98" i="5"/>
  <c r="BM98" i="5"/>
  <c r="BS98" i="5"/>
  <c r="BP98" i="5"/>
  <c r="BN98" i="5"/>
  <c r="BO98" i="5"/>
  <c r="BR98" i="5"/>
  <c r="BB98" i="5"/>
  <c r="BC98" i="5"/>
  <c r="BL98" i="5"/>
  <c r="CA98" i="5"/>
  <c r="BF98" i="5"/>
  <c r="BK98" i="5"/>
  <c r="BH98" i="5"/>
  <c r="F102" i="4" l="1"/>
  <c r="DO50" i="5"/>
  <c r="DI50" i="5"/>
  <c r="CG50" i="5"/>
  <c r="CX50" i="5"/>
  <c r="DG50" i="5"/>
  <c r="CQ50" i="5"/>
  <c r="CP50" i="5"/>
  <c r="CT50" i="5"/>
  <c r="DD50" i="5"/>
  <c r="CS50" i="5"/>
  <c r="DC50" i="5"/>
  <c r="CR50" i="5"/>
  <c r="DJ50" i="5"/>
  <c r="DF50" i="5"/>
  <c r="DA50" i="5"/>
  <c r="E51" i="4"/>
  <c r="DH50" i="5"/>
  <c r="CV50" i="5"/>
  <c r="CL50" i="5"/>
  <c r="DE50" i="5"/>
  <c r="CF50" i="5"/>
  <c r="DL50" i="5"/>
  <c r="CU50" i="5"/>
  <c r="CK50" i="5"/>
  <c r="CW50" i="5"/>
  <c r="CY50" i="5"/>
  <c r="DN50" i="5"/>
  <c r="CI50" i="5"/>
  <c r="CN50" i="5"/>
  <c r="CE50" i="5"/>
  <c r="CJ50" i="5"/>
  <c r="DM50" i="5"/>
  <c r="CM50" i="5"/>
  <c r="CH50" i="5"/>
  <c r="CZ50" i="5"/>
  <c r="DB50" i="5"/>
  <c r="DK50" i="5"/>
  <c r="BF99" i="5"/>
  <c r="CA99" i="5"/>
  <c r="BC99" i="5"/>
  <c r="BI99" i="5"/>
  <c r="BY99" i="5"/>
  <c r="BL99" i="5"/>
  <c r="AV99" i="5"/>
  <c r="BZ99" i="5"/>
  <c r="BK99" i="5"/>
  <c r="BD99" i="5"/>
  <c r="AU99" i="5"/>
  <c r="BA99" i="5"/>
  <c r="AX99" i="5"/>
  <c r="BB99" i="5"/>
  <c r="AZ99" i="5"/>
  <c r="AY99" i="5"/>
  <c r="BE99" i="5"/>
  <c r="BG99" i="5"/>
  <c r="BH99" i="5"/>
  <c r="BP99" i="5"/>
  <c r="BW99" i="5"/>
  <c r="BQ99" i="5"/>
  <c r="BS99" i="5"/>
  <c r="BT99" i="5"/>
  <c r="BM99" i="5"/>
  <c r="BU99" i="5"/>
  <c r="BN99" i="5"/>
  <c r="BX99" i="5"/>
  <c r="BO99" i="5"/>
  <c r="BV99" i="5"/>
  <c r="BR99" i="5"/>
  <c r="BJ99" i="5"/>
  <c r="AW99" i="5"/>
  <c r="C51" i="5" l="1"/>
  <c r="CW51" i="5" s="1"/>
  <c r="BY100" i="5"/>
  <c r="AV100" i="5"/>
  <c r="BJ100" i="5"/>
  <c r="BC100" i="5"/>
  <c r="CA100" i="5"/>
  <c r="BZ100" i="5"/>
  <c r="AW100" i="5"/>
  <c r="BE100" i="5"/>
  <c r="BD100" i="5"/>
  <c r="BL100" i="5"/>
  <c r="BK100" i="5"/>
  <c r="BN100" i="5"/>
  <c r="AU100" i="5"/>
  <c r="AX100" i="5"/>
  <c r="BA100" i="5"/>
  <c r="AY100" i="5"/>
  <c r="AZ100" i="5"/>
  <c r="BB100" i="5"/>
  <c r="BG100" i="5"/>
  <c r="BI100" i="5"/>
  <c r="BH100" i="5"/>
  <c r="BM100" i="5"/>
  <c r="BS100" i="5"/>
  <c r="BX100" i="5"/>
  <c r="BV100" i="5"/>
  <c r="BQ100" i="5"/>
  <c r="BO100" i="5"/>
  <c r="BP100" i="5"/>
  <c r="BR100" i="5"/>
  <c r="BU100" i="5"/>
  <c r="BW100" i="5"/>
  <c r="BT100" i="5"/>
  <c r="BF100" i="5"/>
  <c r="DJ51" i="5" l="1"/>
  <c r="DK51" i="5"/>
  <c r="CZ51" i="5"/>
  <c r="DO51" i="5"/>
  <c r="CX51" i="5"/>
  <c r="CF51" i="5"/>
  <c r="CG51" i="5"/>
  <c r="CP51" i="5"/>
  <c r="DG51" i="5"/>
  <c r="DE51" i="5"/>
  <c r="DB51" i="5"/>
  <c r="CH51" i="5"/>
  <c r="DF51" i="5"/>
  <c r="CN51" i="5"/>
  <c r="E52" i="4"/>
  <c r="CR51" i="5"/>
  <c r="DD51" i="5"/>
  <c r="CS51" i="5"/>
  <c r="CK51" i="5"/>
  <c r="DH51" i="5"/>
  <c r="CU51" i="5"/>
  <c r="CE51" i="5"/>
  <c r="DL51" i="5"/>
  <c r="DC51" i="5"/>
  <c r="CI51" i="5"/>
  <c r="CY51" i="5"/>
  <c r="DI51" i="5"/>
  <c r="CQ51" i="5"/>
  <c r="DM51" i="5"/>
  <c r="CV51" i="5"/>
  <c r="DA51" i="5"/>
  <c r="DN51" i="5"/>
  <c r="CL51" i="5"/>
  <c r="CJ51" i="5"/>
  <c r="CT51" i="5"/>
  <c r="CM51" i="5"/>
  <c r="CO51" i="5"/>
  <c r="CA101" i="5"/>
  <c r="BZ101" i="5"/>
  <c r="BC101" i="5"/>
  <c r="BL101" i="5"/>
  <c r="BY101" i="5"/>
  <c r="BF101" i="5"/>
  <c r="AU101" i="5"/>
  <c r="AW101" i="5"/>
  <c r="AX101" i="5"/>
  <c r="BB101" i="5"/>
  <c r="AY101" i="5"/>
  <c r="BA101" i="5"/>
  <c r="AZ101" i="5"/>
  <c r="BE101" i="5"/>
  <c r="BH101" i="5"/>
  <c r="BI101" i="5"/>
  <c r="BJ101" i="5"/>
  <c r="BQ101" i="5"/>
  <c r="BR101" i="5"/>
  <c r="BX101" i="5"/>
  <c r="BO101" i="5"/>
  <c r="BU101" i="5"/>
  <c r="BN101" i="5"/>
  <c r="BV101" i="5"/>
  <c r="BW101" i="5"/>
  <c r="BM101" i="5"/>
  <c r="BT101" i="5"/>
  <c r="BS101" i="5"/>
  <c r="BP101" i="5"/>
  <c r="BD101" i="5"/>
  <c r="AV101" i="5"/>
  <c r="BG101" i="5"/>
  <c r="BK101" i="5"/>
  <c r="C52" i="5" l="1"/>
  <c r="DD52" i="5" s="1"/>
  <c r="CN52" i="5" l="1"/>
  <c r="CL52" i="5"/>
  <c r="CK52" i="5"/>
  <c r="CF52" i="5"/>
  <c r="CM52" i="5"/>
  <c r="DF52" i="5"/>
  <c r="CJ52" i="5"/>
  <c r="CG52" i="5"/>
  <c r="CY52" i="5"/>
  <c r="CV52" i="5"/>
  <c r="DG52" i="5"/>
  <c r="CZ52" i="5"/>
  <c r="CW52" i="5"/>
  <c r="DJ52" i="5"/>
  <c r="CR52" i="5"/>
  <c r="CT52" i="5"/>
  <c r="CQ52" i="5"/>
  <c r="CH52" i="5"/>
  <c r="DA52" i="5"/>
  <c r="CI52" i="5"/>
  <c r="DO52" i="5"/>
  <c r="E53" i="4"/>
  <c r="DK52" i="5"/>
  <c r="DL52" i="5"/>
  <c r="DB52" i="5"/>
  <c r="CP52" i="5"/>
  <c r="CE52" i="5"/>
  <c r="CX52" i="5"/>
  <c r="DH52" i="5"/>
  <c r="DE52" i="5"/>
  <c r="DN52" i="5"/>
  <c r="CU52" i="5"/>
  <c r="DI52" i="5"/>
  <c r="DM52" i="5"/>
  <c r="CO52" i="5"/>
  <c r="DC52" i="5"/>
  <c r="CS52" i="5"/>
  <c r="C53" i="5" l="1"/>
  <c r="CT53" i="5" s="1"/>
  <c r="CY53" i="5" l="1"/>
  <c r="CP53" i="5"/>
  <c r="CX53" i="5"/>
  <c r="DF53" i="5"/>
  <c r="DB53" i="5"/>
  <c r="CF53" i="5"/>
  <c r="CL53" i="5"/>
  <c r="DJ53" i="5"/>
  <c r="DN53" i="5"/>
  <c r="DM53" i="5"/>
  <c r="CN53" i="5"/>
  <c r="CS53" i="5"/>
  <c r="CE53" i="5"/>
  <c r="CU53" i="5"/>
  <c r="CM53" i="5"/>
  <c r="DL53" i="5"/>
  <c r="DD53" i="5"/>
  <c r="DE53" i="5"/>
  <c r="CV53" i="5"/>
  <c r="CQ53" i="5"/>
  <c r="CO53" i="5"/>
  <c r="CZ53" i="5"/>
  <c r="DO53" i="5"/>
  <c r="DA53" i="5"/>
  <c r="CK53" i="5"/>
  <c r="CW53" i="5"/>
  <c r="DI53" i="5"/>
  <c r="CH53" i="5"/>
  <c r="CI53" i="5"/>
  <c r="CR53" i="5"/>
  <c r="DH53" i="5"/>
  <c r="E54" i="4"/>
  <c r="DK53" i="5"/>
  <c r="CJ53" i="5"/>
  <c r="CG53" i="5"/>
  <c r="DC53" i="5"/>
  <c r="DG53" i="5"/>
  <c r="C54" i="5" l="1"/>
  <c r="DK54" i="5" s="1"/>
  <c r="DN54" i="5" l="1"/>
  <c r="CI54" i="5"/>
  <c r="CW54" i="5"/>
  <c r="CP54" i="5"/>
  <c r="DE54" i="5"/>
  <c r="DI54" i="5"/>
  <c r="CQ54" i="5"/>
  <c r="DA54" i="5"/>
  <c r="DJ54" i="5"/>
  <c r="E55" i="4"/>
  <c r="CU54" i="5"/>
  <c r="CV54" i="5"/>
  <c r="CM54" i="5"/>
  <c r="CY54" i="5"/>
  <c r="CN54" i="5"/>
  <c r="CR54" i="5"/>
  <c r="CX54" i="5"/>
  <c r="DM54" i="5"/>
  <c r="CK54" i="5"/>
  <c r="DH54" i="5"/>
  <c r="DG54" i="5"/>
  <c r="CE54" i="5"/>
  <c r="DB54" i="5"/>
  <c r="CF54" i="5"/>
  <c r="DC54" i="5"/>
  <c r="CG54" i="5"/>
  <c r="CZ54" i="5"/>
  <c r="DL54" i="5"/>
  <c r="CL54" i="5"/>
  <c r="CO54" i="5"/>
  <c r="CS54" i="5"/>
  <c r="DD54" i="5"/>
  <c r="CH54" i="5"/>
  <c r="CT54" i="5"/>
  <c r="CJ54" i="5"/>
  <c r="DO54" i="5"/>
  <c r="DF54" i="5"/>
  <c r="C55" i="5" l="1"/>
  <c r="CZ55" i="5" s="1"/>
  <c r="CW55" i="5" l="1"/>
  <c r="CV55" i="5"/>
  <c r="DH55" i="5"/>
  <c r="CO55" i="5"/>
  <c r="CG55" i="5"/>
  <c r="DD55" i="5"/>
  <c r="CR55" i="5"/>
  <c r="CT55" i="5"/>
  <c r="DK55" i="5"/>
  <c r="DB55" i="5"/>
  <c r="E56" i="4"/>
  <c r="DA55" i="5"/>
  <c r="CQ55" i="5"/>
  <c r="CN55" i="5"/>
  <c r="CS55" i="5"/>
  <c r="DL55" i="5"/>
  <c r="CL55" i="5"/>
  <c r="CI55" i="5"/>
  <c r="CH55" i="5"/>
  <c r="DE55" i="5"/>
  <c r="CJ55" i="5"/>
  <c r="CP55" i="5"/>
  <c r="DJ55" i="5"/>
  <c r="CK55" i="5"/>
  <c r="DC55" i="5"/>
  <c r="DN55" i="5"/>
  <c r="CU55" i="5"/>
  <c r="CE55" i="5"/>
  <c r="CX55" i="5"/>
  <c r="CF55" i="5"/>
  <c r="DF55" i="5"/>
  <c r="DI55" i="5"/>
  <c r="DG55" i="5"/>
  <c r="CM55" i="5"/>
  <c r="DO55" i="5"/>
  <c r="DM55" i="5"/>
  <c r="CY55" i="5"/>
  <c r="C56" i="5" l="1"/>
  <c r="DC56" i="5" s="1"/>
  <c r="DE56" i="5" l="1"/>
  <c r="CX56" i="5"/>
  <c r="CH56" i="5"/>
  <c r="CE56" i="5"/>
  <c r="CR56" i="5"/>
  <c r="DG56" i="5"/>
  <c r="CF56" i="5"/>
  <c r="CQ56" i="5"/>
  <c r="DA56" i="5"/>
  <c r="E57" i="4"/>
  <c r="DJ56" i="5"/>
  <c r="DB56" i="5"/>
  <c r="DN56" i="5"/>
  <c r="DD56" i="5"/>
  <c r="CU56" i="5"/>
  <c r="DM56" i="5"/>
  <c r="CI56" i="5"/>
  <c r="CG56" i="5"/>
  <c r="CT56" i="5"/>
  <c r="CV56" i="5"/>
  <c r="DL56" i="5"/>
  <c r="CN56" i="5"/>
  <c r="CM56" i="5"/>
  <c r="CL56" i="5"/>
  <c r="CW56" i="5"/>
  <c r="CZ56" i="5"/>
  <c r="DO56" i="5"/>
  <c r="CP56" i="5"/>
  <c r="DH56" i="5"/>
  <c r="DK56" i="5"/>
  <c r="CY56" i="5"/>
  <c r="CK56" i="5"/>
  <c r="CJ56" i="5"/>
  <c r="CS56" i="5"/>
  <c r="DI56" i="5"/>
  <c r="DF56" i="5"/>
  <c r="CO56" i="5"/>
  <c r="C57" i="5" l="1"/>
  <c r="CJ57" i="5" s="1"/>
  <c r="CR57" i="5" l="1"/>
  <c r="CV57" i="5"/>
  <c r="CN57" i="5"/>
  <c r="DK57" i="5"/>
  <c r="DN57" i="5"/>
  <c r="CO57" i="5"/>
  <c r="DI57" i="5"/>
  <c r="CI57" i="5"/>
  <c r="CK57" i="5"/>
  <c r="CQ57" i="5"/>
  <c r="CF57" i="5"/>
  <c r="CE57" i="5"/>
  <c r="CZ57" i="5"/>
  <c r="DG57" i="5"/>
  <c r="CX57" i="5"/>
  <c r="DD57" i="5"/>
  <c r="DO57" i="5"/>
  <c r="CT57" i="5"/>
  <c r="DM57" i="5"/>
  <c r="CU57" i="5"/>
  <c r="CH57" i="5"/>
  <c r="DC57" i="5"/>
  <c r="E58" i="4"/>
  <c r="CL57" i="5"/>
  <c r="CG57" i="5"/>
  <c r="DA57" i="5"/>
  <c r="DF57" i="5"/>
  <c r="DE57" i="5"/>
  <c r="DB57" i="5"/>
  <c r="DJ57" i="5"/>
  <c r="CM57" i="5"/>
  <c r="DH57" i="5"/>
  <c r="CP57" i="5"/>
  <c r="DL57" i="5"/>
  <c r="CW57" i="5"/>
  <c r="CY57" i="5"/>
  <c r="CS57" i="5"/>
  <c r="C58" i="5" l="1"/>
  <c r="DK58" i="5" s="1"/>
  <c r="DL58" i="5" l="1"/>
  <c r="CJ58" i="5"/>
  <c r="DG58" i="5"/>
  <c r="CS58" i="5"/>
  <c r="DM58" i="5"/>
  <c r="CK58" i="5"/>
  <c r="DN58" i="5"/>
  <c r="CG58" i="5"/>
  <c r="CM58" i="5"/>
  <c r="DE58" i="5"/>
  <c r="DA58" i="5"/>
  <c r="DH58" i="5"/>
  <c r="E59" i="4"/>
  <c r="CX58" i="5"/>
  <c r="DJ58" i="5"/>
  <c r="CY58" i="5"/>
  <c r="CL58" i="5"/>
  <c r="DC58" i="5"/>
  <c r="CW58" i="5"/>
  <c r="CO58" i="5"/>
  <c r="CE58" i="5"/>
  <c r="CH58" i="5"/>
  <c r="CR58" i="5"/>
  <c r="CN58" i="5"/>
  <c r="CI58" i="5"/>
  <c r="CP58" i="5"/>
  <c r="CZ58" i="5"/>
  <c r="CT58" i="5"/>
  <c r="DF58" i="5"/>
  <c r="DI58" i="5"/>
  <c r="CF58" i="5"/>
  <c r="DD58" i="5"/>
  <c r="DO58" i="5"/>
  <c r="CV58" i="5"/>
  <c r="DB58" i="5"/>
  <c r="CQ58" i="5"/>
  <c r="CU58" i="5"/>
  <c r="C59" i="5" l="1"/>
  <c r="DL59" i="5" s="1"/>
  <c r="CK59" i="5" l="1"/>
  <c r="DB59" i="5"/>
  <c r="DK59" i="5"/>
  <c r="DH59" i="5"/>
  <c r="CW59" i="5"/>
  <c r="DI59" i="5"/>
  <c r="DF59" i="5"/>
  <c r="CQ59" i="5"/>
  <c r="CT59" i="5"/>
  <c r="CX59" i="5"/>
  <c r="DE59" i="5"/>
  <c r="CI59" i="5"/>
  <c r="CO59" i="5"/>
  <c r="CS59" i="5"/>
  <c r="CF59" i="5"/>
  <c r="CN59" i="5"/>
  <c r="DD59" i="5"/>
  <c r="DA59" i="5"/>
  <c r="CU59" i="5"/>
  <c r="CP59" i="5"/>
  <c r="DC59" i="5"/>
  <c r="CJ59" i="5"/>
  <c r="DG59" i="5"/>
  <c r="CY59" i="5"/>
  <c r="DN59" i="5"/>
  <c r="CR59" i="5"/>
  <c r="CZ59" i="5"/>
  <c r="E60" i="4"/>
  <c r="CE59" i="5"/>
  <c r="CL59" i="5"/>
  <c r="DJ59" i="5"/>
  <c r="CG59" i="5"/>
  <c r="CM59" i="5"/>
  <c r="CH59" i="5"/>
  <c r="CV59" i="5"/>
  <c r="DM59" i="5"/>
  <c r="DO59" i="5"/>
  <c r="C60" i="5" l="1"/>
  <c r="CR60" i="5" s="1"/>
  <c r="DN60" i="5" l="1"/>
  <c r="CY60" i="5"/>
  <c r="CS60" i="5"/>
  <c r="DB60" i="5"/>
  <c r="DK60" i="5"/>
  <c r="CJ60" i="5"/>
  <c r="CH60" i="5"/>
  <c r="DA60" i="5"/>
  <c r="CQ60" i="5"/>
  <c r="CO60" i="5"/>
  <c r="CG60" i="5"/>
  <c r="DL60" i="5"/>
  <c r="DE60" i="5"/>
  <c r="CT60" i="5"/>
  <c r="CU60" i="5"/>
  <c r="DI60" i="5"/>
  <c r="CX60" i="5"/>
  <c r="CI60" i="5"/>
  <c r="E61" i="4"/>
  <c r="CE60" i="5"/>
  <c r="DD60" i="5"/>
  <c r="DC60" i="5"/>
  <c r="CP60" i="5"/>
  <c r="DF60" i="5"/>
  <c r="DO60" i="5"/>
  <c r="CK60" i="5"/>
  <c r="DG60" i="5"/>
  <c r="CZ60" i="5"/>
  <c r="CM60" i="5"/>
  <c r="CV60" i="5"/>
  <c r="DH60" i="5"/>
  <c r="CW60" i="5"/>
  <c r="CF60" i="5"/>
  <c r="CL60" i="5"/>
  <c r="CN60" i="5"/>
  <c r="DM60" i="5"/>
  <c r="DJ60" i="5"/>
  <c r="C61" i="5" l="1"/>
  <c r="CX61" i="5" s="1"/>
  <c r="E62" i="4" l="1"/>
  <c r="CY61" i="5"/>
  <c r="DK61" i="5"/>
  <c r="CM61" i="5"/>
  <c r="DF61" i="5"/>
  <c r="CG61" i="5"/>
  <c r="CZ61" i="5"/>
  <c r="CK61" i="5"/>
  <c r="DC61" i="5"/>
  <c r="DL61" i="5"/>
  <c r="CI61" i="5"/>
  <c r="CV61" i="5"/>
  <c r="DN61" i="5"/>
  <c r="CP61" i="5"/>
  <c r="CR61" i="5"/>
  <c r="CF61" i="5"/>
  <c r="DJ61" i="5"/>
  <c r="CU61" i="5"/>
  <c r="CJ61" i="5"/>
  <c r="CE61" i="5"/>
  <c r="CS61" i="5"/>
  <c r="DI61" i="5"/>
  <c r="CT61" i="5"/>
  <c r="CL61" i="5"/>
  <c r="CO61" i="5"/>
  <c r="DA61" i="5"/>
  <c r="DO61" i="5"/>
  <c r="CQ61" i="5"/>
  <c r="DM61" i="5"/>
  <c r="DD61" i="5"/>
  <c r="CW61" i="5"/>
  <c r="DE61" i="5"/>
  <c r="CN61" i="5"/>
  <c r="DH61" i="5"/>
  <c r="DG61" i="5"/>
  <c r="DB61" i="5"/>
  <c r="CH61" i="5"/>
  <c r="C62" i="5" l="1"/>
  <c r="DF62" i="5" s="1"/>
  <c r="CZ62" i="5" l="1"/>
  <c r="CY62" i="5"/>
  <c r="DC62" i="5"/>
  <c r="DL62" i="5"/>
  <c r="DK62" i="5"/>
  <c r="DD62" i="5"/>
  <c r="DM62" i="5"/>
  <c r="CT62" i="5"/>
  <c r="CR62" i="5"/>
  <c r="DA62" i="5"/>
  <c r="DJ62" i="5"/>
  <c r="CJ62" i="5"/>
  <c r="CV62" i="5"/>
  <c r="DH62" i="5"/>
  <c r="CW62" i="5"/>
  <c r="CH62" i="5"/>
  <c r="DB62" i="5"/>
  <c r="CN62" i="5"/>
  <c r="CX62" i="5"/>
  <c r="CQ62" i="5"/>
  <c r="CM62" i="5"/>
  <c r="CE62" i="5"/>
  <c r="CO62" i="5"/>
  <c r="E63" i="4"/>
  <c r="CP62" i="5"/>
  <c r="CS62" i="5"/>
  <c r="DE62" i="5"/>
  <c r="CU62" i="5"/>
  <c r="CL62" i="5"/>
  <c r="CG62" i="5"/>
  <c r="DO62" i="5"/>
  <c r="DN62" i="5"/>
  <c r="DG62" i="5"/>
  <c r="CK62" i="5"/>
  <c r="CI62" i="5"/>
  <c r="CF62" i="5"/>
  <c r="DI62" i="5"/>
  <c r="C63" i="5" l="1"/>
  <c r="CK63" i="5" s="1"/>
  <c r="DM63" i="5" l="1"/>
  <c r="DL63" i="5"/>
  <c r="CX63" i="5"/>
  <c r="CE63" i="5"/>
  <c r="DB63" i="5"/>
  <c r="DH63" i="5"/>
  <c r="CQ63" i="5"/>
  <c r="CF63" i="5"/>
  <c r="DG63" i="5"/>
  <c r="DF63" i="5"/>
  <c r="CY63" i="5"/>
  <c r="CR63" i="5"/>
  <c r="DN63" i="5"/>
  <c r="E64" i="4"/>
  <c r="DE63" i="5"/>
  <c r="CM63" i="5"/>
  <c r="CH63" i="5"/>
  <c r="CP63" i="5"/>
  <c r="DI63" i="5"/>
  <c r="DJ63" i="5"/>
  <c r="CZ63" i="5"/>
  <c r="CW63" i="5"/>
  <c r="CJ63" i="5"/>
  <c r="CI63" i="5"/>
  <c r="DO63" i="5"/>
  <c r="CU63" i="5"/>
  <c r="CO63" i="5"/>
  <c r="DA63" i="5"/>
  <c r="CN63" i="5"/>
  <c r="CL63" i="5"/>
  <c r="CG63" i="5"/>
  <c r="CS63" i="5"/>
  <c r="DK63" i="5"/>
  <c r="CV63" i="5"/>
  <c r="CT63" i="5"/>
  <c r="DD63" i="5"/>
  <c r="DC63" i="5"/>
  <c r="C64" i="5" l="1"/>
  <c r="CW64" i="5" s="1"/>
  <c r="CE64" i="5" l="1"/>
  <c r="CJ64" i="5"/>
  <c r="DN64" i="5"/>
  <c r="DL64" i="5"/>
  <c r="E65" i="4"/>
  <c r="DD64" i="5"/>
  <c r="CG64" i="5"/>
  <c r="CN64" i="5"/>
  <c r="DC64" i="5"/>
  <c r="CM64" i="5"/>
  <c r="DI64" i="5"/>
  <c r="CK64" i="5"/>
  <c r="CO64" i="5"/>
  <c r="CS64" i="5"/>
  <c r="CI64" i="5"/>
  <c r="DA64" i="5"/>
  <c r="CF64" i="5"/>
  <c r="DO64" i="5"/>
  <c r="DG64" i="5"/>
  <c r="CL64" i="5"/>
  <c r="CY64" i="5"/>
  <c r="CR64" i="5"/>
  <c r="CV64" i="5"/>
  <c r="CP64" i="5"/>
  <c r="CQ64" i="5"/>
  <c r="DK64" i="5"/>
  <c r="DE64" i="5"/>
  <c r="CT64" i="5"/>
  <c r="CZ64" i="5"/>
  <c r="DB64" i="5"/>
  <c r="CX64" i="5"/>
  <c r="DM64" i="5"/>
  <c r="DJ64" i="5"/>
  <c r="DH64" i="5"/>
  <c r="DF64" i="5"/>
  <c r="CH64" i="5"/>
  <c r="CU64" i="5"/>
  <c r="C65" i="5" l="1"/>
  <c r="DO65" i="5" s="1"/>
  <c r="DA65" i="5" l="1"/>
  <c r="CH65" i="5"/>
  <c r="DE65" i="5"/>
  <c r="DD65" i="5"/>
  <c r="CQ65" i="5"/>
  <c r="CX65" i="5"/>
  <c r="DB65" i="5"/>
  <c r="CP65" i="5"/>
  <c r="DL65" i="5"/>
  <c r="CE65" i="5"/>
  <c r="E66" i="4"/>
  <c r="DG65" i="5"/>
  <c r="CS65" i="5"/>
  <c r="CT65" i="5"/>
  <c r="DK65" i="5"/>
  <c r="DN65" i="5"/>
  <c r="DM65" i="5"/>
  <c r="DI65" i="5"/>
  <c r="CZ65" i="5"/>
  <c r="DF65" i="5"/>
  <c r="CF65" i="5"/>
  <c r="CL65" i="5"/>
  <c r="DC65" i="5"/>
  <c r="CU65" i="5"/>
  <c r="CJ65" i="5"/>
  <c r="CI65" i="5"/>
  <c r="CO65" i="5"/>
  <c r="DJ65" i="5"/>
  <c r="CW65" i="5"/>
  <c r="CR65" i="5"/>
  <c r="CM65" i="5"/>
  <c r="CV65" i="5"/>
  <c r="CN65" i="5"/>
  <c r="CG65" i="5"/>
  <c r="CY65" i="5"/>
  <c r="DH65" i="5"/>
  <c r="CK65" i="5"/>
  <c r="C66" i="5" l="1"/>
  <c r="DJ66" i="5" s="1"/>
  <c r="DL66" i="5" l="1"/>
  <c r="CP66" i="5"/>
  <c r="CX66" i="5"/>
  <c r="DF66" i="5"/>
  <c r="CV66" i="5"/>
  <c r="CW66" i="5"/>
  <c r="CG66" i="5"/>
  <c r="CJ66" i="5"/>
  <c r="E67" i="4"/>
  <c r="CY66" i="5"/>
  <c r="DC66" i="5"/>
  <c r="DN66" i="5"/>
  <c r="CE66" i="5"/>
  <c r="DA66" i="5"/>
  <c r="DD66" i="5"/>
  <c r="CO66" i="5"/>
  <c r="DO66" i="5"/>
  <c r="DK66" i="5"/>
  <c r="DI66" i="5"/>
  <c r="DG66" i="5"/>
  <c r="DH66" i="5"/>
  <c r="CM66" i="5"/>
  <c r="CF66" i="5"/>
  <c r="CZ66" i="5"/>
  <c r="CL66" i="5"/>
  <c r="DM66" i="5"/>
  <c r="CU66" i="5"/>
  <c r="CR66" i="5"/>
  <c r="DB66" i="5"/>
  <c r="CH66" i="5"/>
  <c r="CN66" i="5"/>
  <c r="CK66" i="5"/>
  <c r="CS66" i="5"/>
  <c r="CQ66" i="5"/>
  <c r="DE66" i="5"/>
  <c r="CI66" i="5"/>
  <c r="CT66" i="5"/>
  <c r="C67" i="5" l="1"/>
  <c r="DF67" i="5" s="1"/>
  <c r="DA67" i="5" l="1"/>
  <c r="CQ67" i="5"/>
  <c r="DD67" i="5"/>
  <c r="DL67" i="5"/>
  <c r="CE67" i="5"/>
  <c r="CG67" i="5"/>
  <c r="CF67" i="5"/>
  <c r="CY67" i="5"/>
  <c r="E68" i="4"/>
  <c r="DJ67" i="5"/>
  <c r="CO67" i="5"/>
  <c r="DE67" i="5"/>
  <c r="DB67" i="5"/>
  <c r="CJ67" i="5"/>
  <c r="CT67" i="5"/>
  <c r="CR67" i="5"/>
  <c r="CU67" i="5"/>
  <c r="CS67" i="5"/>
  <c r="CM67" i="5"/>
  <c r="DN67" i="5"/>
  <c r="DM67" i="5"/>
  <c r="CH67" i="5"/>
  <c r="DG67" i="5"/>
  <c r="CL67" i="5"/>
  <c r="DC67" i="5"/>
  <c r="CK67" i="5"/>
  <c r="CX67" i="5"/>
  <c r="DO67" i="5"/>
  <c r="CZ67" i="5"/>
  <c r="CI67" i="5"/>
  <c r="CP67" i="5"/>
  <c r="DI67" i="5"/>
  <c r="CW67" i="5"/>
  <c r="CN67" i="5"/>
  <c r="CV67" i="5"/>
  <c r="DH67" i="5"/>
  <c r="DK67" i="5"/>
  <c r="C68" i="5" l="1"/>
  <c r="CK68" i="5" s="1"/>
  <c r="CY68" i="5" l="1"/>
  <c r="CP68" i="5"/>
  <c r="DF68" i="5"/>
  <c r="CW68" i="5"/>
  <c r="CQ68" i="5"/>
  <c r="DO68" i="5"/>
  <c r="DC68" i="5"/>
  <c r="CZ68" i="5"/>
  <c r="CV68" i="5"/>
  <c r="DH68" i="5"/>
  <c r="CF68" i="5"/>
  <c r="CS68" i="5"/>
  <c r="DB68" i="5"/>
  <c r="CO68" i="5"/>
  <c r="E69" i="4"/>
  <c r="CU68" i="5"/>
  <c r="DI68" i="5"/>
  <c r="DM68" i="5"/>
  <c r="CX68" i="5"/>
  <c r="CN68" i="5"/>
  <c r="DK68" i="5"/>
  <c r="DJ68" i="5"/>
  <c r="CI68" i="5"/>
  <c r="CL68" i="5"/>
  <c r="DE68" i="5"/>
  <c r="CE68" i="5"/>
  <c r="DD68" i="5"/>
  <c r="DG68" i="5"/>
  <c r="CT68" i="5"/>
  <c r="CJ68" i="5"/>
  <c r="CG68" i="5"/>
  <c r="CH68" i="5"/>
  <c r="CM68" i="5"/>
  <c r="DL68" i="5"/>
  <c r="DN68" i="5"/>
  <c r="DA68" i="5"/>
  <c r="CR68" i="5"/>
  <c r="C69" i="5" l="1"/>
  <c r="DI69" i="5" s="1"/>
  <c r="CX69" i="5" l="1"/>
  <c r="CG69" i="5"/>
  <c r="CJ69" i="5"/>
  <c r="DD69" i="5"/>
  <c r="DF69" i="5"/>
  <c r="CQ69" i="5"/>
  <c r="CT69" i="5"/>
  <c r="DG69" i="5"/>
  <c r="CR69" i="5"/>
  <c r="CU69" i="5"/>
  <c r="DC69" i="5"/>
  <c r="CV69" i="5"/>
  <c r="CI69" i="5"/>
  <c r="DH69" i="5"/>
  <c r="CO69" i="5"/>
  <c r="DB69" i="5"/>
  <c r="DJ69" i="5"/>
  <c r="CM69" i="5"/>
  <c r="CH69" i="5"/>
  <c r="DN69" i="5"/>
  <c r="CP69" i="5"/>
  <c r="E70" i="4"/>
  <c r="CL69" i="5"/>
  <c r="DK69" i="5"/>
  <c r="DE69" i="5"/>
  <c r="DL69" i="5"/>
  <c r="CK69" i="5"/>
  <c r="DA69" i="5"/>
  <c r="CF69" i="5"/>
  <c r="DM69" i="5"/>
  <c r="CS69" i="5"/>
  <c r="CW69" i="5"/>
  <c r="CE69" i="5"/>
  <c r="CZ69" i="5"/>
  <c r="DO69" i="5"/>
  <c r="CY69" i="5"/>
  <c r="CN69" i="5"/>
  <c r="C70" i="5" l="1"/>
  <c r="CJ70" i="5" s="1"/>
  <c r="DK70" i="5" l="1"/>
  <c r="CT70" i="5"/>
  <c r="DM70" i="5"/>
  <c r="CP70" i="5"/>
  <c r="DN70" i="5"/>
  <c r="CY70" i="5"/>
  <c r="DH70" i="5"/>
  <c r="DJ70" i="5"/>
  <c r="DG70" i="5"/>
  <c r="CH70" i="5"/>
  <c r="CR70" i="5"/>
  <c r="DC70" i="5"/>
  <c r="CL70" i="5"/>
  <c r="DB70" i="5"/>
  <c r="CO70" i="5"/>
  <c r="CS70" i="5"/>
  <c r="DF70" i="5"/>
  <c r="CM70" i="5"/>
  <c r="DI70" i="5"/>
  <c r="DL70" i="5"/>
  <c r="E71" i="4"/>
  <c r="CE70" i="5"/>
  <c r="CG70" i="5"/>
  <c r="CW70" i="5"/>
  <c r="DD70" i="5"/>
  <c r="CI70" i="5"/>
  <c r="CK70" i="5"/>
  <c r="CV70" i="5"/>
  <c r="CZ70" i="5"/>
  <c r="CU70" i="5"/>
  <c r="DO70" i="5"/>
  <c r="CN70" i="5"/>
  <c r="DA70" i="5"/>
  <c r="DE70" i="5"/>
  <c r="CF70" i="5"/>
  <c r="CX70" i="5"/>
  <c r="CQ70" i="5"/>
  <c r="C71" i="5" l="1"/>
  <c r="DN71" i="5" s="1"/>
  <c r="CT71" i="5" l="1"/>
  <c r="DO71" i="5"/>
  <c r="CS71" i="5"/>
  <c r="CL71" i="5"/>
  <c r="DD71" i="5"/>
  <c r="CU71" i="5"/>
  <c r="DM71" i="5"/>
  <c r="DH71" i="5"/>
  <c r="DC71" i="5"/>
  <c r="CF71" i="5"/>
  <c r="CZ71" i="5"/>
  <c r="DB71" i="5"/>
  <c r="CY71" i="5"/>
  <c r="CI71" i="5"/>
  <c r="DL71" i="5"/>
  <c r="CE71" i="5"/>
  <c r="CQ71" i="5"/>
  <c r="CV71" i="5"/>
  <c r="DF71" i="5"/>
  <c r="CR71" i="5"/>
  <c r="E72" i="4"/>
  <c r="CO71" i="5"/>
  <c r="DE71" i="5"/>
  <c r="DI71" i="5"/>
  <c r="CW71" i="5"/>
  <c r="CX71" i="5"/>
  <c r="CG71" i="5"/>
  <c r="CH71" i="5"/>
  <c r="DK71" i="5"/>
  <c r="DG71" i="5"/>
  <c r="DJ71" i="5"/>
  <c r="CJ71" i="5"/>
  <c r="CK71" i="5"/>
  <c r="CP71" i="5"/>
  <c r="DA71" i="5"/>
  <c r="CN71" i="5"/>
  <c r="CM71" i="5"/>
  <c r="C72" i="5" l="1"/>
  <c r="DI72" i="5" s="1"/>
  <c r="CH72" i="5" l="1"/>
  <c r="CP72" i="5"/>
  <c r="CI72" i="5"/>
  <c r="CL72" i="5"/>
  <c r="DJ72" i="5"/>
  <c r="DH72" i="5"/>
  <c r="DN72" i="5"/>
  <c r="CJ72" i="5"/>
  <c r="DB72" i="5"/>
  <c r="CN72" i="5"/>
  <c r="CZ72" i="5"/>
  <c r="CS72" i="5"/>
  <c r="DC72" i="5"/>
  <c r="DL72" i="5"/>
  <c r="CO72" i="5"/>
  <c r="E73" i="4"/>
  <c r="DK72" i="5"/>
  <c r="DA72" i="5"/>
  <c r="CV72" i="5"/>
  <c r="CW72" i="5"/>
  <c r="CE72" i="5"/>
  <c r="CM72" i="5"/>
  <c r="DF72" i="5"/>
  <c r="DG72" i="5"/>
  <c r="DM72" i="5"/>
  <c r="CF72" i="5"/>
  <c r="DD72" i="5"/>
  <c r="CT72" i="5"/>
  <c r="CG72" i="5"/>
  <c r="CX72" i="5"/>
  <c r="CY72" i="5"/>
  <c r="CK72" i="5"/>
  <c r="CQ72" i="5"/>
  <c r="CR72" i="5"/>
  <c r="DO72" i="5"/>
  <c r="CU72" i="5"/>
  <c r="DE72" i="5"/>
  <c r="C73" i="5" l="1"/>
  <c r="CJ73" i="5" s="1"/>
  <c r="CV73" i="5" l="1"/>
  <c r="E74" i="4"/>
  <c r="CT73" i="5"/>
  <c r="CN73" i="5"/>
  <c r="DD73" i="5"/>
  <c r="CM73" i="5"/>
  <c r="CZ73" i="5"/>
  <c r="DJ73" i="5"/>
  <c r="CH73" i="5"/>
  <c r="CG73" i="5"/>
  <c r="CW73" i="5"/>
  <c r="DK73" i="5"/>
  <c r="CS73" i="5"/>
  <c r="CO73" i="5"/>
  <c r="DA73" i="5"/>
  <c r="CK73" i="5"/>
  <c r="CE73" i="5"/>
  <c r="CF73" i="5"/>
  <c r="CQ73" i="5"/>
  <c r="DM73" i="5"/>
  <c r="DN73" i="5"/>
  <c r="DO73" i="5"/>
  <c r="DF73" i="5"/>
  <c r="DG73" i="5"/>
  <c r="DE73" i="5"/>
  <c r="CI73" i="5"/>
  <c r="DI73" i="5"/>
  <c r="CP73" i="5"/>
  <c r="CY73" i="5"/>
  <c r="CR73" i="5"/>
  <c r="CL73" i="5"/>
  <c r="CU73" i="5"/>
  <c r="DL73" i="5"/>
  <c r="DC73" i="5"/>
  <c r="DB73" i="5"/>
  <c r="CX73" i="5"/>
  <c r="DH73" i="5"/>
  <c r="C74" i="5" l="1"/>
  <c r="CT74" i="5" s="1"/>
  <c r="CN74" i="5" l="1"/>
  <c r="DD74" i="5"/>
  <c r="CJ74" i="5"/>
  <c r="CZ74" i="5"/>
  <c r="CK74" i="5"/>
  <c r="E75" i="4"/>
  <c r="CI74" i="5"/>
  <c r="DJ74" i="5"/>
  <c r="CX74" i="5"/>
  <c r="DN74" i="5"/>
  <c r="DH74" i="5"/>
  <c r="CY74" i="5"/>
  <c r="DF74" i="5"/>
  <c r="CO74" i="5"/>
  <c r="CF74" i="5"/>
  <c r="CE74" i="5"/>
  <c r="CM74" i="5"/>
  <c r="CS74" i="5"/>
  <c r="CG74" i="5"/>
  <c r="CH74" i="5"/>
  <c r="DK74" i="5"/>
  <c r="CU74" i="5"/>
  <c r="DI74" i="5"/>
  <c r="CP74" i="5"/>
  <c r="CQ74" i="5"/>
  <c r="DC74" i="5"/>
  <c r="DA74" i="5"/>
  <c r="DM74" i="5"/>
  <c r="DL74" i="5"/>
  <c r="DE74" i="5"/>
  <c r="CL74" i="5"/>
  <c r="CW74" i="5"/>
  <c r="DG74" i="5"/>
  <c r="DO74" i="5"/>
  <c r="CV74" i="5"/>
  <c r="DB74" i="5"/>
  <c r="CR74" i="5"/>
  <c r="C75" i="5" l="1"/>
  <c r="DA75" i="5" s="1"/>
  <c r="CH75" i="5" l="1"/>
  <c r="DK75" i="5"/>
  <c r="DO75" i="5"/>
  <c r="CI75" i="5"/>
  <c r="E76" i="4"/>
  <c r="CG75" i="5"/>
  <c r="DM75" i="5"/>
  <c r="CW75" i="5"/>
  <c r="DI75" i="5"/>
  <c r="CL75" i="5"/>
  <c r="CP75" i="5"/>
  <c r="CK75" i="5"/>
  <c r="CS75" i="5"/>
  <c r="DJ75" i="5"/>
  <c r="CE75" i="5"/>
  <c r="CU75" i="5"/>
  <c r="CQ75" i="5"/>
  <c r="DL75" i="5"/>
  <c r="CX75" i="5"/>
  <c r="CY75" i="5"/>
  <c r="DF75" i="5"/>
  <c r="CM75" i="5"/>
  <c r="DC75" i="5"/>
  <c r="DN75" i="5"/>
  <c r="DE75" i="5"/>
  <c r="CJ75" i="5"/>
  <c r="CT75" i="5"/>
  <c r="CO75" i="5"/>
  <c r="DB75" i="5"/>
  <c r="DD75" i="5"/>
  <c r="CF75" i="5"/>
  <c r="CZ75" i="5"/>
  <c r="CR75" i="5"/>
  <c r="DH75" i="5"/>
  <c r="CV75" i="5"/>
  <c r="DG75" i="5"/>
  <c r="CN75" i="5"/>
  <c r="C76" i="5" l="1"/>
  <c r="DN76" i="5" s="1"/>
  <c r="CL76" i="5" l="1"/>
  <c r="DH76" i="5"/>
  <c r="CF76" i="5"/>
  <c r="CI76" i="5"/>
  <c r="DE76" i="5"/>
  <c r="CX76" i="5"/>
  <c r="DD76" i="5"/>
  <c r="DK76" i="5"/>
  <c r="CT76" i="5"/>
  <c r="CH76" i="5"/>
  <c r="CO76" i="5"/>
  <c r="CE76" i="5"/>
  <c r="CG76" i="5"/>
  <c r="DC76" i="5"/>
  <c r="CY76" i="5"/>
  <c r="E77" i="4"/>
  <c r="DF76" i="5"/>
  <c r="CS76" i="5"/>
  <c r="CM76" i="5"/>
  <c r="DJ76" i="5"/>
  <c r="CQ76" i="5"/>
  <c r="CU76" i="5"/>
  <c r="DI76" i="5"/>
  <c r="DG76" i="5"/>
  <c r="CJ76" i="5"/>
  <c r="DL76" i="5"/>
  <c r="DM76" i="5"/>
  <c r="DO76" i="5"/>
  <c r="CZ76" i="5"/>
  <c r="CN76" i="5"/>
  <c r="CP76" i="5"/>
  <c r="DB76" i="5"/>
  <c r="CK76" i="5"/>
  <c r="CV76" i="5"/>
  <c r="CR76" i="5"/>
  <c r="DA76" i="5"/>
  <c r="CW76" i="5"/>
  <c r="C77" i="5" l="1"/>
  <c r="CP77" i="5" s="1"/>
  <c r="DA77" i="5" l="1"/>
  <c r="CV77" i="5"/>
  <c r="DF77" i="5"/>
  <c r="CO77" i="5"/>
  <c r="CS77" i="5"/>
  <c r="CT77" i="5"/>
  <c r="DM77" i="5"/>
  <c r="CR77" i="5"/>
  <c r="CU77" i="5"/>
  <c r="DG77" i="5"/>
  <c r="CY77" i="5"/>
  <c r="E78" i="4"/>
  <c r="DE77" i="5"/>
  <c r="DL77" i="5"/>
  <c r="CH77" i="5"/>
  <c r="CN77" i="5"/>
  <c r="CW77" i="5"/>
  <c r="CX77" i="5"/>
  <c r="CE77" i="5"/>
  <c r="DB77" i="5"/>
  <c r="CG77" i="5"/>
  <c r="CL77" i="5"/>
  <c r="CQ77" i="5"/>
  <c r="CZ77" i="5"/>
  <c r="CK77" i="5"/>
  <c r="CF77" i="5"/>
  <c r="CJ77" i="5"/>
  <c r="DI77" i="5"/>
  <c r="DK77" i="5"/>
  <c r="DJ77" i="5"/>
  <c r="DD77" i="5"/>
  <c r="DN77" i="5"/>
  <c r="CM77" i="5"/>
  <c r="DO77" i="5"/>
  <c r="DH77" i="5"/>
  <c r="DC77" i="5"/>
  <c r="CI77" i="5"/>
  <c r="C78" i="5" l="1"/>
  <c r="CU78" i="5" s="1"/>
  <c r="CS78" i="5" l="1"/>
  <c r="CP78" i="5"/>
  <c r="CH78" i="5"/>
  <c r="CE78" i="5"/>
  <c r="CV78" i="5"/>
  <c r="DK78" i="5"/>
  <c r="CG78" i="5"/>
  <c r="DG78" i="5"/>
  <c r="E79" i="4"/>
  <c r="DE78" i="5"/>
  <c r="DC78" i="5"/>
  <c r="CK78" i="5"/>
  <c r="CQ78" i="5"/>
  <c r="DM78" i="5"/>
  <c r="DI78" i="5"/>
  <c r="DD78" i="5"/>
  <c r="DO78" i="5"/>
  <c r="DJ78" i="5"/>
  <c r="CF78" i="5"/>
  <c r="CY78" i="5"/>
  <c r="DL78" i="5"/>
  <c r="DF78" i="5"/>
  <c r="DN78" i="5"/>
  <c r="CI78" i="5"/>
  <c r="DB78" i="5"/>
  <c r="CW78" i="5"/>
  <c r="CN78" i="5"/>
  <c r="CJ78" i="5"/>
  <c r="CT78" i="5"/>
  <c r="CO78" i="5"/>
  <c r="CX78" i="5"/>
  <c r="CR78" i="5"/>
  <c r="CL78" i="5"/>
  <c r="CM78" i="5"/>
  <c r="CZ78" i="5"/>
  <c r="DH78" i="5"/>
  <c r="DA78" i="5"/>
  <c r="C79" i="5" l="1"/>
  <c r="CJ79" i="5" s="1"/>
  <c r="CP79" i="5" l="1"/>
  <c r="CQ79" i="5"/>
  <c r="CR79" i="5"/>
  <c r="CX79" i="5"/>
  <c r="E80" i="4"/>
  <c r="CI79" i="5"/>
  <c r="DF79" i="5"/>
  <c r="DJ79" i="5"/>
  <c r="DN79" i="5"/>
  <c r="DO79" i="5"/>
  <c r="DD79" i="5"/>
  <c r="DI79" i="5"/>
  <c r="CZ79" i="5"/>
  <c r="CM79" i="5"/>
  <c r="CT79" i="5"/>
  <c r="DH79" i="5"/>
  <c r="CK79" i="5"/>
  <c r="CH79" i="5"/>
  <c r="CO79" i="5"/>
  <c r="CY79" i="5"/>
  <c r="CF79" i="5"/>
  <c r="CE79" i="5"/>
  <c r="DC79" i="5"/>
  <c r="DK79" i="5"/>
  <c r="CV79" i="5"/>
  <c r="CN79" i="5"/>
  <c r="CW79" i="5"/>
  <c r="CS79" i="5"/>
  <c r="DG79" i="5"/>
  <c r="CG79" i="5"/>
  <c r="CL79" i="5"/>
  <c r="DL79" i="5"/>
  <c r="DA79" i="5"/>
  <c r="DE79" i="5"/>
  <c r="DB79" i="5"/>
  <c r="CU79" i="5"/>
  <c r="DM79" i="5"/>
  <c r="C80" i="5" l="1"/>
  <c r="DK80" i="5" s="1"/>
  <c r="CG80" i="5" l="1"/>
  <c r="CS80" i="5"/>
  <c r="CK80" i="5"/>
  <c r="CE80" i="5"/>
  <c r="DD80" i="5"/>
  <c r="DM80" i="5"/>
  <c r="DG80" i="5"/>
  <c r="CY80" i="5"/>
  <c r="CI80" i="5"/>
  <c r="DH80" i="5"/>
  <c r="CP80" i="5"/>
  <c r="CT80" i="5"/>
  <c r="CF80" i="5"/>
  <c r="CX80" i="5"/>
  <c r="DE80" i="5"/>
  <c r="DF80" i="5"/>
  <c r="CL80" i="5"/>
  <c r="CW80" i="5"/>
  <c r="DL80" i="5"/>
  <c r="DC80" i="5"/>
  <c r="DJ80" i="5"/>
  <c r="CV80" i="5"/>
  <c r="CM80" i="5"/>
  <c r="DO80" i="5"/>
  <c r="DI80" i="5"/>
  <c r="CQ80" i="5"/>
  <c r="CJ80" i="5"/>
  <c r="CR80" i="5"/>
  <c r="E81" i="4"/>
  <c r="CU80" i="5"/>
  <c r="DB80" i="5"/>
  <c r="CO80" i="5"/>
  <c r="CZ80" i="5"/>
  <c r="DN80" i="5"/>
  <c r="CN80" i="5"/>
  <c r="CH80" i="5"/>
  <c r="DA80" i="5"/>
  <c r="C81" i="5" l="1"/>
  <c r="CX81" i="5" s="1"/>
  <c r="CM81" i="5" l="1"/>
  <c r="DG81" i="5"/>
  <c r="DN81" i="5"/>
  <c r="CI81" i="5"/>
  <c r="DJ81" i="5"/>
  <c r="CO81" i="5"/>
  <c r="CU81" i="5"/>
  <c r="CW81" i="5"/>
  <c r="DI81" i="5"/>
  <c r="CL81" i="5"/>
  <c r="DB81" i="5"/>
  <c r="CF81" i="5"/>
  <c r="DC81" i="5"/>
  <c r="CR81" i="5"/>
  <c r="DA81" i="5"/>
  <c r="DM81" i="5"/>
  <c r="CV81" i="5"/>
  <c r="CP81" i="5"/>
  <c r="E82" i="4"/>
  <c r="DK81" i="5"/>
  <c r="CN81" i="5"/>
  <c r="DD81" i="5"/>
  <c r="DE81" i="5"/>
  <c r="CQ81" i="5"/>
  <c r="DF81" i="5"/>
  <c r="CT81" i="5"/>
  <c r="CK81" i="5"/>
  <c r="CG81" i="5"/>
  <c r="CS81" i="5"/>
  <c r="DH81" i="5"/>
  <c r="DL81" i="5"/>
  <c r="CZ81" i="5"/>
  <c r="CY81" i="5"/>
  <c r="CE81" i="5"/>
  <c r="CJ81" i="5"/>
  <c r="CH81" i="5"/>
  <c r="DO81" i="5"/>
  <c r="C82" i="5" l="1"/>
  <c r="CJ82" i="5" s="1"/>
  <c r="CH82" i="5" l="1"/>
  <c r="CP82" i="5"/>
  <c r="DK82" i="5"/>
  <c r="CV82" i="5"/>
  <c r="DA82" i="5"/>
  <c r="CL82" i="5"/>
  <c r="DL82" i="5"/>
  <c r="DO82" i="5"/>
  <c r="CU82" i="5"/>
  <c r="CY82" i="5"/>
  <c r="DE82" i="5"/>
  <c r="CM82" i="5"/>
  <c r="CR82" i="5"/>
  <c r="DN82" i="5"/>
  <c r="DH82" i="5"/>
  <c r="CT82" i="5"/>
  <c r="CK82" i="5"/>
  <c r="DC82" i="5"/>
  <c r="DD82" i="5"/>
  <c r="DG82" i="5"/>
  <c r="CQ82" i="5"/>
  <c r="E83" i="4"/>
  <c r="DM82" i="5"/>
  <c r="DJ82" i="5"/>
  <c r="CE82" i="5"/>
  <c r="CI82" i="5"/>
  <c r="CW82" i="5"/>
  <c r="CS82" i="5"/>
  <c r="CZ82" i="5"/>
  <c r="DF82" i="5"/>
  <c r="CO82" i="5"/>
  <c r="CF82" i="5"/>
  <c r="CN82" i="5"/>
  <c r="DB82" i="5"/>
  <c r="DI82" i="5"/>
  <c r="CG82" i="5"/>
  <c r="CX82" i="5"/>
  <c r="C83" i="5" l="1"/>
  <c r="DA83" i="5" s="1"/>
  <c r="CG83" i="5" l="1"/>
  <c r="CH83" i="5"/>
  <c r="DN83" i="5"/>
  <c r="DJ83" i="5"/>
  <c r="CI83" i="5"/>
  <c r="DO83" i="5"/>
  <c r="DI83" i="5"/>
  <c r="CE83" i="5"/>
  <c r="DG83" i="5"/>
  <c r="CM83" i="5"/>
  <c r="DB83" i="5"/>
  <c r="CT83" i="5"/>
  <c r="CV83" i="5"/>
  <c r="DL83" i="5"/>
  <c r="CN83" i="5"/>
  <c r="CU83" i="5"/>
  <c r="CO83" i="5"/>
  <c r="CZ83" i="5"/>
  <c r="CF83" i="5"/>
  <c r="CY83" i="5"/>
  <c r="CL83" i="5"/>
  <c r="CW83" i="5"/>
  <c r="DD83" i="5"/>
  <c r="CX83" i="5"/>
  <c r="CS83" i="5"/>
  <c r="DK83" i="5"/>
  <c r="E84" i="4"/>
  <c r="CQ83" i="5"/>
  <c r="DF83" i="5"/>
  <c r="DH83" i="5"/>
  <c r="CK83" i="5"/>
  <c r="DM83" i="5"/>
  <c r="CR83" i="5"/>
  <c r="DE83" i="5"/>
  <c r="DC83" i="5"/>
  <c r="CJ83" i="5"/>
  <c r="CP83" i="5"/>
  <c r="C84" i="5" l="1"/>
  <c r="CP84" i="5" s="1"/>
  <c r="CE84" i="5" l="1"/>
  <c r="CG84" i="5"/>
  <c r="DD84" i="5"/>
  <c r="DL84" i="5"/>
  <c r="CU84" i="5"/>
  <c r="CK84" i="5"/>
  <c r="DN84" i="5"/>
  <c r="CX84" i="5"/>
  <c r="DH84" i="5"/>
  <c r="DI84" i="5"/>
  <c r="CQ84" i="5"/>
  <c r="DA84" i="5"/>
  <c r="DF84" i="5"/>
  <c r="CV84" i="5"/>
  <c r="CW84" i="5"/>
  <c r="CR84" i="5"/>
  <c r="DC84" i="5"/>
  <c r="CL84" i="5"/>
  <c r="CF84" i="5"/>
  <c r="CS84" i="5"/>
  <c r="CY84" i="5"/>
  <c r="E85" i="4"/>
  <c r="CN84" i="5"/>
  <c r="DG84" i="5"/>
  <c r="DE84" i="5"/>
  <c r="CI84" i="5"/>
  <c r="CZ84" i="5"/>
  <c r="CJ84" i="5"/>
  <c r="DO84" i="5"/>
  <c r="CO84" i="5"/>
  <c r="CH84" i="5"/>
  <c r="CT84" i="5"/>
  <c r="DB84" i="5"/>
  <c r="CM84" i="5"/>
  <c r="DK84" i="5"/>
  <c r="DM84" i="5"/>
  <c r="DJ84" i="5"/>
  <c r="C85" i="5" l="1"/>
  <c r="CW85" i="5" s="1"/>
  <c r="DF85" i="5" l="1"/>
  <c r="DM85" i="5"/>
  <c r="DE85" i="5"/>
  <c r="CQ85" i="5"/>
  <c r="DL85" i="5"/>
  <c r="CI85" i="5"/>
  <c r="CU85" i="5"/>
  <c r="DH85" i="5"/>
  <c r="CE85" i="5"/>
  <c r="CH85" i="5"/>
  <c r="CK85" i="5"/>
  <c r="CS85" i="5"/>
  <c r="CG85" i="5"/>
  <c r="CJ85" i="5"/>
  <c r="DD85" i="5"/>
  <c r="E86" i="4"/>
  <c r="CO85" i="5"/>
  <c r="DK85" i="5"/>
  <c r="DG85" i="5"/>
  <c r="DN85" i="5"/>
  <c r="CN85" i="5"/>
  <c r="CM85" i="5"/>
  <c r="CL85" i="5"/>
  <c r="CZ85" i="5"/>
  <c r="DI85" i="5"/>
  <c r="CX85" i="5"/>
  <c r="CT85" i="5"/>
  <c r="DJ85" i="5"/>
  <c r="CP85" i="5"/>
  <c r="DO85" i="5"/>
  <c r="DB85" i="5"/>
  <c r="CF85" i="5"/>
  <c r="DC85" i="5"/>
  <c r="CY85" i="5"/>
  <c r="CR85" i="5"/>
  <c r="CV85" i="5"/>
  <c r="DA85" i="5"/>
  <c r="C86" i="5" l="1"/>
  <c r="CP86" i="5" s="1"/>
  <c r="DI86" i="5" l="1"/>
  <c r="CM86" i="5"/>
  <c r="CI86" i="5"/>
  <c r="CK86" i="5"/>
  <c r="CY86" i="5"/>
  <c r="CQ86" i="5"/>
  <c r="CT86" i="5"/>
  <c r="DB86" i="5"/>
  <c r="DO86" i="5"/>
  <c r="CE86" i="5"/>
  <c r="CN86" i="5"/>
  <c r="DL86" i="5"/>
  <c r="E87" i="4"/>
  <c r="DD86" i="5"/>
  <c r="CG86" i="5"/>
  <c r="CF86" i="5"/>
  <c r="CW86" i="5"/>
  <c r="DM86" i="5"/>
  <c r="DH86" i="5"/>
  <c r="CU86" i="5"/>
  <c r="DN86" i="5"/>
  <c r="CJ86" i="5"/>
  <c r="DJ86" i="5"/>
  <c r="DA86" i="5"/>
  <c r="DC86" i="5"/>
  <c r="DF86" i="5"/>
  <c r="CO86" i="5"/>
  <c r="CV86" i="5"/>
  <c r="CH86" i="5"/>
  <c r="CR86" i="5"/>
  <c r="CZ86" i="5"/>
  <c r="DG86" i="5"/>
  <c r="CS86" i="5"/>
  <c r="CL86" i="5"/>
  <c r="DE86" i="5"/>
  <c r="CX86" i="5"/>
  <c r="DK86" i="5"/>
  <c r="C87" i="5" l="1"/>
  <c r="CH87" i="5" s="1"/>
  <c r="CF87" i="5" l="1"/>
  <c r="DI87" i="5"/>
  <c r="DL87" i="5"/>
  <c r="CT87" i="5"/>
  <c r="CL87" i="5"/>
  <c r="CM87" i="5"/>
  <c r="CW87" i="5"/>
  <c r="CE87" i="5"/>
  <c r="DB87" i="5"/>
  <c r="CK87" i="5"/>
  <c r="CU87" i="5"/>
  <c r="DK87" i="5"/>
  <c r="DM87" i="5"/>
  <c r="CX87" i="5"/>
  <c r="DC87" i="5"/>
  <c r="CI87" i="5"/>
  <c r="CV87" i="5"/>
  <c r="DA87" i="5"/>
  <c r="CJ87" i="5"/>
  <c r="CZ87" i="5"/>
  <c r="DN87" i="5"/>
  <c r="CG87" i="5"/>
  <c r="CO87" i="5"/>
  <c r="CS87" i="5"/>
  <c r="DJ87" i="5"/>
  <c r="CN87" i="5"/>
  <c r="CP87" i="5"/>
  <c r="DO87" i="5"/>
  <c r="DE87" i="5"/>
  <c r="CQ87" i="5"/>
  <c r="DD87" i="5"/>
  <c r="DG87" i="5"/>
  <c r="DF87" i="5"/>
  <c r="CR87" i="5"/>
  <c r="E88" i="4"/>
  <c r="CY87" i="5"/>
  <c r="DH87" i="5"/>
  <c r="C88" i="5" l="1"/>
  <c r="CG88" i="5" s="1"/>
  <c r="DB88" i="5" l="1"/>
  <c r="CI88" i="5"/>
  <c r="CF88" i="5"/>
  <c r="DF88" i="5"/>
  <c r="CT88" i="5"/>
  <c r="CH88" i="5"/>
  <c r="CK88" i="5"/>
  <c r="DN88" i="5"/>
  <c r="CJ88" i="5"/>
  <c r="DI88" i="5"/>
  <c r="DG88" i="5"/>
  <c r="CE88" i="5"/>
  <c r="DJ88" i="5"/>
  <c r="DE88" i="5"/>
  <c r="CY88" i="5"/>
  <c r="CU88" i="5"/>
  <c r="CV88" i="5"/>
  <c r="DD88" i="5"/>
  <c r="CP88" i="5"/>
  <c r="DK88" i="5"/>
  <c r="CZ88" i="5"/>
  <c r="DC88" i="5"/>
  <c r="DO88" i="5"/>
  <c r="CL88" i="5"/>
  <c r="CX88" i="5"/>
  <c r="CM88" i="5"/>
  <c r="CN88" i="5"/>
  <c r="E89" i="4"/>
  <c r="CQ88" i="5"/>
  <c r="DM88" i="5"/>
  <c r="CO88" i="5"/>
  <c r="DH88" i="5"/>
  <c r="CS88" i="5"/>
  <c r="CW88" i="5"/>
  <c r="CR88" i="5"/>
  <c r="DL88" i="5"/>
  <c r="DA88" i="5"/>
  <c r="C89" i="5" l="1"/>
  <c r="DG89" i="5" s="1"/>
  <c r="CN89" i="5" l="1"/>
  <c r="CR89" i="5"/>
  <c r="CS89" i="5"/>
  <c r="CM89" i="5"/>
  <c r="DI89" i="5"/>
  <c r="CX89" i="5"/>
  <c r="CE89" i="5"/>
  <c r="CK89" i="5"/>
  <c r="DN89" i="5"/>
  <c r="CW89" i="5"/>
  <c r="DE89" i="5"/>
  <c r="DA89" i="5"/>
  <c r="CY89" i="5"/>
  <c r="CO89" i="5"/>
  <c r="CQ89" i="5"/>
  <c r="DF89" i="5"/>
  <c r="CU89" i="5"/>
  <c r="CJ89" i="5"/>
  <c r="CZ89" i="5"/>
  <c r="CH89" i="5"/>
  <c r="DK89" i="5"/>
  <c r="DO89" i="5"/>
  <c r="DM89" i="5"/>
  <c r="CG89" i="5"/>
  <c r="CF89" i="5"/>
  <c r="DH89" i="5"/>
  <c r="CL89" i="5"/>
  <c r="DC89" i="5"/>
  <c r="CV89" i="5"/>
  <c r="CT89" i="5"/>
  <c r="DD89" i="5"/>
  <c r="CP89" i="5"/>
  <c r="CI89" i="5"/>
  <c r="DJ89" i="5"/>
  <c r="E90" i="4"/>
  <c r="DB89" i="5"/>
  <c r="DL89" i="5"/>
  <c r="C90" i="5" l="1"/>
  <c r="DB90" i="5" s="1"/>
  <c r="CK90" i="5" l="1"/>
  <c r="CW90" i="5"/>
  <c r="DD90" i="5"/>
  <c r="DE90" i="5"/>
  <c r="CV90" i="5"/>
  <c r="CZ90" i="5"/>
  <c r="DN90" i="5"/>
  <c r="CR90" i="5"/>
  <c r="DM90" i="5"/>
  <c r="DH90" i="5"/>
  <c r="DL90" i="5"/>
  <c r="CY90" i="5"/>
  <c r="CE90" i="5"/>
  <c r="DC90" i="5"/>
  <c r="DI90" i="5"/>
  <c r="CP90" i="5"/>
  <c r="CG90" i="5"/>
  <c r="CH90" i="5"/>
  <c r="DO90" i="5"/>
  <c r="CL90" i="5"/>
  <c r="CT90" i="5"/>
  <c r="CM90" i="5"/>
  <c r="CF90" i="5"/>
  <c r="CO90" i="5"/>
  <c r="CJ90" i="5"/>
  <c r="CX90" i="5"/>
  <c r="DJ90" i="5"/>
  <c r="DA90" i="5"/>
  <c r="CN90" i="5"/>
  <c r="CQ90" i="5"/>
  <c r="E91" i="4"/>
  <c r="CI90" i="5"/>
  <c r="DK90" i="5"/>
  <c r="CU90" i="5"/>
  <c r="DG90" i="5"/>
  <c r="CS90" i="5"/>
  <c r="DF90" i="5"/>
  <c r="C91" i="5" l="1"/>
  <c r="DN91" i="5" s="1"/>
  <c r="DB91" i="5" l="1"/>
  <c r="CN91" i="5"/>
  <c r="DI91" i="5"/>
  <c r="CE91" i="5"/>
  <c r="DJ91" i="5"/>
  <c r="CG91" i="5"/>
  <c r="DG91" i="5"/>
  <c r="DF91" i="5"/>
  <c r="CL91" i="5"/>
  <c r="DL91" i="5"/>
  <c r="DD91" i="5"/>
  <c r="CK91" i="5"/>
  <c r="CR91" i="5"/>
  <c r="CV91" i="5"/>
  <c r="DH91" i="5"/>
  <c r="CH91" i="5"/>
  <c r="DO91" i="5"/>
  <c r="CW91" i="5"/>
  <c r="CO91" i="5"/>
  <c r="CM91" i="5"/>
  <c r="DE91" i="5"/>
  <c r="DA91" i="5"/>
  <c r="CU91" i="5"/>
  <c r="CP91" i="5"/>
  <c r="CQ91" i="5"/>
  <c r="DM91" i="5"/>
  <c r="E92" i="4"/>
  <c r="CX91" i="5"/>
  <c r="CZ91" i="5"/>
  <c r="CY91" i="5"/>
  <c r="CF91" i="5"/>
  <c r="CJ91" i="5"/>
  <c r="CS91" i="5"/>
  <c r="CI91" i="5"/>
  <c r="DC91" i="5"/>
  <c r="CT91" i="5"/>
  <c r="DK91" i="5"/>
  <c r="C92" i="5" l="1"/>
  <c r="CU92" i="5" s="1"/>
  <c r="E93" i="4" l="1"/>
  <c r="CS92" i="5"/>
  <c r="CW92" i="5"/>
  <c r="CX92" i="5"/>
  <c r="CP92" i="5"/>
  <c r="DO92" i="5"/>
  <c r="CF92" i="5"/>
  <c r="CY92" i="5"/>
  <c r="DH92" i="5"/>
  <c r="CM92" i="5"/>
  <c r="DI92" i="5"/>
  <c r="CZ92" i="5"/>
  <c r="DG92" i="5"/>
  <c r="DA92" i="5"/>
  <c r="CN92" i="5"/>
  <c r="CQ92" i="5"/>
  <c r="DF92" i="5"/>
  <c r="CT92" i="5"/>
  <c r="CR92" i="5"/>
  <c r="DK92" i="5"/>
  <c r="DN92" i="5"/>
  <c r="CE92" i="5"/>
  <c r="CV92" i="5"/>
  <c r="DC92" i="5"/>
  <c r="DJ92" i="5"/>
  <c r="DL92" i="5"/>
  <c r="DM92" i="5"/>
  <c r="DB92" i="5"/>
  <c r="CJ92" i="5"/>
  <c r="CG92" i="5"/>
  <c r="CL92" i="5"/>
  <c r="DE92" i="5"/>
  <c r="CO92" i="5"/>
  <c r="CI92" i="5"/>
  <c r="CK92" i="5"/>
  <c r="CH92" i="5"/>
  <c r="DD92" i="5"/>
  <c r="C93" i="5" l="1"/>
  <c r="DM93" i="5" s="1"/>
  <c r="CL93" i="5" l="1"/>
  <c r="CH93" i="5"/>
  <c r="CO93" i="5"/>
  <c r="CF93" i="5"/>
  <c r="CJ93" i="5"/>
  <c r="DF93" i="5"/>
  <c r="CT93" i="5"/>
  <c r="DE93" i="5"/>
  <c r="CY93" i="5"/>
  <c r="CZ93" i="5"/>
  <c r="CE93" i="5"/>
  <c r="CU93" i="5"/>
  <c r="DL93" i="5"/>
  <c r="CR93" i="5"/>
  <c r="CP93" i="5"/>
  <c r="DI93" i="5"/>
  <c r="DC93" i="5"/>
  <c r="CW93" i="5"/>
  <c r="CI93" i="5"/>
  <c r="CX93" i="5"/>
  <c r="CM93" i="5"/>
  <c r="DA93" i="5"/>
  <c r="DB93" i="5"/>
  <c r="DG93" i="5"/>
  <c r="CN93" i="5"/>
  <c r="CV93" i="5"/>
  <c r="DJ93" i="5"/>
  <c r="DN93" i="5"/>
  <c r="CS93" i="5"/>
  <c r="DH93" i="5"/>
  <c r="DK93" i="5"/>
  <c r="CQ93" i="5"/>
  <c r="E94" i="4"/>
  <c r="CK93" i="5"/>
  <c r="CG93" i="5"/>
  <c r="DD93" i="5"/>
  <c r="DO93" i="5"/>
  <c r="C94" i="5" l="1"/>
  <c r="DJ94" i="5" s="1"/>
  <c r="CN94" i="5" l="1"/>
  <c r="CT94" i="5"/>
  <c r="DE94" i="5"/>
  <c r="CQ94" i="5"/>
  <c r="CM94" i="5"/>
  <c r="CK94" i="5"/>
  <c r="DC94" i="5"/>
  <c r="DM94" i="5"/>
  <c r="CF94" i="5"/>
  <c r="CI94" i="5"/>
  <c r="CH94" i="5"/>
  <c r="CS94" i="5"/>
  <c r="DN94" i="5"/>
  <c r="DH94" i="5"/>
  <c r="CW94" i="5"/>
  <c r="DF94" i="5"/>
  <c r="DB94" i="5"/>
  <c r="DD94" i="5"/>
  <c r="CY94" i="5"/>
  <c r="CP94" i="5"/>
  <c r="DI94" i="5"/>
  <c r="CX94" i="5"/>
  <c r="DK94" i="5"/>
  <c r="DA94" i="5"/>
  <c r="CU94" i="5"/>
  <c r="CV94" i="5"/>
  <c r="CR94" i="5"/>
  <c r="CE94" i="5"/>
  <c r="CO94" i="5"/>
  <c r="CJ94" i="5"/>
  <c r="DG94" i="5"/>
  <c r="DL94" i="5"/>
  <c r="DO94" i="5"/>
  <c r="E95" i="4"/>
  <c r="CL94" i="5"/>
  <c r="CZ94" i="5"/>
  <c r="CG94" i="5"/>
  <c r="C95" i="5" l="1"/>
  <c r="CP95" i="5" s="1"/>
  <c r="CV95" i="5" l="1"/>
  <c r="DG95" i="5"/>
  <c r="DJ95" i="5"/>
  <c r="CE95" i="5"/>
  <c r="DK95" i="5"/>
  <c r="CT95" i="5"/>
  <c r="CR95" i="5"/>
  <c r="DE95" i="5"/>
  <c r="DD95" i="5"/>
  <c r="CU95" i="5"/>
  <c r="CX95" i="5"/>
  <c r="DN95" i="5"/>
  <c r="CY95" i="5"/>
  <c r="CK95" i="5"/>
  <c r="DM95" i="5"/>
  <c r="CW95" i="5"/>
  <c r="CF95" i="5"/>
  <c r="CM95" i="5"/>
  <c r="CJ95" i="5"/>
  <c r="DO95" i="5"/>
  <c r="DA95" i="5"/>
  <c r="CG95" i="5"/>
  <c r="CH95" i="5"/>
  <c r="CN95" i="5"/>
  <c r="CZ95" i="5"/>
  <c r="E96" i="4"/>
  <c r="CQ95" i="5"/>
  <c r="DI95" i="5"/>
  <c r="DL95" i="5"/>
  <c r="DC95" i="5"/>
  <c r="CI95" i="5"/>
  <c r="CS95" i="5"/>
  <c r="DB95" i="5"/>
  <c r="DF95" i="5"/>
  <c r="CO95" i="5"/>
  <c r="CL95" i="5"/>
  <c r="DH95" i="5"/>
  <c r="C96" i="5" l="1"/>
  <c r="DH96" i="5" s="1"/>
  <c r="CO96" i="5" l="1"/>
  <c r="DJ96" i="5"/>
  <c r="CL96" i="5"/>
  <c r="DF96" i="5"/>
  <c r="CT96" i="5"/>
  <c r="DG96" i="5"/>
  <c r="CP96" i="5"/>
  <c r="DB96" i="5"/>
  <c r="CK96" i="5"/>
  <c r="DL96" i="5"/>
  <c r="CX96" i="5"/>
  <c r="CH96" i="5"/>
  <c r="CW96" i="5"/>
  <c r="CQ96" i="5"/>
  <c r="CE96" i="5"/>
  <c r="CV96" i="5"/>
  <c r="E97" i="4"/>
  <c r="CI96" i="5"/>
  <c r="CS96" i="5"/>
  <c r="CY96" i="5"/>
  <c r="DC96" i="5"/>
  <c r="DK96" i="5"/>
  <c r="CR96" i="5"/>
  <c r="CZ96" i="5"/>
  <c r="CN96" i="5"/>
  <c r="DA96" i="5"/>
  <c r="CF96" i="5"/>
  <c r="DI96" i="5"/>
  <c r="CG96" i="5"/>
  <c r="CJ96" i="5"/>
  <c r="DO96" i="5"/>
  <c r="DN96" i="5"/>
  <c r="CU96" i="5"/>
  <c r="DE96" i="5"/>
  <c r="DM96" i="5"/>
  <c r="DD96" i="5"/>
  <c r="CM96" i="5"/>
  <c r="C97" i="5" l="1"/>
  <c r="DM97" i="5" s="1"/>
  <c r="CS97" i="5" l="1"/>
  <c r="CE97" i="5"/>
  <c r="CL97" i="5"/>
  <c r="DB97" i="5"/>
  <c r="CT97" i="5"/>
  <c r="CY97" i="5"/>
  <c r="CW97" i="5"/>
  <c r="DJ97" i="5"/>
  <c r="DH97" i="5"/>
  <c r="CR97" i="5"/>
  <c r="CZ97" i="5"/>
  <c r="DF97" i="5"/>
  <c r="CF97" i="5"/>
  <c r="DO97" i="5"/>
  <c r="DA97" i="5"/>
  <c r="CJ97" i="5"/>
  <c r="CP97" i="5"/>
  <c r="CN97" i="5"/>
  <c r="DI97" i="5"/>
  <c r="E98" i="4"/>
  <c r="DL97" i="5"/>
  <c r="CM97" i="5"/>
  <c r="CO97" i="5"/>
  <c r="DD97" i="5"/>
  <c r="DG97" i="5"/>
  <c r="DC97" i="5"/>
  <c r="CG97" i="5"/>
  <c r="CX97" i="5"/>
  <c r="CI97" i="5"/>
  <c r="DE97" i="5"/>
  <c r="CV97" i="5"/>
  <c r="CU97" i="5"/>
  <c r="CQ97" i="5"/>
  <c r="CH97" i="5"/>
  <c r="DK97" i="5"/>
  <c r="CK97" i="5"/>
  <c r="DN97" i="5"/>
  <c r="C98" i="5" l="1"/>
  <c r="DJ98" i="5" s="1"/>
  <c r="CN98" i="5" l="1"/>
  <c r="DO98" i="5"/>
  <c r="CP98" i="5"/>
  <c r="CS98" i="5"/>
  <c r="CK98" i="5"/>
  <c r="CZ98" i="5"/>
  <c r="DL98" i="5"/>
  <c r="DK98" i="5"/>
  <c r="DD98" i="5"/>
  <c r="CT98" i="5"/>
  <c r="CU98" i="5"/>
  <c r="DG98" i="5"/>
  <c r="DA98" i="5"/>
  <c r="CH98" i="5"/>
  <c r="DI98" i="5"/>
  <c r="CR98" i="5"/>
  <c r="CF98" i="5"/>
  <c r="CV98" i="5"/>
  <c r="DH98" i="5"/>
  <c r="CM98" i="5"/>
  <c r="DC98" i="5"/>
  <c r="CI98" i="5"/>
  <c r="CE98" i="5"/>
  <c r="CW98" i="5"/>
  <c r="DN98" i="5"/>
  <c r="CG98" i="5"/>
  <c r="E99" i="4"/>
  <c r="CO98" i="5"/>
  <c r="DE98" i="5"/>
  <c r="CY98" i="5"/>
  <c r="DF98" i="5"/>
  <c r="CL98" i="5"/>
  <c r="CJ98" i="5"/>
  <c r="DB98" i="5"/>
  <c r="CX98" i="5"/>
  <c r="DM98" i="5"/>
  <c r="CQ98" i="5"/>
  <c r="M5" i="4"/>
  <c r="S5" i="4"/>
  <c r="J6" i="4" s="1"/>
  <c r="C99" i="5" l="1"/>
  <c r="DO99" i="5" s="1"/>
  <c r="T5" i="4"/>
  <c r="CJ99" i="5" l="1"/>
  <c r="DB99" i="5"/>
  <c r="CU99" i="5"/>
  <c r="DA99" i="5"/>
  <c r="CN99" i="5"/>
  <c r="CP99" i="5"/>
  <c r="DE99" i="5"/>
  <c r="CL99" i="5"/>
  <c r="CH99" i="5"/>
  <c r="CS99" i="5"/>
  <c r="CK99" i="5"/>
  <c r="CY99" i="5"/>
  <c r="CI99" i="5"/>
  <c r="DG99" i="5"/>
  <c r="CT99" i="5"/>
  <c r="CE99" i="5"/>
  <c r="CZ99" i="5"/>
  <c r="CQ99" i="5"/>
  <c r="CW99" i="5"/>
  <c r="DC99" i="5"/>
  <c r="CR99" i="5"/>
  <c r="DK99" i="5"/>
  <c r="DN99" i="5"/>
  <c r="DJ99" i="5"/>
  <c r="DH99" i="5"/>
  <c r="CV99" i="5"/>
  <c r="DL99" i="5"/>
  <c r="DF99" i="5"/>
  <c r="CF99" i="5"/>
  <c r="DI99" i="5"/>
  <c r="DD99" i="5"/>
  <c r="CO99" i="5"/>
  <c r="DM99" i="5"/>
  <c r="E100" i="4"/>
  <c r="CM99" i="5"/>
  <c r="CG99" i="5"/>
  <c r="CX99" i="5"/>
  <c r="K6" i="4"/>
  <c r="L6" i="4" s="1"/>
  <c r="U5" i="4"/>
  <c r="V5" i="4" s="1"/>
  <c r="W5" i="4" s="1"/>
  <c r="C100" i="5" l="1"/>
  <c r="DA100" i="5" s="1"/>
  <c r="M6" i="4"/>
  <c r="T6" i="4" s="1"/>
  <c r="U6" i="4" s="1"/>
  <c r="V6" i="4" s="1"/>
  <c r="W6" i="4" s="1"/>
  <c r="S6" i="4"/>
  <c r="J7" i="4" s="1"/>
  <c r="CL100" i="5" l="1"/>
  <c r="DH100" i="5"/>
  <c r="E101" i="4"/>
  <c r="DG100" i="5"/>
  <c r="DL100" i="5"/>
  <c r="CQ100" i="5"/>
  <c r="DB100" i="5"/>
  <c r="CH100" i="5"/>
  <c r="CU100" i="5"/>
  <c r="CP100" i="5"/>
  <c r="CK100" i="5"/>
  <c r="DF100" i="5"/>
  <c r="CZ100" i="5"/>
  <c r="CX100" i="5"/>
  <c r="CJ100" i="5"/>
  <c r="CG100" i="5"/>
  <c r="CS100" i="5"/>
  <c r="DC100" i="5"/>
  <c r="CR100" i="5"/>
  <c r="DE100" i="5"/>
  <c r="CO100" i="5"/>
  <c r="CW100" i="5"/>
  <c r="DO100" i="5"/>
  <c r="CY100" i="5"/>
  <c r="CT100" i="5"/>
  <c r="DI100" i="5"/>
  <c r="CF100" i="5"/>
  <c r="DK100" i="5"/>
  <c r="CI100" i="5"/>
  <c r="DD100" i="5"/>
  <c r="CM100" i="5"/>
  <c r="CN100" i="5"/>
  <c r="DJ100" i="5"/>
  <c r="CV100" i="5"/>
  <c r="DN100" i="5"/>
  <c r="CE100" i="5"/>
  <c r="DM100" i="5"/>
  <c r="K7" i="4"/>
  <c r="L7" i="4" s="1"/>
  <c r="C101" i="5" l="1"/>
  <c r="DH101" i="5" s="1"/>
  <c r="S7" i="4"/>
  <c r="J8" i="4" s="1"/>
  <c r="M7" i="4"/>
  <c r="T7" i="4" s="1"/>
  <c r="U7" i="4" s="1"/>
  <c r="V7" i="4" s="1"/>
  <c r="E102" i="4" l="1"/>
  <c r="CW101" i="5"/>
  <c r="CG101" i="5"/>
  <c r="CM101" i="5"/>
  <c r="CZ101" i="5"/>
  <c r="DN101" i="5"/>
  <c r="DE101" i="5"/>
  <c r="CS101" i="5"/>
  <c r="CH101" i="5"/>
  <c r="DI101" i="5"/>
  <c r="CT101" i="5"/>
  <c r="CJ101" i="5"/>
  <c r="CX101" i="5"/>
  <c r="CE101" i="5"/>
  <c r="CO101" i="5"/>
  <c r="DO101" i="5"/>
  <c r="CN101" i="5"/>
  <c r="CR101" i="5"/>
  <c r="CY101" i="5"/>
  <c r="CK101" i="5"/>
  <c r="DB101" i="5"/>
  <c r="DF101" i="5"/>
  <c r="DD101" i="5"/>
  <c r="CQ101" i="5"/>
  <c r="CI101" i="5"/>
  <c r="CV101" i="5"/>
  <c r="CF101" i="5"/>
  <c r="CU101" i="5"/>
  <c r="CL101" i="5"/>
  <c r="DK101" i="5"/>
  <c r="DM101" i="5"/>
  <c r="DA101" i="5"/>
  <c r="CP101" i="5"/>
  <c r="DJ101" i="5"/>
  <c r="DL101" i="5"/>
  <c r="DG101" i="5"/>
  <c r="DC101" i="5"/>
  <c r="K8" i="4"/>
  <c r="L8" i="4" s="1"/>
  <c r="M8" i="4" s="1"/>
  <c r="T8" i="4" s="1"/>
  <c r="U8" i="4" s="1"/>
  <c r="V8" i="4" s="1"/>
  <c r="W7" i="4"/>
  <c r="S8" i="4" l="1"/>
  <c r="J9" i="4" s="1"/>
  <c r="W8" i="4"/>
  <c r="K9" i="4" l="1"/>
  <c r="L9" i="4" s="1"/>
  <c r="M9" i="4" l="1"/>
  <c r="T9" i="4" s="1"/>
  <c r="U9" i="4" s="1"/>
  <c r="V9" i="4" s="1"/>
  <c r="S9" i="4"/>
  <c r="J10" i="4" s="1"/>
  <c r="K10" i="4" l="1"/>
  <c r="L10" i="4" s="1"/>
  <c r="W9" i="4"/>
  <c r="M10" i="4" l="1"/>
  <c r="T10" i="4" s="1"/>
  <c r="U10" i="4" s="1"/>
  <c r="V10" i="4" s="1"/>
  <c r="W10" i="4" s="1"/>
  <c r="S10" i="4"/>
  <c r="J11" i="4" l="1"/>
  <c r="K11" i="4" s="1"/>
  <c r="L11" i="4" s="1"/>
  <c r="M11" i="4" l="1"/>
  <c r="T11" i="4" s="1"/>
  <c r="U11" i="4" s="1"/>
  <c r="V11" i="4" s="1"/>
  <c r="W11" i="4" s="1"/>
  <c r="S11" i="4"/>
  <c r="J12" i="4" s="1"/>
  <c r="K12" i="4" s="1"/>
  <c r="L12" i="4" s="1"/>
  <c r="M12" i="4" s="1"/>
  <c r="T12" i="4" l="1"/>
  <c r="U12" i="4" s="1"/>
  <c r="V12" i="4" s="1"/>
  <c r="W12" i="4" s="1"/>
  <c r="S12" i="4"/>
  <c r="J13" i="4" s="1"/>
  <c r="K13" i="4" l="1"/>
  <c r="L13" i="4" s="1"/>
  <c r="M13" i="4" s="1"/>
  <c r="T13" i="4" l="1"/>
  <c r="S13" i="4"/>
  <c r="J14" i="4" s="1"/>
  <c r="K14" i="4" l="1"/>
  <c r="L14" i="4" s="1"/>
  <c r="U13" i="4"/>
  <c r="M14" i="4" l="1"/>
  <c r="T14" i="4" s="1"/>
  <c r="U14" i="4" s="1"/>
  <c r="S14" i="4"/>
  <c r="J15" i="4" s="1"/>
  <c r="V13" i="4"/>
  <c r="K15" i="4" l="1"/>
  <c r="L15" i="4" s="1"/>
  <c r="W13" i="4"/>
  <c r="V14" i="4"/>
  <c r="M15" i="4" l="1"/>
  <c r="T15" i="4" s="1"/>
  <c r="U15" i="4" s="1"/>
  <c r="V15" i="4" s="1"/>
  <c r="S15" i="4"/>
  <c r="J16" i="4" s="1"/>
  <c r="W14" i="4"/>
  <c r="K16" i="4" l="1"/>
  <c r="L16" i="4" s="1"/>
  <c r="W15" i="4"/>
  <c r="M16" i="4" l="1"/>
  <c r="T16" i="4" s="1"/>
  <c r="U16" i="4" s="1"/>
  <c r="S16" i="4"/>
  <c r="J17" i="4" s="1"/>
  <c r="V16" i="4" l="1"/>
  <c r="K17" i="4"/>
  <c r="L17" i="4" s="1"/>
  <c r="W16" i="4" l="1"/>
  <c r="M17" i="4"/>
  <c r="T17" i="4" s="1"/>
  <c r="U17" i="4" s="1"/>
  <c r="V17" i="4" s="1"/>
  <c r="S17" i="4"/>
  <c r="J18" i="4" s="1"/>
  <c r="W17" i="4" l="1"/>
  <c r="K18" i="4"/>
  <c r="L18" i="4" s="1"/>
  <c r="M18" i="4" l="1"/>
  <c r="T18" i="4" s="1"/>
  <c r="U18" i="4" s="1"/>
  <c r="S18" i="4"/>
  <c r="J19" i="4" s="1"/>
  <c r="V18" i="4" l="1"/>
  <c r="K19" i="4"/>
  <c r="L19" i="4" s="1"/>
  <c r="W18" i="4" l="1"/>
  <c r="M19" i="4"/>
  <c r="T19" i="4" s="1"/>
  <c r="U19" i="4" s="1"/>
  <c r="S19" i="4"/>
  <c r="J20" i="4" s="1"/>
  <c r="V19" i="4" l="1"/>
  <c r="K20" i="4"/>
  <c r="L20" i="4" s="1"/>
  <c r="W19" i="4" l="1"/>
  <c r="S20" i="4"/>
  <c r="J21" i="4" s="1"/>
  <c r="M20" i="4"/>
  <c r="T20" i="4" s="1"/>
  <c r="U20" i="4" s="1"/>
  <c r="V20" i="4" l="1"/>
  <c r="K21" i="4"/>
  <c r="L21" i="4" s="1"/>
  <c r="W20" i="4" l="1"/>
  <c r="M21" i="4"/>
  <c r="T21" i="4" s="1"/>
  <c r="U21" i="4" s="1"/>
  <c r="S21" i="4"/>
  <c r="J22" i="4" s="1"/>
  <c r="V21" i="4" l="1"/>
  <c r="K22" i="4"/>
  <c r="L22" i="4" s="1"/>
  <c r="W21" i="4" l="1"/>
  <c r="S22" i="4"/>
  <c r="J23" i="4" s="1"/>
  <c r="M22" i="4"/>
  <c r="T22" i="4" s="1"/>
  <c r="U22" i="4" s="1"/>
  <c r="V22" i="4" l="1"/>
  <c r="K23" i="4"/>
  <c r="L23" i="4" s="1"/>
  <c r="W22" i="4" l="1"/>
  <c r="M23" i="4"/>
  <c r="T23" i="4" s="1"/>
  <c r="U23" i="4" s="1"/>
  <c r="S23" i="4"/>
  <c r="J24" i="4" s="1"/>
  <c r="V23" i="4" l="1"/>
  <c r="K24" i="4"/>
  <c r="L24" i="4" s="1"/>
  <c r="W23" i="4" l="1"/>
  <c r="M24" i="4"/>
  <c r="T24" i="4" s="1"/>
  <c r="U24" i="4" s="1"/>
  <c r="V24" i="4" s="1"/>
  <c r="S24" i="4"/>
  <c r="J25" i="4" l="1"/>
  <c r="K25" i="4" s="1"/>
  <c r="L25" i="4" s="1"/>
  <c r="W24" i="4"/>
  <c r="S25" i="4" l="1"/>
  <c r="M25" i="4"/>
  <c r="T25" i="4" s="1"/>
  <c r="U25" i="4" s="1"/>
  <c r="V25" i="4" s="1"/>
  <c r="W25" i="4" s="1"/>
  <c r="J26" i="4" l="1"/>
  <c r="K26" i="4" s="1"/>
  <c r="L26" i="4" s="1"/>
  <c r="M26" i="4" l="1"/>
  <c r="T26" i="4" s="1"/>
  <c r="U26" i="4" s="1"/>
  <c r="V26" i="4" s="1"/>
  <c r="S26" i="4"/>
  <c r="W26" i="4" l="1"/>
  <c r="J27" i="4"/>
  <c r="K27" i="4" s="1"/>
  <c r="L27" i="4" s="1"/>
  <c r="M27" i="4" l="1"/>
  <c r="T27" i="4" s="1"/>
  <c r="U27" i="4" s="1"/>
  <c r="V27" i="4" s="1"/>
  <c r="S27" i="4"/>
  <c r="W27" i="4" l="1"/>
  <c r="J28" i="4"/>
  <c r="K28" i="4" s="1"/>
  <c r="L28" i="4" s="1"/>
  <c r="M28" i="4" l="1"/>
  <c r="T28" i="4" s="1"/>
  <c r="U28" i="4" s="1"/>
  <c r="S28" i="4"/>
  <c r="V28" i="4" l="1"/>
  <c r="J29" i="4"/>
  <c r="K29" i="4" s="1"/>
  <c r="L29" i="4" s="1"/>
  <c r="W28" i="4" l="1"/>
  <c r="M29" i="4"/>
  <c r="T29" i="4" s="1"/>
  <c r="U29" i="4" s="1"/>
  <c r="S29" i="4"/>
  <c r="V29" i="4" l="1"/>
  <c r="J30" i="4"/>
  <c r="K30" i="4" s="1"/>
  <c r="L30" i="4" s="1"/>
  <c r="W29" i="4" l="1"/>
  <c r="S30" i="4"/>
  <c r="M30" i="4"/>
  <c r="T30" i="4" s="1"/>
  <c r="U30" i="4" s="1"/>
  <c r="V30" i="4" l="1"/>
  <c r="J31" i="4"/>
  <c r="K31" i="4" s="1"/>
  <c r="L31" i="4" s="1"/>
  <c r="W30" i="4" l="1"/>
  <c r="M31" i="4"/>
  <c r="T31" i="4" s="1"/>
  <c r="U31" i="4" s="1"/>
  <c r="S31" i="4"/>
  <c r="V31" i="4" l="1"/>
  <c r="J32" i="4"/>
  <c r="K32" i="4" s="1"/>
  <c r="L32" i="4" s="1"/>
  <c r="W31" i="4" l="1"/>
  <c r="S32" i="4"/>
  <c r="M32" i="4"/>
  <c r="T32" i="4" s="1"/>
  <c r="U32" i="4" s="1"/>
  <c r="V32" i="4" l="1"/>
  <c r="J33" i="4"/>
  <c r="K33" i="4" s="1"/>
  <c r="L33" i="4" s="1"/>
  <c r="W32" i="4" l="1"/>
  <c r="M33" i="4"/>
  <c r="T33" i="4" s="1"/>
  <c r="U33" i="4" s="1"/>
  <c r="S33" i="4"/>
  <c r="V33" i="4" l="1"/>
  <c r="J34" i="4"/>
  <c r="K34" i="4" s="1"/>
  <c r="L34" i="4" s="1"/>
  <c r="W33" i="4" l="1"/>
  <c r="S34" i="4"/>
  <c r="J35" i="4" s="1"/>
  <c r="K35" i="4" s="1"/>
  <c r="L35" i="4" s="1"/>
  <c r="M34" i="4"/>
  <c r="T34" i="4" s="1"/>
  <c r="U34" i="4" s="1"/>
  <c r="V34" i="4" l="1"/>
  <c r="M35" i="4"/>
  <c r="T35" i="4" s="1"/>
  <c r="U35" i="4" s="1"/>
  <c r="S35" i="4"/>
  <c r="J36" i="4" s="1"/>
  <c r="K36" i="4" s="1"/>
  <c r="L36" i="4" s="1"/>
  <c r="V35" i="4" l="1"/>
  <c r="W34" i="4"/>
  <c r="M36" i="4"/>
  <c r="T36" i="4" s="1"/>
  <c r="U36" i="4" s="1"/>
  <c r="S36" i="4"/>
  <c r="J37" i="4" s="1"/>
  <c r="K37" i="4" s="1"/>
  <c r="L37" i="4" s="1"/>
  <c r="W35" i="4" l="1"/>
  <c r="V36" i="4"/>
  <c r="S37" i="4"/>
  <c r="J38" i="4" s="1"/>
  <c r="K38" i="4" s="1"/>
  <c r="L38" i="4" s="1"/>
  <c r="M37" i="4"/>
  <c r="T37" i="4" s="1"/>
  <c r="U37" i="4" s="1"/>
  <c r="V37" i="4" l="1"/>
  <c r="W36" i="4"/>
  <c r="M38" i="4"/>
  <c r="T38" i="4" s="1"/>
  <c r="U38" i="4" s="1"/>
  <c r="S38" i="4"/>
  <c r="J39" i="4" s="1"/>
  <c r="K39" i="4" s="1"/>
  <c r="L39" i="4" s="1"/>
  <c r="W37" i="4" l="1"/>
  <c r="V38" i="4"/>
  <c r="M39" i="4"/>
  <c r="T39" i="4" s="1"/>
  <c r="U39" i="4" s="1"/>
  <c r="S39" i="4"/>
  <c r="J40" i="4" s="1"/>
  <c r="K40" i="4" s="1"/>
  <c r="L40" i="4" s="1"/>
  <c r="V39" i="4" l="1"/>
  <c r="W38" i="4"/>
  <c r="M40" i="4"/>
  <c r="T40" i="4" s="1"/>
  <c r="U40" i="4" s="1"/>
  <c r="S40" i="4"/>
  <c r="J41" i="4" s="1"/>
  <c r="K41" i="4" s="1"/>
  <c r="L41" i="4" s="1"/>
  <c r="W39" i="4" l="1"/>
  <c r="V40" i="4"/>
  <c r="M41" i="4"/>
  <c r="T41" i="4" s="1"/>
  <c r="U41" i="4" s="1"/>
  <c r="S41" i="4"/>
  <c r="J42" i="4" s="1"/>
  <c r="K42" i="4" s="1"/>
  <c r="L42" i="4" s="1"/>
  <c r="V41" i="4" l="1"/>
  <c r="W40" i="4"/>
  <c r="M42" i="4"/>
  <c r="T42" i="4" s="1"/>
  <c r="U42" i="4" s="1"/>
  <c r="S42" i="4"/>
  <c r="J43" i="4" s="1"/>
  <c r="K43" i="4" s="1"/>
  <c r="L43" i="4" s="1"/>
  <c r="W41" i="4" l="1"/>
  <c r="V42" i="4"/>
  <c r="S43" i="4"/>
  <c r="J44" i="4" s="1"/>
  <c r="K44" i="4" s="1"/>
  <c r="L44" i="4" s="1"/>
  <c r="M44" i="4" s="1"/>
  <c r="M43" i="4"/>
  <c r="T43" i="4" s="1"/>
  <c r="U43" i="4" s="1"/>
  <c r="V43" i="4" l="1"/>
  <c r="W42" i="4"/>
  <c r="T44" i="4"/>
  <c r="U44" i="4" s="1"/>
  <c r="S44" i="4"/>
  <c r="J45" i="4" s="1"/>
  <c r="K45" i="4" s="1"/>
  <c r="L45" i="4" s="1"/>
  <c r="W43" i="4" l="1"/>
  <c r="V44" i="4"/>
  <c r="M45" i="4"/>
  <c r="T45" i="4" s="1"/>
  <c r="U45" i="4" s="1"/>
  <c r="S45" i="4"/>
  <c r="J46" i="4" s="1"/>
  <c r="V45" i="4" l="1"/>
  <c r="W44" i="4"/>
  <c r="K46" i="4"/>
  <c r="L46" i="4" s="1"/>
  <c r="W45" i="4" l="1"/>
  <c r="S46" i="4"/>
  <c r="J47" i="4" s="1"/>
  <c r="M46" i="4"/>
  <c r="T46" i="4" s="1"/>
  <c r="U46" i="4" s="1"/>
  <c r="V46" i="4" l="1"/>
  <c r="K47" i="4"/>
  <c r="L47" i="4" s="1"/>
  <c r="W46" i="4" l="1"/>
  <c r="M47" i="4"/>
  <c r="T47" i="4" s="1"/>
  <c r="U47" i="4" s="1"/>
  <c r="S47" i="4"/>
  <c r="J48" i="4" s="1"/>
  <c r="V47" i="4" l="1"/>
  <c r="K48" i="4"/>
  <c r="L48" i="4" s="1"/>
  <c r="W47" i="4" l="1"/>
  <c r="M48" i="4"/>
  <c r="T48" i="4" s="1"/>
  <c r="U48" i="4" s="1"/>
  <c r="S48" i="4"/>
  <c r="J49" i="4" s="1"/>
  <c r="V48" i="4" l="1"/>
  <c r="K49" i="4"/>
  <c r="L49" i="4" s="1"/>
  <c r="W48" i="4" l="1"/>
  <c r="M49" i="4"/>
  <c r="T49" i="4" s="1"/>
  <c r="U49" i="4" s="1"/>
  <c r="S49" i="4"/>
  <c r="J50" i="4" s="1"/>
  <c r="V49" i="4" l="1"/>
  <c r="K50" i="4"/>
  <c r="L50" i="4" s="1"/>
  <c r="W49" i="4" l="1"/>
  <c r="M50" i="4"/>
  <c r="T50" i="4" s="1"/>
  <c r="U50" i="4" s="1"/>
  <c r="S50" i="4"/>
  <c r="J51" i="4" s="1"/>
  <c r="V50" i="4" l="1"/>
  <c r="K51" i="4"/>
  <c r="L51" i="4" s="1"/>
  <c r="W50" i="4" l="1"/>
  <c r="S51" i="4"/>
  <c r="J52" i="4" s="1"/>
  <c r="M51" i="4"/>
  <c r="T51" i="4" s="1"/>
  <c r="U51" i="4" s="1"/>
  <c r="V51" i="4" l="1"/>
  <c r="K52" i="4"/>
  <c r="L52" i="4" s="1"/>
  <c r="W51" i="4" l="1"/>
  <c r="M52" i="4"/>
  <c r="T52" i="4" s="1"/>
  <c r="U52" i="4" s="1"/>
  <c r="S52" i="4"/>
  <c r="J53" i="4" s="1"/>
  <c r="V52" i="4" l="1"/>
  <c r="K53" i="4"/>
  <c r="L53" i="4" s="1"/>
  <c r="W52" i="4" l="1"/>
  <c r="M53" i="4"/>
  <c r="T53" i="4" s="1"/>
  <c r="U53" i="4" s="1"/>
  <c r="S53" i="4"/>
  <c r="J54" i="4" s="1"/>
  <c r="V53" i="4" l="1"/>
  <c r="K54" i="4"/>
  <c r="L54" i="4" s="1"/>
  <c r="W53" i="4" l="1"/>
  <c r="M54" i="4"/>
  <c r="T54" i="4" s="1"/>
  <c r="U54" i="4" s="1"/>
  <c r="S54" i="4"/>
  <c r="J55" i="4" s="1"/>
  <c r="V54" i="4" l="1"/>
  <c r="K55" i="4"/>
  <c r="L55" i="4" s="1"/>
  <c r="W54" i="4" l="1"/>
  <c r="S55" i="4"/>
  <c r="J56" i="4" s="1"/>
  <c r="M55" i="4"/>
  <c r="T55" i="4" s="1"/>
  <c r="U55" i="4" s="1"/>
  <c r="V55" i="4" l="1"/>
  <c r="W55" i="4" s="1"/>
  <c r="K56" i="4"/>
  <c r="L56" i="4" s="1"/>
  <c r="M56" i="4" l="1"/>
  <c r="T56" i="4" s="1"/>
  <c r="U56" i="4" s="1"/>
  <c r="V56" i="4" s="1"/>
  <c r="S56" i="4"/>
  <c r="J57" i="4" s="1"/>
  <c r="W56" i="4" l="1"/>
  <c r="K57" i="4"/>
  <c r="L57" i="4" s="1"/>
  <c r="S57" i="4" l="1"/>
  <c r="J58" i="4" s="1"/>
  <c r="M57" i="4"/>
  <c r="T57" i="4" s="1"/>
  <c r="U57" i="4" s="1"/>
  <c r="V57" i="4" l="1"/>
  <c r="K58" i="4"/>
  <c r="L58" i="4" s="1"/>
  <c r="W57" i="4" l="1"/>
  <c r="M58" i="4"/>
  <c r="T58" i="4" s="1"/>
  <c r="U58" i="4" s="1"/>
  <c r="S58" i="4"/>
  <c r="J59" i="4" s="1"/>
  <c r="V58" i="4" l="1"/>
  <c r="K59" i="4"/>
  <c r="L59" i="4" s="1"/>
  <c r="W58" i="4" l="1"/>
  <c r="M59" i="4"/>
  <c r="T59" i="4" s="1"/>
  <c r="U59" i="4" s="1"/>
  <c r="S59" i="4"/>
  <c r="J60" i="4" s="1"/>
  <c r="V59" i="4" l="1"/>
  <c r="K60" i="4"/>
  <c r="L60" i="4" s="1"/>
  <c r="W59" i="4" l="1"/>
  <c r="M60" i="4"/>
  <c r="T60" i="4" s="1"/>
  <c r="U60" i="4" s="1"/>
  <c r="S60" i="4"/>
  <c r="J61" i="4" s="1"/>
  <c r="V60" i="4" l="1"/>
  <c r="K61" i="4"/>
  <c r="L61" i="4" s="1"/>
  <c r="W60" i="4" l="1"/>
  <c r="S61" i="4"/>
  <c r="J62" i="4" s="1"/>
  <c r="M61" i="4"/>
  <c r="T61" i="4" s="1"/>
  <c r="U61" i="4" s="1"/>
  <c r="V61" i="4" l="1"/>
  <c r="K62" i="4"/>
  <c r="L62" i="4" s="1"/>
  <c r="W61" i="4" l="1"/>
  <c r="M62" i="4"/>
  <c r="T62" i="4" s="1"/>
  <c r="U62" i="4" s="1"/>
  <c r="S62" i="4"/>
  <c r="J63" i="4" s="1"/>
  <c r="V62" i="4" l="1"/>
  <c r="K63" i="4"/>
  <c r="L63" i="4" s="1"/>
  <c r="W62" i="4" l="1"/>
  <c r="S63" i="4"/>
  <c r="J64" i="4" s="1"/>
  <c r="M63" i="4"/>
  <c r="T63" i="4" s="1"/>
  <c r="U63" i="4" s="1"/>
  <c r="V63" i="4" l="1"/>
  <c r="K64" i="4"/>
  <c r="L64" i="4" s="1"/>
  <c r="W63" i="4" l="1"/>
  <c r="M64" i="4"/>
  <c r="T64" i="4" s="1"/>
  <c r="U64" i="4" s="1"/>
  <c r="S64" i="4"/>
  <c r="J65" i="4" s="1"/>
  <c r="V64" i="4" l="1"/>
  <c r="K65" i="4"/>
  <c r="L65" i="4" s="1"/>
  <c r="W64" i="4" l="1"/>
  <c r="M65" i="4"/>
  <c r="T65" i="4" s="1"/>
  <c r="U65" i="4" s="1"/>
  <c r="S65" i="4"/>
  <c r="J66" i="4" s="1"/>
  <c r="V65" i="4" l="1"/>
  <c r="K66" i="4"/>
  <c r="L66" i="4" s="1"/>
  <c r="W65" i="4" l="1"/>
  <c r="M66" i="4"/>
  <c r="T66" i="4" s="1"/>
  <c r="U66" i="4" s="1"/>
  <c r="S66" i="4"/>
  <c r="J67" i="4" s="1"/>
  <c r="V66" i="4" l="1"/>
  <c r="K67" i="4"/>
  <c r="L67" i="4" s="1"/>
  <c r="W66" i="4" l="1"/>
  <c r="S67" i="4"/>
  <c r="J68" i="4" s="1"/>
  <c r="M67" i="4"/>
  <c r="T67" i="4" s="1"/>
  <c r="U67" i="4" s="1"/>
  <c r="V67" i="4" l="1"/>
  <c r="W67" i="4" s="1"/>
  <c r="K68" i="4"/>
  <c r="L68" i="4" s="1"/>
  <c r="M68" i="4" l="1"/>
  <c r="T68" i="4" s="1"/>
  <c r="U68" i="4" s="1"/>
  <c r="S68" i="4"/>
  <c r="J69" i="4" s="1"/>
  <c r="V68" i="4" l="1"/>
  <c r="K69" i="4"/>
  <c r="L69" i="4" s="1"/>
  <c r="W68" i="4" l="1"/>
  <c r="M69" i="4"/>
  <c r="T69" i="4" s="1"/>
  <c r="U69" i="4" s="1"/>
  <c r="V69" i="4" s="1"/>
  <c r="S69" i="4"/>
  <c r="J70" i="4" s="1"/>
  <c r="W69" i="4" l="1"/>
  <c r="K70" i="4"/>
  <c r="L70" i="4" s="1"/>
  <c r="M70" i="4" l="1"/>
  <c r="T70" i="4" s="1"/>
  <c r="U70" i="4" s="1"/>
  <c r="S70" i="4"/>
  <c r="J71" i="4" s="1"/>
  <c r="V70" i="4" l="1"/>
  <c r="K71" i="4"/>
  <c r="L71" i="4" s="1"/>
  <c r="W70" i="4" l="1"/>
  <c r="M71" i="4"/>
  <c r="T71" i="4" s="1"/>
  <c r="U71" i="4" s="1"/>
  <c r="S71" i="4"/>
  <c r="J72" i="4" s="1"/>
  <c r="V71" i="4" l="1"/>
  <c r="W71" i="4" s="1"/>
  <c r="K72" i="4"/>
  <c r="L72" i="4" s="1"/>
  <c r="M72" i="4" l="1"/>
  <c r="T72" i="4" s="1"/>
  <c r="U72" i="4" s="1"/>
  <c r="V72" i="4" s="1"/>
  <c r="S72" i="4"/>
  <c r="J73" i="4" s="1"/>
  <c r="W72" i="4" l="1"/>
  <c r="K73" i="4"/>
  <c r="L73" i="4" s="1"/>
  <c r="S73" i="4" l="1"/>
  <c r="J74" i="4" s="1"/>
  <c r="M73" i="4"/>
  <c r="T73" i="4" s="1"/>
  <c r="U73" i="4" s="1"/>
  <c r="V73" i="4" l="1"/>
  <c r="K74" i="4"/>
  <c r="L74" i="4" s="1"/>
  <c r="W73" i="4" l="1"/>
  <c r="M74" i="4"/>
  <c r="T74" i="4" s="1"/>
  <c r="U74" i="4" s="1"/>
  <c r="V74" i="4" s="1"/>
  <c r="S74" i="4"/>
  <c r="J75" i="4" s="1"/>
  <c r="W74" i="4" l="1"/>
  <c r="K75" i="4"/>
  <c r="L75" i="4" s="1"/>
  <c r="M75" i="4" l="1"/>
  <c r="T75" i="4" s="1"/>
  <c r="U75" i="4" s="1"/>
  <c r="S75" i="4"/>
  <c r="J76" i="4" s="1"/>
  <c r="V75" i="4" l="1"/>
  <c r="K76" i="4"/>
  <c r="L76" i="4" s="1"/>
  <c r="W75" i="4" l="1"/>
  <c r="S76" i="4"/>
  <c r="J77" i="4" s="1"/>
  <c r="M76" i="4"/>
  <c r="T76" i="4" s="1"/>
  <c r="U76" i="4" s="1"/>
  <c r="V76" i="4" s="1"/>
  <c r="W76" i="4" l="1"/>
  <c r="K77" i="4"/>
  <c r="L77" i="4" s="1"/>
  <c r="M77" i="4" l="1"/>
  <c r="T77" i="4" s="1"/>
  <c r="U77" i="4" s="1"/>
  <c r="S77" i="4"/>
  <c r="J78" i="4" s="1"/>
  <c r="V77" i="4" l="1"/>
  <c r="K78" i="4"/>
  <c r="L78" i="4" s="1"/>
  <c r="M78" i="4" s="1"/>
  <c r="W77" i="4" l="1"/>
  <c r="T78" i="4"/>
  <c r="U78" i="4" s="1"/>
  <c r="S78" i="4"/>
  <c r="J79" i="4" s="1"/>
  <c r="V78" i="4" l="1"/>
  <c r="K79" i="4"/>
  <c r="L79" i="4" s="1"/>
  <c r="W78" i="4" l="1"/>
  <c r="M79" i="4"/>
  <c r="T79" i="4" s="1"/>
  <c r="U79" i="4" s="1"/>
  <c r="S79" i="4"/>
  <c r="J80" i="4" s="1"/>
  <c r="V79" i="4" l="1"/>
  <c r="K80" i="4"/>
  <c r="L80" i="4" s="1"/>
  <c r="W79" i="4" l="1"/>
  <c r="M80" i="4"/>
  <c r="T80" i="4" s="1"/>
  <c r="U80" i="4" s="1"/>
  <c r="S80" i="4"/>
  <c r="J81" i="4" s="1"/>
  <c r="V80" i="4" l="1"/>
  <c r="K81" i="4"/>
  <c r="L81" i="4" s="1"/>
  <c r="W80" i="4" l="1"/>
  <c r="S81" i="4"/>
  <c r="J82" i="4" s="1"/>
  <c r="M81" i="4"/>
  <c r="T81" i="4" s="1"/>
  <c r="U81" i="4" s="1"/>
  <c r="V81" i="4" l="1"/>
  <c r="K82" i="4"/>
  <c r="L82" i="4" s="1"/>
  <c r="W81" i="4" l="1"/>
  <c r="M82" i="4"/>
  <c r="T82" i="4" s="1"/>
  <c r="U82" i="4" s="1"/>
  <c r="V82" i="4" s="1"/>
  <c r="S82" i="4"/>
  <c r="J83" i="4" s="1"/>
  <c r="W82" i="4" l="1"/>
  <c r="K83" i="4"/>
  <c r="L83" i="4" s="1"/>
  <c r="M83" i="4" l="1"/>
  <c r="T83" i="4" s="1"/>
  <c r="U83" i="4" s="1"/>
  <c r="S83" i="4"/>
  <c r="J84" i="4" s="1"/>
  <c r="V83" i="4" l="1"/>
  <c r="K84" i="4"/>
  <c r="L84" i="4" s="1"/>
  <c r="W83" i="4" l="1"/>
  <c r="M84" i="4"/>
  <c r="T84" i="4" s="1"/>
  <c r="U84" i="4" s="1"/>
  <c r="V84" i="4" s="1"/>
  <c r="S84" i="4"/>
  <c r="J85" i="4" s="1"/>
  <c r="W84" i="4" l="1"/>
  <c r="K85" i="4"/>
  <c r="L85" i="4" s="1"/>
  <c r="S85" i="4" l="1"/>
  <c r="J86" i="4" s="1"/>
  <c r="M85" i="4"/>
  <c r="T85" i="4" s="1"/>
  <c r="U85" i="4" s="1"/>
  <c r="V85" i="4" l="1"/>
  <c r="K86" i="4"/>
  <c r="L86" i="4" s="1"/>
  <c r="W85" i="4" l="1"/>
  <c r="M86" i="4"/>
  <c r="T86" i="4" s="1"/>
  <c r="U86" i="4" s="1"/>
  <c r="V86" i="4" s="1"/>
  <c r="S86" i="4"/>
  <c r="J87" i="4" s="1"/>
  <c r="W86" i="4" l="1"/>
  <c r="K87" i="4"/>
  <c r="L87" i="4" s="1"/>
  <c r="M87" i="4" l="1"/>
  <c r="T87" i="4" s="1"/>
  <c r="U87" i="4" s="1"/>
  <c r="S87" i="4"/>
  <c r="J88" i="4" s="1"/>
  <c r="V87" i="4" l="1"/>
  <c r="K88" i="4"/>
  <c r="L88" i="4" s="1"/>
  <c r="W87" i="4" l="1"/>
  <c r="M88" i="4"/>
  <c r="T88" i="4" s="1"/>
  <c r="U88" i="4" s="1"/>
  <c r="S88" i="4"/>
  <c r="J89" i="4" s="1"/>
  <c r="V88" i="4" l="1"/>
  <c r="K89" i="4"/>
  <c r="L89" i="4" s="1"/>
  <c r="W88" i="4" l="1"/>
  <c r="M89" i="4"/>
  <c r="T89" i="4" s="1"/>
  <c r="U89" i="4" s="1"/>
  <c r="V89" i="4" s="1"/>
  <c r="S89" i="4"/>
  <c r="J90" i="4" s="1"/>
  <c r="W89" i="4" l="1"/>
  <c r="K90" i="4"/>
  <c r="L90" i="4" s="1"/>
  <c r="M90" i="4" l="1"/>
  <c r="T90" i="4" s="1"/>
  <c r="U90" i="4" s="1"/>
  <c r="S90" i="4"/>
  <c r="J91" i="4" s="1"/>
  <c r="V90" i="4" l="1"/>
  <c r="K91" i="4"/>
  <c r="L91" i="4" s="1"/>
  <c r="W90" i="4" l="1"/>
  <c r="M91" i="4"/>
  <c r="T91" i="4" s="1"/>
  <c r="U91" i="4" s="1"/>
  <c r="V91" i="4" s="1"/>
  <c r="S91" i="4"/>
  <c r="J92" i="4" s="1"/>
  <c r="W91" i="4" l="1"/>
  <c r="K92" i="4"/>
  <c r="L92" i="4" s="1"/>
  <c r="M92" i="4" l="1"/>
  <c r="T92" i="4" s="1"/>
  <c r="U92" i="4" s="1"/>
  <c r="S92" i="4"/>
  <c r="J93" i="4" s="1"/>
  <c r="V92" i="4" l="1"/>
  <c r="K93" i="4"/>
  <c r="L93" i="4" s="1"/>
  <c r="W92" i="4" l="1"/>
  <c r="S93" i="4"/>
  <c r="J94" i="4" s="1"/>
  <c r="M93" i="4"/>
  <c r="T93" i="4" s="1"/>
  <c r="U93" i="4" s="1"/>
  <c r="V93" i="4" s="1"/>
  <c r="W93" i="4" l="1"/>
  <c r="K94" i="4"/>
  <c r="L94" i="4" s="1"/>
  <c r="M94" i="4" l="1"/>
  <c r="T94" i="4" s="1"/>
  <c r="U94" i="4" s="1"/>
  <c r="S94" i="4"/>
  <c r="J95" i="4" s="1"/>
  <c r="V94" i="4" l="1"/>
  <c r="K95" i="4"/>
  <c r="L95" i="4" s="1"/>
  <c r="W94" i="4" l="1"/>
  <c r="M95" i="4"/>
  <c r="T95" i="4" s="1"/>
  <c r="U95" i="4" s="1"/>
  <c r="V95" i="4" s="1"/>
  <c r="S95" i="4"/>
  <c r="J96" i="4" s="1"/>
  <c r="W95" i="4" l="1"/>
  <c r="K96" i="4"/>
  <c r="L96" i="4" s="1"/>
  <c r="M96" i="4" l="1"/>
  <c r="T96" i="4" s="1"/>
  <c r="U96" i="4" s="1"/>
  <c r="S96" i="4"/>
  <c r="J97" i="4" s="1"/>
  <c r="V96" i="4" l="1"/>
  <c r="K97" i="4"/>
  <c r="L97" i="4" s="1"/>
  <c r="W96" i="4" l="1"/>
  <c r="M97" i="4"/>
  <c r="T97" i="4" s="1"/>
  <c r="U97" i="4" s="1"/>
  <c r="V97" i="4" s="1"/>
  <c r="S97" i="4"/>
  <c r="J98" i="4" s="1"/>
  <c r="W97" i="4" l="1"/>
  <c r="K98" i="4"/>
  <c r="L98" i="4" s="1"/>
  <c r="M98" i="4" l="1"/>
  <c r="T98" i="4" s="1"/>
  <c r="U98" i="4" s="1"/>
  <c r="V98" i="4" s="1"/>
  <c r="S98" i="4"/>
  <c r="J99" i="4" s="1"/>
  <c r="W98" i="4" l="1"/>
  <c r="K99" i="4"/>
  <c r="L99" i="4" s="1"/>
  <c r="M99" i="4" l="1"/>
  <c r="T99" i="4" s="1"/>
  <c r="U99" i="4" s="1"/>
  <c r="V99" i="4" s="1"/>
  <c r="W99" i="4" s="1"/>
  <c r="S99" i="4"/>
  <c r="J100" i="4" s="1"/>
  <c r="K100" i="4" l="1"/>
  <c r="L100" i="4" s="1"/>
  <c r="M100" i="4" l="1"/>
  <c r="T100" i="4" s="1"/>
  <c r="U100" i="4" s="1"/>
  <c r="V100" i="4" s="1"/>
  <c r="S100" i="4"/>
  <c r="J101" i="4" s="1"/>
  <c r="W100" i="4" l="1"/>
  <c r="K101" i="4"/>
  <c r="L101" i="4" s="1"/>
  <c r="S101" i="4" l="1"/>
  <c r="J102" i="4" s="1"/>
  <c r="M101" i="4"/>
  <c r="T101" i="4" s="1"/>
  <c r="U101" i="4" s="1"/>
  <c r="V101" i="4" l="1"/>
  <c r="K102" i="4"/>
  <c r="L102" i="4" s="1"/>
  <c r="W101" i="4" l="1"/>
  <c r="AN3" i="4"/>
  <c r="S102" i="4"/>
  <c r="S2" i="4" s="1"/>
  <c r="M102" i="4"/>
  <c r="T102" i="4" s="1"/>
  <c r="T2" i="4" l="1"/>
  <c r="R4" i="4" s="1"/>
  <c r="AJ3" i="4" s="1"/>
  <c r="U102" i="4"/>
  <c r="U2" i="4" l="1"/>
  <c r="R5" i="4" s="1"/>
  <c r="AK3" i="4" s="1"/>
  <c r="V102" i="4"/>
  <c r="V2" i="4" l="1"/>
  <c r="R7" i="4" s="1"/>
  <c r="AL3" i="4" s="1"/>
  <c r="W102" i="4"/>
  <c r="W2" i="4" s="1"/>
  <c r="R6" i="4" s="1"/>
  <c r="AM3" i="4" s="1"/>
</calcChain>
</file>

<file path=xl/sharedStrings.xml><?xml version="1.0" encoding="utf-8"?>
<sst xmlns="http://schemas.openxmlformats.org/spreadsheetml/2006/main" count="78" uniqueCount="57">
  <si>
    <t>wl</t>
  </si>
  <si>
    <t>pr</t>
  </si>
  <si>
    <t>net</t>
  </si>
  <si>
    <t>Rep?</t>
  </si>
  <si>
    <t>Spin</t>
  </si>
  <si>
    <t>Goal</t>
  </si>
  <si>
    <t>Stop-loss</t>
  </si>
  <si>
    <t>Prog. +</t>
  </si>
  <si>
    <t>Prog. -</t>
  </si>
  <si>
    <t>Start spin</t>
  </si>
  <si>
    <t>Base unit</t>
  </si>
  <si>
    <t>Max</t>
  </si>
  <si>
    <t>Parameters</t>
  </si>
  <si>
    <t>Yes</t>
  </si>
  <si>
    <t>No</t>
  </si>
  <si>
    <t>Reset at new high?</t>
  </si>
  <si>
    <t>Start after repeater</t>
  </si>
  <si>
    <t>Prog type</t>
  </si>
  <si>
    <t>Exponent</t>
  </si>
  <si>
    <t>+/-</t>
  </si>
  <si>
    <t>start rep</t>
  </si>
  <si>
    <t>start spin</t>
  </si>
  <si>
    <t>KTF</t>
  </si>
  <si>
    <t>Prog to goal</t>
  </si>
  <si>
    <t>Min to goal</t>
  </si>
  <si>
    <t>Minto goal</t>
  </si>
  <si>
    <t>Prog</t>
  </si>
  <si>
    <t>Nrs</t>
  </si>
  <si>
    <t>at spin</t>
  </si>
  <si>
    <t>min. to goal</t>
  </si>
  <si>
    <t>Max prog to goal</t>
  </si>
  <si>
    <t>Sum</t>
  </si>
  <si>
    <t>Min</t>
  </si>
  <si>
    <t>Average</t>
  </si>
  <si>
    <t>spin</t>
  </si>
  <si>
    <t>Gap</t>
  </si>
  <si>
    <t>Ord</t>
  </si>
  <si>
    <t>Rep stats</t>
  </si>
  <si>
    <t>Rep1 spin</t>
  </si>
  <si>
    <t>Rep2 spin</t>
  </si>
  <si>
    <t>Rep3 spin</t>
  </si>
  <si>
    <t>Rep4 spin</t>
  </si>
  <si>
    <t>Rep1 gap</t>
  </si>
  <si>
    <t>Rep2 gap</t>
  </si>
  <si>
    <t>Rep3 gap</t>
  </si>
  <si>
    <t>Rep4 gap</t>
  </si>
  <si>
    <t>Ordinal Gap</t>
  </si>
  <si>
    <t>Hit nrs</t>
  </si>
  <si>
    <t>Rep</t>
  </si>
  <si>
    <t xml:space="preserve">Rep1 </t>
  </si>
  <si>
    <t>Rep2</t>
  </si>
  <si>
    <t>Rep3</t>
  </si>
  <si>
    <t>Rep4</t>
  </si>
  <si>
    <t>Rise prog only after win, if no new high?</t>
  </si>
  <si>
    <t>Total</t>
  </si>
  <si>
    <t>End</t>
  </si>
  <si>
    <t>Not sure  if Waldo is around...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</si>
</sst>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Fill="1" applyBorder="1"/>
    <xf numFmtId="0" fontId="0" fillId="0" borderId="1" xfId="0" applyFill="1" applyBorder="1"/>
    <xf numFmtId="0" fontId="0" fillId="0" borderId="3" xfId="0" applyFill="1" applyBorder="1"/>
    <xf numFmtId="0" fontId="0" fillId="0" borderId="5" xfId="0" applyFill="1" applyBorder="1"/>
    <xf numFmtId="0" fontId="0" fillId="3" borderId="2" xfId="0" applyFill="1" applyBorder="1"/>
    <xf numFmtId="0" fontId="0" fillId="3" borderId="4" xfId="0" applyFill="1" applyBorder="1"/>
    <xf numFmtId="0" fontId="0" fillId="3" borderId="6" xfId="0" applyFill="1" applyBorder="1"/>
    <xf numFmtId="0" fontId="0" fillId="0" borderId="9" xfId="0" applyBorder="1"/>
    <xf numFmtId="0" fontId="0" fillId="2" borderId="9" xfId="0" applyFill="1" applyBorder="1"/>
    <xf numFmtId="2" fontId="0" fillId="0" borderId="0" xfId="0" applyNumberFormat="1"/>
    <xf numFmtId="0" fontId="0" fillId="0" borderId="0" xfId="0" applyBorder="1"/>
    <xf numFmtId="0" fontId="0" fillId="0" borderId="1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0" xfId="0" applyBorder="1" applyAlignment="1">
      <alignment horizontal="center" wrapText="1"/>
    </xf>
    <xf numFmtId="0" fontId="0" fillId="0" borderId="12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2128941495194163"/>
          <c:y val="5.671351828684966E-2"/>
          <c:w val="0.84460204958848795"/>
          <c:h val="0.86165084504623835"/>
        </c:manualLayout>
      </c:layout>
      <c:lineChart>
        <c:grouping val="standard"/>
        <c:varyColors val="0"/>
        <c:ser>
          <c:idx val="0"/>
          <c:order val="0"/>
          <c:tx>
            <c:strRef>
              <c:f>'Rev-KTF'!$L$2</c:f>
              <c:strCache>
                <c:ptCount val="1"/>
                <c:pt idx="0">
                  <c:v>Total</c:v>
                </c:pt>
              </c:strCache>
            </c:strRef>
          </c:tx>
          <c:marker>
            <c:symbol val="none"/>
          </c:marker>
          <c:val>
            <c:numRef>
              <c:f>'Rev-KTF'!$L$3:$L$102</c:f>
              <c:numCache>
                <c:formatCode>General</c:formatCode>
                <c:ptCount val="100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-11</c:v>
                </c:pt>
                <c:pt idx="15">
                  <c:v>-23</c:v>
                </c:pt>
                <c:pt idx="16">
                  <c:v>0</c:v>
                </c:pt>
                <c:pt idx="17">
                  <c:v>-26</c:v>
                </c:pt>
                <c:pt idx="18">
                  <c:v>-54</c:v>
                </c:pt>
                <c:pt idx="19">
                  <c:v>-12</c:v>
                </c:pt>
                <c:pt idx="20">
                  <c:v>-57</c:v>
                </c:pt>
                <c:pt idx="21">
                  <c:v>-105</c:v>
                </c:pt>
                <c:pt idx="22">
                  <c:v>-156</c:v>
                </c:pt>
                <c:pt idx="23">
                  <c:v>-210</c:v>
                </c:pt>
                <c:pt idx="24">
                  <c:v>-159</c:v>
                </c:pt>
                <c:pt idx="25">
                  <c:v>-235</c:v>
                </c:pt>
                <c:pt idx="26">
                  <c:v>-315</c:v>
                </c:pt>
                <c:pt idx="27">
                  <c:v>-255</c:v>
                </c:pt>
                <c:pt idx="28">
                  <c:v>-180</c:v>
                </c:pt>
                <c:pt idx="29">
                  <c:v>-306</c:v>
                </c:pt>
                <c:pt idx="30">
                  <c:v>-438</c:v>
                </c:pt>
                <c:pt idx="31">
                  <c:v>-360</c:v>
                </c:pt>
                <c:pt idx="32">
                  <c:v>-269</c:v>
                </c:pt>
                <c:pt idx="33">
                  <c:v>-453</c:v>
                </c:pt>
                <c:pt idx="34">
                  <c:v>-357</c:v>
                </c:pt>
                <c:pt idx="35">
                  <c:v>-249</c:v>
                </c:pt>
                <c:pt idx="36">
                  <c:v>-129</c:v>
                </c:pt>
                <c:pt idx="37">
                  <c:v>3</c:v>
                </c:pt>
                <c:pt idx="38">
                  <c:v>-21</c:v>
                </c:pt>
                <c:pt idx="39">
                  <c:v>-10</c:v>
                </c:pt>
                <c:pt idx="40">
                  <c:v>12</c:v>
                </c:pt>
                <c:pt idx="41">
                  <c:v>-13</c:v>
                </c:pt>
                <c:pt idx="42">
                  <c:v>-3</c:v>
                </c:pt>
                <c:pt idx="43">
                  <c:v>17</c:v>
                </c:pt>
                <c:pt idx="44">
                  <c:v>-9</c:v>
                </c:pt>
                <c:pt idx="45">
                  <c:v>0</c:v>
                </c:pt>
                <c:pt idx="46">
                  <c:v>18</c:v>
                </c:pt>
                <c:pt idx="47">
                  <c:v>27</c:v>
                </c:pt>
                <c:pt idx="48">
                  <c:v>36</c:v>
                </c:pt>
                <c:pt idx="49">
                  <c:v>45</c:v>
                </c:pt>
                <c:pt idx="50">
                  <c:v>54</c:v>
                </c:pt>
                <c:pt idx="51">
                  <c:v>27</c:v>
                </c:pt>
                <c:pt idx="52">
                  <c:v>35</c:v>
                </c:pt>
                <c:pt idx="53">
                  <c:v>51</c:v>
                </c:pt>
                <c:pt idx="54">
                  <c:v>75</c:v>
                </c:pt>
                <c:pt idx="55">
                  <c:v>83</c:v>
                </c:pt>
                <c:pt idx="56">
                  <c:v>55</c:v>
                </c:pt>
                <c:pt idx="57">
                  <c:v>62</c:v>
                </c:pt>
                <c:pt idx="58">
                  <c:v>4</c:v>
                </c:pt>
                <c:pt idx="59">
                  <c:v>-56</c:v>
                </c:pt>
                <c:pt idx="60">
                  <c:v>-46</c:v>
                </c:pt>
                <c:pt idx="61">
                  <c:v>-139</c:v>
                </c:pt>
                <c:pt idx="62">
                  <c:v>-235</c:v>
                </c:pt>
                <c:pt idx="63">
                  <c:v>-226</c:v>
                </c:pt>
                <c:pt idx="64">
                  <c:v>-214</c:v>
                </c:pt>
                <c:pt idx="65">
                  <c:v>-199</c:v>
                </c:pt>
                <c:pt idx="66">
                  <c:v>-181</c:v>
                </c:pt>
                <c:pt idx="67">
                  <c:v>-160</c:v>
                </c:pt>
                <c:pt idx="68">
                  <c:v>-136</c:v>
                </c:pt>
                <c:pt idx="69">
                  <c:v>-109</c:v>
                </c:pt>
                <c:pt idx="70">
                  <c:v>-79</c:v>
                </c:pt>
                <c:pt idx="71">
                  <c:v>-46</c:v>
                </c:pt>
                <c:pt idx="72">
                  <c:v>-442</c:v>
                </c:pt>
                <c:pt idx="73">
                  <c:v>-418</c:v>
                </c:pt>
                <c:pt idx="74">
                  <c:v>-392</c:v>
                </c:pt>
                <c:pt idx="75">
                  <c:v>-364</c:v>
                </c:pt>
                <c:pt idx="76">
                  <c:v>-334</c:v>
                </c:pt>
                <c:pt idx="77">
                  <c:v>-302</c:v>
                </c:pt>
                <c:pt idx="78">
                  <c:v>-268</c:v>
                </c:pt>
                <c:pt idx="79">
                  <c:v>-880</c:v>
                </c:pt>
                <c:pt idx="80">
                  <c:v>-862</c:v>
                </c:pt>
                <c:pt idx="81">
                  <c:v>-843</c:v>
                </c:pt>
                <c:pt idx="82">
                  <c:v>-823</c:v>
                </c:pt>
                <c:pt idx="83">
                  <c:v>-802</c:v>
                </c:pt>
                <c:pt idx="84">
                  <c:v>-780</c:v>
                </c:pt>
                <c:pt idx="85">
                  <c:v>-757</c:v>
                </c:pt>
                <c:pt idx="86">
                  <c:v>-733</c:v>
                </c:pt>
                <c:pt idx="87">
                  <c:v>-708</c:v>
                </c:pt>
                <c:pt idx="88">
                  <c:v>-682</c:v>
                </c:pt>
                <c:pt idx="89">
                  <c:v>-655</c:v>
                </c:pt>
                <c:pt idx="90">
                  <c:v>-627</c:v>
                </c:pt>
                <c:pt idx="91">
                  <c:v>-598</c:v>
                </c:pt>
                <c:pt idx="92">
                  <c:v>-568</c:v>
                </c:pt>
                <c:pt idx="93">
                  <c:v>-537</c:v>
                </c:pt>
                <c:pt idx="94">
                  <c:v>-505</c:v>
                </c:pt>
                <c:pt idx="95">
                  <c:v>-472</c:v>
                </c:pt>
                <c:pt idx="96">
                  <c:v>-438</c:v>
                </c:pt>
                <c:pt idx="97">
                  <c:v>-403</c:v>
                </c:pt>
                <c:pt idx="98">
                  <c:v>-367</c:v>
                </c:pt>
                <c:pt idx="99">
                  <c:v>-330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597440"/>
        <c:axId val="155623808"/>
      </c:lineChart>
      <c:catAx>
        <c:axId val="1555974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55623808"/>
        <c:crosses val="autoZero"/>
        <c:auto val="1"/>
        <c:lblAlgn val="ctr"/>
        <c:lblOffset val="100"/>
        <c:noMultiLvlLbl val="0"/>
      </c:catAx>
      <c:valAx>
        <c:axId val="1556238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559744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hart" Target="../charts/chart1.xm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333376</xdr:colOff>
      <xdr:row>22</xdr:row>
      <xdr:rowOff>38100</xdr:rowOff>
    </xdr:from>
    <xdr:to>
      <xdr:col>15</xdr:col>
      <xdr:colOff>142876</xdr:colOff>
      <xdr:row>23</xdr:row>
      <xdr:rowOff>161521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00651" y="4286250"/>
          <a:ext cx="419100" cy="313921"/>
        </a:xfrm>
        <a:prstGeom prst="rect">
          <a:avLst/>
        </a:prstGeom>
      </xdr:spPr>
    </xdr:pic>
    <xdr:clientData/>
  </xdr:twoCellAnchor>
  <xdr:twoCellAnchor>
    <xdr:from>
      <xdr:col>13</xdr:col>
      <xdr:colOff>152401</xdr:colOff>
      <xdr:row>18</xdr:row>
      <xdr:rowOff>66676</xdr:rowOff>
    </xdr:from>
    <xdr:to>
      <xdr:col>17</xdr:col>
      <xdr:colOff>609599</xdr:colOff>
      <xdr:row>31</xdr:row>
      <xdr:rowOff>9525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31</xdr:col>
      <xdr:colOff>161925</xdr:colOff>
      <xdr:row>8</xdr:row>
      <xdr:rowOff>47625</xdr:rowOff>
    </xdr:from>
    <xdr:to>
      <xdr:col>33</xdr:col>
      <xdr:colOff>352425</xdr:colOff>
      <xdr:row>13</xdr:row>
      <xdr:rowOff>151041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39925" y="1619250"/>
          <a:ext cx="1409700" cy="105591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mages/Game/nrs-in-18-3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rsin37"/>
      <sheetName val="Flat at 18"/>
      <sheetName val="Flat at 18-unhit"/>
      <sheetName val="anti-ktf"/>
      <sheetName val="Sheet6"/>
      <sheetName val="ktf"/>
      <sheetName val="Sheet8"/>
    </sheetNames>
    <sheetDataSet>
      <sheetData sheetId="0">
        <row r="2">
          <cell r="C2" t="str">
            <v>Occurrence</v>
          </cell>
        </row>
      </sheetData>
      <sheetData sheetId="1"/>
      <sheetData sheetId="2" refreshError="1"/>
      <sheetData sheetId="3">
        <row r="6">
          <cell r="AN6">
            <v>-37</v>
          </cell>
        </row>
        <row r="7">
          <cell r="AN7">
            <v>0</v>
          </cell>
        </row>
        <row r="8">
          <cell r="AN8">
            <v>18</v>
          </cell>
        </row>
        <row r="9">
          <cell r="AN9">
            <v>-4</v>
          </cell>
        </row>
        <row r="10">
          <cell r="AN10">
            <v>-19</v>
          </cell>
        </row>
        <row r="11">
          <cell r="AN11">
            <v>18</v>
          </cell>
        </row>
        <row r="12">
          <cell r="AN12">
            <v>-1</v>
          </cell>
        </row>
        <row r="13">
          <cell r="AN13">
            <v>0</v>
          </cell>
        </row>
        <row r="14">
          <cell r="AN14">
            <v>0</v>
          </cell>
        </row>
        <row r="15">
          <cell r="AN15">
            <v>0</v>
          </cell>
        </row>
        <row r="16">
          <cell r="AN16">
            <v>0</v>
          </cell>
        </row>
        <row r="17">
          <cell r="AN17">
            <v>-19</v>
          </cell>
        </row>
        <row r="18">
          <cell r="AN18">
            <v>-37</v>
          </cell>
        </row>
        <row r="19">
          <cell r="AN19">
            <v>0</v>
          </cell>
        </row>
        <row r="20">
          <cell r="AN20">
            <v>0</v>
          </cell>
        </row>
        <row r="21">
          <cell r="AN21">
            <v>0</v>
          </cell>
        </row>
        <row r="22">
          <cell r="AN22">
            <v>0</v>
          </cell>
        </row>
        <row r="23">
          <cell r="AN23">
            <v>0</v>
          </cell>
        </row>
        <row r="24">
          <cell r="AN24">
            <v>0</v>
          </cell>
        </row>
        <row r="25">
          <cell r="AN25">
            <v>0</v>
          </cell>
        </row>
        <row r="26">
          <cell r="AN26">
            <v>0</v>
          </cell>
        </row>
        <row r="27">
          <cell r="AN27">
            <v>0</v>
          </cell>
        </row>
        <row r="28">
          <cell r="AN28">
            <v>0</v>
          </cell>
        </row>
        <row r="29">
          <cell r="AN29">
            <v>0</v>
          </cell>
        </row>
        <row r="30">
          <cell r="AN30">
            <v>54</v>
          </cell>
        </row>
        <row r="31">
          <cell r="AN31">
            <v>-2</v>
          </cell>
        </row>
        <row r="32">
          <cell r="AN32">
            <v>34</v>
          </cell>
        </row>
        <row r="33">
          <cell r="AN33">
            <v>-18</v>
          </cell>
        </row>
        <row r="34">
          <cell r="AN34">
            <v>0</v>
          </cell>
        </row>
        <row r="35">
          <cell r="AN35">
            <v>0</v>
          </cell>
        </row>
        <row r="36">
          <cell r="AN36">
            <v>0</v>
          </cell>
        </row>
        <row r="37">
          <cell r="AN37">
            <v>0</v>
          </cell>
        </row>
        <row r="38">
          <cell r="AN38">
            <v>0</v>
          </cell>
        </row>
        <row r="39">
          <cell r="AN39">
            <v>0</v>
          </cell>
        </row>
        <row r="40">
          <cell r="AN40">
            <v>0</v>
          </cell>
        </row>
        <row r="41">
          <cell r="AN41">
            <v>-19</v>
          </cell>
        </row>
        <row r="42">
          <cell r="AN42">
            <v>0</v>
          </cell>
        </row>
        <row r="43">
          <cell r="AN43">
            <v>0</v>
          </cell>
        </row>
        <row r="44">
          <cell r="AN44">
            <v>-20</v>
          </cell>
        </row>
        <row r="45">
          <cell r="AN45">
            <v>0</v>
          </cell>
        </row>
        <row r="46">
          <cell r="AN46">
            <v>-86</v>
          </cell>
        </row>
        <row r="47">
          <cell r="AN47">
            <v>-19</v>
          </cell>
        </row>
        <row r="48">
          <cell r="AN48">
            <v>0</v>
          </cell>
        </row>
        <row r="49">
          <cell r="AN49">
            <v>0</v>
          </cell>
        </row>
        <row r="50">
          <cell r="AN50">
            <v>0</v>
          </cell>
        </row>
        <row r="51">
          <cell r="AN51">
            <v>18</v>
          </cell>
        </row>
        <row r="52">
          <cell r="AN52">
            <v>0</v>
          </cell>
        </row>
        <row r="53">
          <cell r="AN53">
            <v>0</v>
          </cell>
        </row>
        <row r="54">
          <cell r="AN54">
            <v>0</v>
          </cell>
        </row>
        <row r="55">
          <cell r="AN55">
            <v>0</v>
          </cell>
        </row>
        <row r="56">
          <cell r="AN56">
            <v>0</v>
          </cell>
        </row>
        <row r="57">
          <cell r="AN57">
            <v>0</v>
          </cell>
        </row>
        <row r="58">
          <cell r="AN58">
            <v>0</v>
          </cell>
        </row>
        <row r="59">
          <cell r="AN59">
            <v>-39</v>
          </cell>
        </row>
        <row r="60">
          <cell r="AN60">
            <v>0</v>
          </cell>
        </row>
        <row r="61">
          <cell r="AN61">
            <v>0</v>
          </cell>
        </row>
        <row r="62">
          <cell r="AN62">
            <v>0</v>
          </cell>
        </row>
        <row r="63">
          <cell r="AN63">
            <v>-46</v>
          </cell>
        </row>
        <row r="64">
          <cell r="AN64">
            <v>0</v>
          </cell>
        </row>
        <row r="65">
          <cell r="AN65">
            <v>16</v>
          </cell>
        </row>
        <row r="66">
          <cell r="AN66">
            <v>0</v>
          </cell>
        </row>
        <row r="67">
          <cell r="AN67">
            <v>0</v>
          </cell>
        </row>
        <row r="68">
          <cell r="AN68">
            <v>0</v>
          </cell>
        </row>
        <row r="69">
          <cell r="AN69">
            <v>0</v>
          </cell>
        </row>
        <row r="70">
          <cell r="AN70">
            <v>0</v>
          </cell>
        </row>
        <row r="71">
          <cell r="AN71">
            <v>-21</v>
          </cell>
        </row>
        <row r="72">
          <cell r="AN72">
            <v>0</v>
          </cell>
        </row>
        <row r="73">
          <cell r="AN73">
            <v>-18</v>
          </cell>
        </row>
        <row r="74">
          <cell r="AN74">
            <v>-1</v>
          </cell>
        </row>
        <row r="75">
          <cell r="AN75">
            <v>12</v>
          </cell>
        </row>
        <row r="76">
          <cell r="AN76">
            <v>0</v>
          </cell>
        </row>
        <row r="77">
          <cell r="AN77">
            <v>-39</v>
          </cell>
        </row>
        <row r="78">
          <cell r="AN78">
            <v>-18</v>
          </cell>
        </row>
        <row r="79">
          <cell r="AN79">
            <v>-18</v>
          </cell>
        </row>
        <row r="80">
          <cell r="AN80">
            <v>0</v>
          </cell>
        </row>
        <row r="81">
          <cell r="AN81">
            <v>0</v>
          </cell>
        </row>
        <row r="82">
          <cell r="AN82">
            <v>18</v>
          </cell>
        </row>
        <row r="83">
          <cell r="AN83">
            <v>0</v>
          </cell>
        </row>
        <row r="84">
          <cell r="AN84">
            <v>0</v>
          </cell>
        </row>
        <row r="85">
          <cell r="AN85">
            <v>33</v>
          </cell>
        </row>
        <row r="86">
          <cell r="AN86">
            <v>-5</v>
          </cell>
        </row>
        <row r="87">
          <cell r="AN87">
            <v>0</v>
          </cell>
        </row>
        <row r="88">
          <cell r="AN88">
            <v>0</v>
          </cell>
        </row>
        <row r="89">
          <cell r="AN89">
            <v>18</v>
          </cell>
        </row>
        <row r="90">
          <cell r="AN90">
            <v>0</v>
          </cell>
        </row>
        <row r="91">
          <cell r="AN91">
            <v>-21</v>
          </cell>
        </row>
        <row r="92">
          <cell r="AN92">
            <v>0</v>
          </cell>
        </row>
        <row r="93">
          <cell r="AN93">
            <v>0</v>
          </cell>
        </row>
        <row r="94">
          <cell r="AN94">
            <v>0</v>
          </cell>
        </row>
        <row r="95">
          <cell r="AN95">
            <v>0</v>
          </cell>
        </row>
        <row r="96">
          <cell r="AN96">
            <v>36</v>
          </cell>
        </row>
        <row r="97">
          <cell r="AN97">
            <v>0</v>
          </cell>
        </row>
        <row r="98">
          <cell r="AN98">
            <v>0</v>
          </cell>
        </row>
        <row r="99">
          <cell r="AN99">
            <v>18</v>
          </cell>
        </row>
        <row r="100">
          <cell r="AN100">
            <v>0</v>
          </cell>
        </row>
        <row r="101">
          <cell r="AN101">
            <v>0</v>
          </cell>
        </row>
        <row r="102">
          <cell r="AN102">
            <v>0</v>
          </cell>
        </row>
        <row r="103">
          <cell r="AN103">
            <v>-41</v>
          </cell>
        </row>
        <row r="104">
          <cell r="AN104">
            <v>-1</v>
          </cell>
        </row>
        <row r="105">
          <cell r="AN105">
            <v>0</v>
          </cell>
        </row>
        <row r="106">
          <cell r="AN106">
            <v>-3</v>
          </cell>
        </row>
        <row r="107">
          <cell r="AN107">
            <v>0</v>
          </cell>
        </row>
        <row r="108">
          <cell r="AN108">
            <v>18</v>
          </cell>
        </row>
        <row r="109">
          <cell r="AN109">
            <v>0</v>
          </cell>
        </row>
        <row r="110">
          <cell r="AN110">
            <v>-1</v>
          </cell>
        </row>
        <row r="111">
          <cell r="AN111">
            <v>18</v>
          </cell>
        </row>
        <row r="112">
          <cell r="AN112">
            <v>17</v>
          </cell>
        </row>
        <row r="113">
          <cell r="AN113">
            <v>34</v>
          </cell>
        </row>
        <row r="114">
          <cell r="AN114">
            <v>-19</v>
          </cell>
        </row>
        <row r="115">
          <cell r="AN115">
            <v>0</v>
          </cell>
        </row>
        <row r="116">
          <cell r="AN116">
            <v>0</v>
          </cell>
        </row>
        <row r="117">
          <cell r="AN117">
            <v>-18</v>
          </cell>
        </row>
        <row r="118">
          <cell r="AN118">
            <v>-19</v>
          </cell>
        </row>
        <row r="119">
          <cell r="AN119">
            <v>0</v>
          </cell>
        </row>
        <row r="120">
          <cell r="AN120">
            <v>0</v>
          </cell>
        </row>
        <row r="121">
          <cell r="AN121">
            <v>-27</v>
          </cell>
        </row>
        <row r="122">
          <cell r="AN122">
            <v>0</v>
          </cell>
        </row>
        <row r="123">
          <cell r="AN123">
            <v>-18</v>
          </cell>
        </row>
        <row r="124">
          <cell r="AN124">
            <v>0</v>
          </cell>
        </row>
        <row r="125">
          <cell r="AN125">
            <v>0</v>
          </cell>
        </row>
        <row r="126">
          <cell r="AN126">
            <v>-19</v>
          </cell>
        </row>
        <row r="127">
          <cell r="AN127">
            <v>0</v>
          </cell>
        </row>
        <row r="128">
          <cell r="AN128">
            <v>-19</v>
          </cell>
        </row>
        <row r="129">
          <cell r="AN129">
            <v>-2</v>
          </cell>
        </row>
        <row r="130">
          <cell r="AN130">
            <v>0</v>
          </cell>
        </row>
        <row r="131">
          <cell r="AN131">
            <v>0</v>
          </cell>
        </row>
        <row r="132">
          <cell r="AN132">
            <v>0</v>
          </cell>
        </row>
        <row r="133">
          <cell r="AN133">
            <v>16</v>
          </cell>
        </row>
        <row r="134">
          <cell r="AN134">
            <v>0</v>
          </cell>
        </row>
        <row r="135">
          <cell r="AN135">
            <v>0</v>
          </cell>
        </row>
        <row r="136">
          <cell r="AN136">
            <v>-40</v>
          </cell>
        </row>
        <row r="137">
          <cell r="AN137">
            <v>-19</v>
          </cell>
        </row>
        <row r="138">
          <cell r="AN138">
            <v>0</v>
          </cell>
        </row>
        <row r="139">
          <cell r="AN139">
            <v>-21</v>
          </cell>
        </row>
        <row r="140">
          <cell r="AN140">
            <v>0</v>
          </cell>
        </row>
        <row r="141">
          <cell r="AN141">
            <v>-2</v>
          </cell>
        </row>
        <row r="142">
          <cell r="AN142">
            <v>0</v>
          </cell>
        </row>
        <row r="143">
          <cell r="AN143">
            <v>0</v>
          </cell>
        </row>
        <row r="144">
          <cell r="AN144">
            <v>0</v>
          </cell>
        </row>
        <row r="145">
          <cell r="AN145">
            <v>17</v>
          </cell>
        </row>
        <row r="146">
          <cell r="AN146">
            <v>0</v>
          </cell>
        </row>
        <row r="147">
          <cell r="AN147">
            <v>0</v>
          </cell>
        </row>
        <row r="148">
          <cell r="AN148">
            <v>17</v>
          </cell>
        </row>
        <row r="149">
          <cell r="AN149">
            <v>0</v>
          </cell>
        </row>
        <row r="150">
          <cell r="AN150">
            <v>0</v>
          </cell>
        </row>
        <row r="151">
          <cell r="AN151">
            <v>-40</v>
          </cell>
        </row>
        <row r="152">
          <cell r="AN152">
            <v>0</v>
          </cell>
        </row>
        <row r="153">
          <cell r="AN153">
            <v>0</v>
          </cell>
        </row>
        <row r="154">
          <cell r="AN154">
            <v>-3</v>
          </cell>
        </row>
        <row r="155">
          <cell r="AN155">
            <v>0</v>
          </cell>
        </row>
        <row r="156">
          <cell r="AN156">
            <v>16</v>
          </cell>
        </row>
        <row r="157">
          <cell r="AN157">
            <v>0</v>
          </cell>
        </row>
        <row r="158">
          <cell r="AN158">
            <v>-18</v>
          </cell>
        </row>
        <row r="159">
          <cell r="AN159">
            <v>-37</v>
          </cell>
        </row>
        <row r="160">
          <cell r="AN160">
            <v>0</v>
          </cell>
        </row>
        <row r="161">
          <cell r="AN161">
            <v>-37</v>
          </cell>
        </row>
        <row r="162">
          <cell r="AN162">
            <v>0</v>
          </cell>
        </row>
        <row r="163">
          <cell r="AN163">
            <v>14</v>
          </cell>
        </row>
        <row r="164">
          <cell r="AN164">
            <v>-20</v>
          </cell>
        </row>
        <row r="165">
          <cell r="AN165">
            <v>0</v>
          </cell>
        </row>
        <row r="166">
          <cell r="AN166">
            <v>0</v>
          </cell>
        </row>
        <row r="167">
          <cell r="AN167">
            <v>0</v>
          </cell>
        </row>
        <row r="168">
          <cell r="AN168">
            <v>0</v>
          </cell>
        </row>
        <row r="169">
          <cell r="AN169">
            <v>0</v>
          </cell>
        </row>
        <row r="170">
          <cell r="AN170">
            <v>-7</v>
          </cell>
        </row>
        <row r="171">
          <cell r="AN171">
            <v>0</v>
          </cell>
        </row>
        <row r="172">
          <cell r="AN172">
            <v>18</v>
          </cell>
        </row>
        <row r="173">
          <cell r="AN173">
            <v>0</v>
          </cell>
        </row>
        <row r="174">
          <cell r="AN174">
            <v>0</v>
          </cell>
        </row>
        <row r="175">
          <cell r="AN175">
            <v>0</v>
          </cell>
        </row>
        <row r="176">
          <cell r="AN176">
            <v>0</v>
          </cell>
        </row>
        <row r="177">
          <cell r="AN177">
            <v>0</v>
          </cell>
        </row>
        <row r="178">
          <cell r="AN178">
            <v>0</v>
          </cell>
        </row>
        <row r="179">
          <cell r="AN179">
            <v>0</v>
          </cell>
        </row>
        <row r="180">
          <cell r="AN180">
            <v>0</v>
          </cell>
        </row>
        <row r="181">
          <cell r="AN181">
            <v>0</v>
          </cell>
        </row>
        <row r="182">
          <cell r="AN182">
            <v>15</v>
          </cell>
        </row>
        <row r="183">
          <cell r="AN183">
            <v>35</v>
          </cell>
        </row>
        <row r="184">
          <cell r="AN184">
            <v>-19</v>
          </cell>
        </row>
        <row r="185">
          <cell r="AN185">
            <v>-40</v>
          </cell>
        </row>
        <row r="186">
          <cell r="AN186">
            <v>18</v>
          </cell>
        </row>
        <row r="187">
          <cell r="AN187">
            <v>0</v>
          </cell>
        </row>
        <row r="188">
          <cell r="AN188">
            <v>-5</v>
          </cell>
        </row>
        <row r="189">
          <cell r="AN189">
            <v>0</v>
          </cell>
        </row>
        <row r="190">
          <cell r="AN190">
            <v>-20</v>
          </cell>
        </row>
        <row r="191">
          <cell r="AN191">
            <v>0</v>
          </cell>
        </row>
        <row r="192">
          <cell r="AN192">
            <v>0</v>
          </cell>
        </row>
        <row r="193">
          <cell r="AN193">
            <v>0</v>
          </cell>
        </row>
        <row r="194">
          <cell r="AN194">
            <v>-18</v>
          </cell>
        </row>
        <row r="195">
          <cell r="AN195">
            <v>15</v>
          </cell>
        </row>
        <row r="196">
          <cell r="AN196">
            <v>17</v>
          </cell>
        </row>
        <row r="197">
          <cell r="AN197">
            <v>18</v>
          </cell>
        </row>
        <row r="198">
          <cell r="AN198">
            <v>0</v>
          </cell>
        </row>
        <row r="199">
          <cell r="AN199">
            <v>0</v>
          </cell>
        </row>
        <row r="200">
          <cell r="AN200">
            <v>-39</v>
          </cell>
        </row>
        <row r="201">
          <cell r="AN201">
            <v>0</v>
          </cell>
        </row>
        <row r="202">
          <cell r="AN202">
            <v>0</v>
          </cell>
        </row>
        <row r="203">
          <cell r="AN203">
            <v>17</v>
          </cell>
        </row>
        <row r="204">
          <cell r="AN204">
            <v>0</v>
          </cell>
        </row>
        <row r="205">
          <cell r="AN205">
            <v>0</v>
          </cell>
        </row>
        <row r="206">
          <cell r="AN206">
            <v>0</v>
          </cell>
        </row>
        <row r="207">
          <cell r="AN207">
            <v>0</v>
          </cell>
        </row>
        <row r="208">
          <cell r="AN208">
            <v>0</v>
          </cell>
        </row>
        <row r="209">
          <cell r="AN209">
            <v>0</v>
          </cell>
        </row>
        <row r="210">
          <cell r="AN210">
            <v>0</v>
          </cell>
        </row>
        <row r="211">
          <cell r="AN211">
            <v>-21</v>
          </cell>
        </row>
        <row r="212">
          <cell r="AN212">
            <v>0</v>
          </cell>
        </row>
        <row r="213">
          <cell r="AN213">
            <v>0</v>
          </cell>
        </row>
        <row r="214">
          <cell r="AN214">
            <v>0</v>
          </cell>
        </row>
        <row r="215">
          <cell r="AN215">
            <v>0</v>
          </cell>
        </row>
        <row r="216">
          <cell r="AN216">
            <v>0</v>
          </cell>
        </row>
        <row r="217">
          <cell r="AN217">
            <v>18</v>
          </cell>
        </row>
        <row r="218">
          <cell r="AN218">
            <v>-2</v>
          </cell>
        </row>
        <row r="219">
          <cell r="AN219">
            <v>13</v>
          </cell>
        </row>
        <row r="220">
          <cell r="AN220">
            <v>0</v>
          </cell>
        </row>
        <row r="221">
          <cell r="AN221">
            <v>18</v>
          </cell>
        </row>
        <row r="222">
          <cell r="AN222">
            <v>0</v>
          </cell>
        </row>
        <row r="223">
          <cell r="AN223">
            <v>0</v>
          </cell>
        </row>
        <row r="224">
          <cell r="AN224">
            <v>0</v>
          </cell>
        </row>
        <row r="225">
          <cell r="AN225">
            <v>-20</v>
          </cell>
        </row>
        <row r="226">
          <cell r="AN226">
            <v>-1</v>
          </cell>
        </row>
        <row r="227">
          <cell r="AN227">
            <v>0</v>
          </cell>
        </row>
        <row r="228">
          <cell r="AN228">
            <v>0</v>
          </cell>
        </row>
        <row r="229">
          <cell r="AN229">
            <v>0</v>
          </cell>
        </row>
        <row r="230">
          <cell r="AN230">
            <v>-18</v>
          </cell>
        </row>
        <row r="231">
          <cell r="AN231">
            <v>0</v>
          </cell>
        </row>
        <row r="232">
          <cell r="AN232">
            <v>0</v>
          </cell>
        </row>
        <row r="233">
          <cell r="AN233">
            <v>0</v>
          </cell>
        </row>
        <row r="234">
          <cell r="AN234">
            <v>0</v>
          </cell>
        </row>
        <row r="235">
          <cell r="AN235">
            <v>0</v>
          </cell>
        </row>
        <row r="236">
          <cell r="AN236">
            <v>15</v>
          </cell>
        </row>
        <row r="237">
          <cell r="AN237">
            <v>0</v>
          </cell>
        </row>
        <row r="238">
          <cell r="AN238">
            <v>18</v>
          </cell>
        </row>
        <row r="239">
          <cell r="AN239">
            <v>0</v>
          </cell>
        </row>
        <row r="240">
          <cell r="AN240">
            <v>0</v>
          </cell>
        </row>
        <row r="241">
          <cell r="AN241">
            <v>-18</v>
          </cell>
        </row>
        <row r="242">
          <cell r="AN242">
            <v>0</v>
          </cell>
        </row>
        <row r="243">
          <cell r="AN243">
            <v>0</v>
          </cell>
        </row>
        <row r="244">
          <cell r="AN244">
            <v>-18</v>
          </cell>
        </row>
        <row r="245">
          <cell r="AN245">
            <v>-18</v>
          </cell>
        </row>
        <row r="246">
          <cell r="AN246">
            <v>0</v>
          </cell>
        </row>
        <row r="247">
          <cell r="AN247">
            <v>0</v>
          </cell>
        </row>
        <row r="248">
          <cell r="AN248">
            <v>17</v>
          </cell>
        </row>
        <row r="249">
          <cell r="AN249">
            <v>32</v>
          </cell>
        </row>
        <row r="250">
          <cell r="AN250">
            <v>0</v>
          </cell>
        </row>
        <row r="251">
          <cell r="AN251">
            <v>0</v>
          </cell>
        </row>
        <row r="252">
          <cell r="AN252">
            <v>-42</v>
          </cell>
        </row>
        <row r="253">
          <cell r="AN253">
            <v>0</v>
          </cell>
        </row>
        <row r="254">
          <cell r="AN254">
            <v>0</v>
          </cell>
        </row>
        <row r="255">
          <cell r="AN255">
            <v>33</v>
          </cell>
        </row>
        <row r="256">
          <cell r="AN256">
            <v>0</v>
          </cell>
        </row>
        <row r="257">
          <cell r="AN257">
            <v>0</v>
          </cell>
        </row>
        <row r="258">
          <cell r="AN258">
            <v>-39</v>
          </cell>
        </row>
        <row r="259">
          <cell r="AN259">
            <v>0</v>
          </cell>
        </row>
        <row r="260">
          <cell r="AN260">
            <v>0</v>
          </cell>
        </row>
        <row r="261">
          <cell r="AN261">
            <v>0</v>
          </cell>
        </row>
        <row r="262">
          <cell r="AN262">
            <v>0</v>
          </cell>
        </row>
        <row r="263">
          <cell r="AN263">
            <v>0</v>
          </cell>
        </row>
        <row r="264">
          <cell r="AN264">
            <v>-1</v>
          </cell>
        </row>
        <row r="265">
          <cell r="AN265">
            <v>0</v>
          </cell>
        </row>
        <row r="266">
          <cell r="AN266">
            <v>-23</v>
          </cell>
        </row>
        <row r="267">
          <cell r="AN267">
            <v>-3</v>
          </cell>
        </row>
        <row r="268">
          <cell r="AN268">
            <v>0</v>
          </cell>
        </row>
        <row r="269">
          <cell r="AN269">
            <v>-19</v>
          </cell>
        </row>
        <row r="270">
          <cell r="AN270">
            <v>-20</v>
          </cell>
        </row>
        <row r="271">
          <cell r="AN271">
            <v>0</v>
          </cell>
        </row>
        <row r="272">
          <cell r="AN272">
            <v>-18</v>
          </cell>
        </row>
        <row r="273">
          <cell r="AN273">
            <v>0</v>
          </cell>
        </row>
        <row r="274">
          <cell r="AN274">
            <v>0</v>
          </cell>
        </row>
        <row r="275">
          <cell r="AN275">
            <v>36</v>
          </cell>
        </row>
        <row r="276">
          <cell r="AN276">
            <v>0</v>
          </cell>
        </row>
        <row r="277">
          <cell r="AN277">
            <v>18</v>
          </cell>
        </row>
        <row r="278">
          <cell r="AN278">
            <v>0</v>
          </cell>
        </row>
        <row r="279">
          <cell r="AN279">
            <v>0</v>
          </cell>
        </row>
        <row r="280">
          <cell r="AN280">
            <v>0</v>
          </cell>
        </row>
        <row r="281">
          <cell r="AN281">
            <v>16</v>
          </cell>
        </row>
        <row r="282">
          <cell r="AN282">
            <v>0</v>
          </cell>
        </row>
        <row r="283">
          <cell r="AN283">
            <v>0</v>
          </cell>
        </row>
        <row r="284">
          <cell r="AN284">
            <v>34</v>
          </cell>
        </row>
        <row r="285">
          <cell r="AN285">
            <v>0</v>
          </cell>
        </row>
        <row r="286">
          <cell r="AN286">
            <v>0</v>
          </cell>
        </row>
        <row r="287">
          <cell r="AN287">
            <v>0</v>
          </cell>
        </row>
        <row r="288">
          <cell r="AN288">
            <v>-18</v>
          </cell>
        </row>
        <row r="289">
          <cell r="AN289">
            <v>0</v>
          </cell>
        </row>
        <row r="290">
          <cell r="AN290">
            <v>0</v>
          </cell>
        </row>
        <row r="291">
          <cell r="AN291">
            <v>0</v>
          </cell>
        </row>
        <row r="292">
          <cell r="AN292">
            <v>-57</v>
          </cell>
        </row>
        <row r="293">
          <cell r="AN293">
            <v>0</v>
          </cell>
        </row>
        <row r="294">
          <cell r="AN294">
            <v>0</v>
          </cell>
        </row>
        <row r="295">
          <cell r="AN295">
            <v>0</v>
          </cell>
        </row>
        <row r="296">
          <cell r="AN296">
            <v>0</v>
          </cell>
        </row>
        <row r="297">
          <cell r="AN297">
            <v>0</v>
          </cell>
        </row>
        <row r="298">
          <cell r="AN298">
            <v>0</v>
          </cell>
        </row>
        <row r="299">
          <cell r="AN299">
            <v>0</v>
          </cell>
        </row>
        <row r="300">
          <cell r="AN300">
            <v>17</v>
          </cell>
        </row>
        <row r="301">
          <cell r="AN301">
            <v>0</v>
          </cell>
        </row>
        <row r="302">
          <cell r="AN302">
            <v>18</v>
          </cell>
        </row>
        <row r="303">
          <cell r="AN303">
            <v>-2</v>
          </cell>
        </row>
        <row r="304">
          <cell r="AN304">
            <v>0</v>
          </cell>
        </row>
        <row r="305">
          <cell r="AN305">
            <v>-24</v>
          </cell>
        </row>
        <row r="306">
          <cell r="AN306">
            <v>-24</v>
          </cell>
        </row>
        <row r="307">
          <cell r="AN307">
            <v>0</v>
          </cell>
        </row>
        <row r="308">
          <cell r="AN308">
            <v>-18</v>
          </cell>
        </row>
        <row r="309">
          <cell r="AN309">
            <v>16</v>
          </cell>
        </row>
        <row r="310">
          <cell r="AN310">
            <v>0</v>
          </cell>
        </row>
        <row r="311">
          <cell r="AN311">
            <v>0</v>
          </cell>
        </row>
        <row r="312">
          <cell r="AN312">
            <v>18</v>
          </cell>
        </row>
        <row r="313">
          <cell r="AN313">
            <v>-37</v>
          </cell>
        </row>
        <row r="314">
          <cell r="AN314">
            <v>0</v>
          </cell>
        </row>
        <row r="315">
          <cell r="AN315">
            <v>0</v>
          </cell>
        </row>
        <row r="316">
          <cell r="AN316">
            <v>-22</v>
          </cell>
        </row>
        <row r="317">
          <cell r="AN317">
            <v>-57</v>
          </cell>
        </row>
        <row r="318">
          <cell r="AN318">
            <v>0</v>
          </cell>
        </row>
        <row r="319">
          <cell r="AN319">
            <v>0</v>
          </cell>
        </row>
        <row r="320">
          <cell r="AN320">
            <v>0</v>
          </cell>
        </row>
        <row r="321">
          <cell r="AN321">
            <v>16</v>
          </cell>
        </row>
        <row r="322">
          <cell r="AN322">
            <v>-4</v>
          </cell>
        </row>
        <row r="323">
          <cell r="AN323">
            <v>-39</v>
          </cell>
        </row>
        <row r="324">
          <cell r="AN324">
            <v>17</v>
          </cell>
        </row>
        <row r="325">
          <cell r="AN325">
            <v>-2</v>
          </cell>
        </row>
        <row r="326">
          <cell r="AN326">
            <v>36</v>
          </cell>
        </row>
        <row r="327">
          <cell r="AN327">
            <v>0</v>
          </cell>
        </row>
        <row r="328">
          <cell r="AN328">
            <v>-63</v>
          </cell>
        </row>
        <row r="329">
          <cell r="AN329">
            <v>0</v>
          </cell>
        </row>
        <row r="330">
          <cell r="AN330">
            <v>0</v>
          </cell>
        </row>
        <row r="331">
          <cell r="AN331">
            <v>17</v>
          </cell>
        </row>
        <row r="332">
          <cell r="AN332">
            <v>-39</v>
          </cell>
        </row>
        <row r="333">
          <cell r="AN333">
            <v>0</v>
          </cell>
        </row>
        <row r="334">
          <cell r="AN334">
            <v>0</v>
          </cell>
        </row>
        <row r="335">
          <cell r="AN335">
            <v>0</v>
          </cell>
        </row>
        <row r="336">
          <cell r="AN336">
            <v>-22</v>
          </cell>
        </row>
        <row r="337">
          <cell r="AN337">
            <v>18</v>
          </cell>
        </row>
        <row r="338">
          <cell r="AN338">
            <v>13</v>
          </cell>
        </row>
        <row r="339">
          <cell r="AN339">
            <v>-3</v>
          </cell>
        </row>
        <row r="340">
          <cell r="AN340">
            <v>29</v>
          </cell>
        </row>
        <row r="341">
          <cell r="AN341">
            <v>0</v>
          </cell>
        </row>
        <row r="342">
          <cell r="AN342">
            <v>-19</v>
          </cell>
        </row>
        <row r="343">
          <cell r="AN343">
            <v>-20</v>
          </cell>
        </row>
        <row r="344">
          <cell r="AN344">
            <v>0</v>
          </cell>
        </row>
        <row r="345">
          <cell r="AN345">
            <v>-2</v>
          </cell>
        </row>
        <row r="346">
          <cell r="AN346">
            <v>17</v>
          </cell>
        </row>
        <row r="347">
          <cell r="AN347">
            <v>0</v>
          </cell>
        </row>
        <row r="348">
          <cell r="AN348">
            <v>-50</v>
          </cell>
        </row>
        <row r="349">
          <cell r="AN349">
            <v>0</v>
          </cell>
        </row>
        <row r="350">
          <cell r="AN350">
            <v>0</v>
          </cell>
        </row>
        <row r="351">
          <cell r="AN351">
            <v>18</v>
          </cell>
        </row>
        <row r="352">
          <cell r="AN352">
            <v>54</v>
          </cell>
        </row>
        <row r="353">
          <cell r="AN353">
            <v>0</v>
          </cell>
        </row>
        <row r="354">
          <cell r="AN354">
            <v>17</v>
          </cell>
        </row>
        <row r="355">
          <cell r="AN355">
            <v>0</v>
          </cell>
        </row>
        <row r="356">
          <cell r="AN356">
            <v>18</v>
          </cell>
        </row>
        <row r="357">
          <cell r="AN357">
            <v>-37</v>
          </cell>
        </row>
        <row r="358">
          <cell r="AN358">
            <v>-18</v>
          </cell>
        </row>
        <row r="359">
          <cell r="AN359">
            <v>-37</v>
          </cell>
        </row>
        <row r="360">
          <cell r="AN360">
            <v>0</v>
          </cell>
        </row>
        <row r="361">
          <cell r="AN361">
            <v>0</v>
          </cell>
        </row>
        <row r="362">
          <cell r="AN362">
            <v>0</v>
          </cell>
        </row>
        <row r="363">
          <cell r="AN363">
            <v>0</v>
          </cell>
        </row>
        <row r="364">
          <cell r="AN364">
            <v>17</v>
          </cell>
        </row>
        <row r="365">
          <cell r="AN365">
            <v>0</v>
          </cell>
        </row>
        <row r="366">
          <cell r="AN366">
            <v>18</v>
          </cell>
        </row>
        <row r="367">
          <cell r="AN367">
            <v>-63</v>
          </cell>
        </row>
        <row r="368">
          <cell r="AN368">
            <v>0</v>
          </cell>
        </row>
        <row r="369">
          <cell r="AN369">
            <v>0</v>
          </cell>
        </row>
        <row r="370">
          <cell r="AN370">
            <v>0</v>
          </cell>
        </row>
        <row r="371">
          <cell r="AN371">
            <v>-8</v>
          </cell>
        </row>
        <row r="372">
          <cell r="AN372">
            <v>-20</v>
          </cell>
        </row>
        <row r="373">
          <cell r="AN373">
            <v>32</v>
          </cell>
        </row>
        <row r="374">
          <cell r="AN374">
            <v>0</v>
          </cell>
        </row>
        <row r="375">
          <cell r="AN375">
            <v>0</v>
          </cell>
        </row>
        <row r="376">
          <cell r="AN376">
            <v>-2</v>
          </cell>
        </row>
        <row r="377">
          <cell r="AN377">
            <v>0</v>
          </cell>
        </row>
        <row r="378">
          <cell r="AN378">
            <v>15</v>
          </cell>
        </row>
        <row r="379">
          <cell r="AN379">
            <v>0</v>
          </cell>
        </row>
        <row r="380">
          <cell r="AN380">
            <v>0</v>
          </cell>
        </row>
        <row r="381">
          <cell r="AN381">
            <v>-18</v>
          </cell>
        </row>
        <row r="382">
          <cell r="AN382">
            <v>50</v>
          </cell>
        </row>
        <row r="383">
          <cell r="AN383">
            <v>0</v>
          </cell>
        </row>
        <row r="384">
          <cell r="AN384">
            <v>0</v>
          </cell>
        </row>
        <row r="385">
          <cell r="AN385">
            <v>0</v>
          </cell>
        </row>
        <row r="386">
          <cell r="AN386">
            <v>51</v>
          </cell>
        </row>
        <row r="387">
          <cell r="AN387">
            <v>0</v>
          </cell>
        </row>
        <row r="388">
          <cell r="AN388">
            <v>18</v>
          </cell>
        </row>
        <row r="389">
          <cell r="AN389">
            <v>18</v>
          </cell>
        </row>
        <row r="390">
          <cell r="AN390">
            <v>18</v>
          </cell>
        </row>
        <row r="391">
          <cell r="AN391">
            <v>0</v>
          </cell>
        </row>
        <row r="392">
          <cell r="AN392">
            <v>-46</v>
          </cell>
        </row>
        <row r="393">
          <cell r="AN393">
            <v>-1</v>
          </cell>
        </row>
        <row r="394">
          <cell r="AN394">
            <v>0</v>
          </cell>
        </row>
        <row r="395">
          <cell r="AN395">
            <v>-18</v>
          </cell>
        </row>
        <row r="396">
          <cell r="AN396">
            <v>-22</v>
          </cell>
        </row>
        <row r="397">
          <cell r="AN397">
            <v>0</v>
          </cell>
        </row>
        <row r="398">
          <cell r="AN398">
            <v>-37</v>
          </cell>
        </row>
        <row r="399">
          <cell r="AN399">
            <v>-39</v>
          </cell>
        </row>
        <row r="400">
          <cell r="AN400">
            <v>0</v>
          </cell>
        </row>
        <row r="401">
          <cell r="AN401">
            <v>0</v>
          </cell>
        </row>
        <row r="402">
          <cell r="AN402">
            <v>-37</v>
          </cell>
        </row>
        <row r="403">
          <cell r="AN403">
            <v>0</v>
          </cell>
        </row>
        <row r="404">
          <cell r="AN404">
            <v>0</v>
          </cell>
        </row>
        <row r="405">
          <cell r="AN405">
            <v>16</v>
          </cell>
        </row>
        <row r="406">
          <cell r="AN406">
            <v>-5</v>
          </cell>
        </row>
        <row r="407">
          <cell r="AN407">
            <v>0</v>
          </cell>
        </row>
        <row r="408">
          <cell r="AN408">
            <v>0</v>
          </cell>
        </row>
        <row r="409">
          <cell r="AN409">
            <v>0</v>
          </cell>
        </row>
        <row r="410">
          <cell r="AN410">
            <v>0</v>
          </cell>
        </row>
        <row r="411">
          <cell r="AN411">
            <v>-21</v>
          </cell>
        </row>
        <row r="412">
          <cell r="AN412">
            <v>0</v>
          </cell>
        </row>
        <row r="413">
          <cell r="AN413">
            <v>16</v>
          </cell>
        </row>
        <row r="414">
          <cell r="AN414">
            <v>0</v>
          </cell>
        </row>
        <row r="415">
          <cell r="AN415">
            <v>-20</v>
          </cell>
        </row>
        <row r="416">
          <cell r="AN416">
            <v>-19</v>
          </cell>
        </row>
        <row r="417">
          <cell r="AN417">
            <v>-5</v>
          </cell>
        </row>
        <row r="418">
          <cell r="AN418">
            <v>-61</v>
          </cell>
        </row>
        <row r="419">
          <cell r="AN419">
            <v>-62</v>
          </cell>
        </row>
        <row r="420">
          <cell r="AN420">
            <v>0</v>
          </cell>
        </row>
        <row r="421">
          <cell r="AN421">
            <v>-18</v>
          </cell>
        </row>
        <row r="422">
          <cell r="AN422">
            <v>0</v>
          </cell>
        </row>
        <row r="423">
          <cell r="AN423">
            <v>0</v>
          </cell>
        </row>
        <row r="424">
          <cell r="AN424">
            <v>0</v>
          </cell>
        </row>
        <row r="425">
          <cell r="AN425">
            <v>18</v>
          </cell>
        </row>
        <row r="426">
          <cell r="AN426">
            <v>0</v>
          </cell>
        </row>
        <row r="427">
          <cell r="AN427">
            <v>0</v>
          </cell>
        </row>
        <row r="428">
          <cell r="AN428">
            <v>0</v>
          </cell>
        </row>
        <row r="429">
          <cell r="AN429">
            <v>-37</v>
          </cell>
        </row>
        <row r="430">
          <cell r="AN430">
            <v>0</v>
          </cell>
        </row>
        <row r="431">
          <cell r="AN431">
            <v>0</v>
          </cell>
        </row>
        <row r="432">
          <cell r="AN432">
            <v>17</v>
          </cell>
        </row>
        <row r="433">
          <cell r="AN433">
            <v>16</v>
          </cell>
        </row>
        <row r="434">
          <cell r="AN434">
            <v>0</v>
          </cell>
        </row>
        <row r="435">
          <cell r="AN435">
            <v>0</v>
          </cell>
        </row>
        <row r="436">
          <cell r="AN436">
            <v>0</v>
          </cell>
        </row>
        <row r="437">
          <cell r="AN437">
            <v>36</v>
          </cell>
        </row>
        <row r="438">
          <cell r="AN438">
            <v>0</v>
          </cell>
        </row>
        <row r="439">
          <cell r="AN439">
            <v>0</v>
          </cell>
        </row>
        <row r="440">
          <cell r="AN440">
            <v>0</v>
          </cell>
        </row>
        <row r="441">
          <cell r="AN441">
            <v>0</v>
          </cell>
        </row>
        <row r="442">
          <cell r="AN442">
            <v>0</v>
          </cell>
        </row>
        <row r="443">
          <cell r="AN443">
            <v>0</v>
          </cell>
        </row>
        <row r="444">
          <cell r="AN444">
            <v>0</v>
          </cell>
        </row>
        <row r="445">
          <cell r="AN445">
            <v>32</v>
          </cell>
        </row>
        <row r="446">
          <cell r="AN446">
            <v>0</v>
          </cell>
        </row>
        <row r="447">
          <cell r="AN447">
            <v>-19</v>
          </cell>
        </row>
        <row r="448">
          <cell r="AN448">
            <v>0</v>
          </cell>
        </row>
        <row r="449">
          <cell r="AN449">
            <v>-2</v>
          </cell>
        </row>
        <row r="450">
          <cell r="AN450">
            <v>0</v>
          </cell>
        </row>
        <row r="451">
          <cell r="AN451">
            <v>0</v>
          </cell>
        </row>
        <row r="452">
          <cell r="AN452">
            <v>0</v>
          </cell>
        </row>
        <row r="453">
          <cell r="AN453">
            <v>0</v>
          </cell>
        </row>
        <row r="454">
          <cell r="AN454">
            <v>0</v>
          </cell>
        </row>
        <row r="455">
          <cell r="AN455">
            <v>0</v>
          </cell>
        </row>
        <row r="456">
          <cell r="AN456">
            <v>0</v>
          </cell>
        </row>
        <row r="457">
          <cell r="AN457">
            <v>0</v>
          </cell>
        </row>
        <row r="458">
          <cell r="AN458">
            <v>0</v>
          </cell>
        </row>
        <row r="459">
          <cell r="AN459">
            <v>0</v>
          </cell>
        </row>
        <row r="460">
          <cell r="AN460">
            <v>0</v>
          </cell>
        </row>
        <row r="461">
          <cell r="AN461">
            <v>10</v>
          </cell>
        </row>
        <row r="462">
          <cell r="AN462">
            <v>0</v>
          </cell>
        </row>
        <row r="463">
          <cell r="AN463">
            <v>0</v>
          </cell>
        </row>
        <row r="464">
          <cell r="AN464">
            <v>0</v>
          </cell>
        </row>
        <row r="465">
          <cell r="AN465">
            <v>-46</v>
          </cell>
        </row>
        <row r="466">
          <cell r="AN466">
            <v>-1</v>
          </cell>
        </row>
        <row r="467">
          <cell r="AN467">
            <v>0</v>
          </cell>
        </row>
        <row r="468">
          <cell r="AN468">
            <v>0</v>
          </cell>
        </row>
        <row r="469">
          <cell r="AN469">
            <v>0</v>
          </cell>
        </row>
        <row r="470">
          <cell r="AN470">
            <v>0</v>
          </cell>
        </row>
        <row r="471">
          <cell r="AN471">
            <v>0</v>
          </cell>
        </row>
        <row r="472">
          <cell r="AN472">
            <v>34</v>
          </cell>
        </row>
        <row r="473">
          <cell r="AN473">
            <v>0</v>
          </cell>
        </row>
        <row r="474">
          <cell r="AN474">
            <v>51</v>
          </cell>
        </row>
        <row r="475">
          <cell r="AN475">
            <v>0</v>
          </cell>
        </row>
        <row r="476">
          <cell r="AN476">
            <v>-24</v>
          </cell>
        </row>
        <row r="477">
          <cell r="AN477">
            <v>0</v>
          </cell>
        </row>
        <row r="478">
          <cell r="AN478">
            <v>0</v>
          </cell>
        </row>
        <row r="479">
          <cell r="AN479">
            <v>0</v>
          </cell>
        </row>
        <row r="480">
          <cell r="AN480">
            <v>-20</v>
          </cell>
        </row>
        <row r="481">
          <cell r="AN481">
            <v>0</v>
          </cell>
        </row>
        <row r="482">
          <cell r="AN482">
            <v>-82</v>
          </cell>
        </row>
        <row r="483">
          <cell r="AN483">
            <v>0</v>
          </cell>
        </row>
        <row r="484">
          <cell r="AN484">
            <v>0</v>
          </cell>
        </row>
        <row r="485">
          <cell r="AN485">
            <v>-22</v>
          </cell>
        </row>
        <row r="486">
          <cell r="AN486">
            <v>0</v>
          </cell>
        </row>
        <row r="487">
          <cell r="AN487">
            <v>-39</v>
          </cell>
        </row>
        <row r="488">
          <cell r="AN488">
            <v>0</v>
          </cell>
        </row>
        <row r="489">
          <cell r="AN489">
            <v>-5</v>
          </cell>
        </row>
        <row r="490">
          <cell r="AN490">
            <v>-18</v>
          </cell>
        </row>
        <row r="491">
          <cell r="AN491">
            <v>-18</v>
          </cell>
        </row>
        <row r="492">
          <cell r="AN492">
            <v>-37</v>
          </cell>
        </row>
        <row r="493">
          <cell r="AN493">
            <v>-24</v>
          </cell>
        </row>
        <row r="494">
          <cell r="AN494">
            <v>-19</v>
          </cell>
        </row>
        <row r="495">
          <cell r="AN495">
            <v>0</v>
          </cell>
        </row>
        <row r="496">
          <cell r="AN496">
            <v>0</v>
          </cell>
        </row>
        <row r="497">
          <cell r="AN497">
            <v>0</v>
          </cell>
        </row>
        <row r="498">
          <cell r="AN498">
            <v>0</v>
          </cell>
        </row>
        <row r="499">
          <cell r="AN499">
            <v>0</v>
          </cell>
        </row>
        <row r="500">
          <cell r="AN500">
            <v>-41</v>
          </cell>
        </row>
        <row r="501">
          <cell r="AN501">
            <v>0</v>
          </cell>
        </row>
        <row r="502">
          <cell r="AN502">
            <v>0</v>
          </cell>
        </row>
        <row r="503">
          <cell r="AN503">
            <v>0</v>
          </cell>
        </row>
        <row r="504">
          <cell r="AN504">
            <v>16</v>
          </cell>
        </row>
        <row r="505">
          <cell r="AN505">
            <v>0</v>
          </cell>
        </row>
        <row r="506">
          <cell r="AN506">
            <v>-42</v>
          </cell>
        </row>
        <row r="507">
          <cell r="AN507">
            <v>-57</v>
          </cell>
        </row>
        <row r="508">
          <cell r="AN508">
            <v>0</v>
          </cell>
        </row>
        <row r="509">
          <cell r="AN509">
            <v>0</v>
          </cell>
        </row>
        <row r="510">
          <cell r="AN510">
            <v>18</v>
          </cell>
        </row>
        <row r="511">
          <cell r="AN511">
            <v>0</v>
          </cell>
        </row>
        <row r="512">
          <cell r="AN512">
            <v>-37</v>
          </cell>
        </row>
        <row r="513">
          <cell r="AN513">
            <v>0</v>
          </cell>
        </row>
        <row r="514">
          <cell r="AN514">
            <v>-19</v>
          </cell>
        </row>
        <row r="515">
          <cell r="AN515">
            <v>-2</v>
          </cell>
        </row>
        <row r="516">
          <cell r="AN516">
            <v>0</v>
          </cell>
        </row>
        <row r="517">
          <cell r="AN517">
            <v>0</v>
          </cell>
        </row>
        <row r="518">
          <cell r="AN518">
            <v>0</v>
          </cell>
        </row>
        <row r="519">
          <cell r="AN519">
            <v>0</v>
          </cell>
        </row>
        <row r="520">
          <cell r="AN520">
            <v>0</v>
          </cell>
        </row>
        <row r="521">
          <cell r="AN521">
            <v>-18</v>
          </cell>
        </row>
        <row r="522">
          <cell r="AN522">
            <v>0</v>
          </cell>
        </row>
        <row r="523">
          <cell r="AN523">
            <v>0</v>
          </cell>
        </row>
        <row r="524">
          <cell r="AN524">
            <v>0</v>
          </cell>
        </row>
        <row r="525">
          <cell r="AN525">
            <v>-3</v>
          </cell>
        </row>
        <row r="526">
          <cell r="AN526">
            <v>-1</v>
          </cell>
        </row>
        <row r="527">
          <cell r="AN527">
            <v>0</v>
          </cell>
        </row>
        <row r="528">
          <cell r="AN528">
            <v>51</v>
          </cell>
        </row>
        <row r="529">
          <cell r="AN529">
            <v>0</v>
          </cell>
        </row>
        <row r="530">
          <cell r="AN530">
            <v>14</v>
          </cell>
        </row>
        <row r="531">
          <cell r="AN531">
            <v>0</v>
          </cell>
        </row>
        <row r="532">
          <cell r="AN532">
            <v>-3</v>
          </cell>
        </row>
        <row r="533">
          <cell r="AN533">
            <v>17</v>
          </cell>
        </row>
        <row r="534">
          <cell r="AN534">
            <v>32</v>
          </cell>
        </row>
        <row r="535">
          <cell r="AN535">
            <v>0</v>
          </cell>
        </row>
        <row r="536">
          <cell r="AN536">
            <v>-57</v>
          </cell>
        </row>
        <row r="537">
          <cell r="AN537">
            <v>-18</v>
          </cell>
        </row>
        <row r="538">
          <cell r="AN538">
            <v>-19</v>
          </cell>
        </row>
        <row r="539">
          <cell r="AN539">
            <v>0</v>
          </cell>
        </row>
        <row r="540">
          <cell r="AN540">
            <v>0</v>
          </cell>
        </row>
        <row r="541">
          <cell r="AN541">
            <v>-30</v>
          </cell>
        </row>
        <row r="542">
          <cell r="AN542">
            <v>51</v>
          </cell>
        </row>
        <row r="543">
          <cell r="AN543">
            <v>36</v>
          </cell>
        </row>
        <row r="544">
          <cell r="AN544">
            <v>0</v>
          </cell>
        </row>
        <row r="545">
          <cell r="AN545">
            <v>-19</v>
          </cell>
        </row>
        <row r="546">
          <cell r="AN546">
            <v>-3</v>
          </cell>
        </row>
        <row r="547">
          <cell r="AN547">
            <v>-19</v>
          </cell>
        </row>
        <row r="548">
          <cell r="AN548">
            <v>0</v>
          </cell>
        </row>
        <row r="549">
          <cell r="AN549">
            <v>36</v>
          </cell>
        </row>
        <row r="550">
          <cell r="AN550">
            <v>-1</v>
          </cell>
        </row>
        <row r="551">
          <cell r="AN551">
            <v>0</v>
          </cell>
        </row>
        <row r="552">
          <cell r="AN552">
            <v>0</v>
          </cell>
        </row>
        <row r="553">
          <cell r="AN553">
            <v>0</v>
          </cell>
        </row>
        <row r="554">
          <cell r="AN554">
            <v>0</v>
          </cell>
        </row>
        <row r="555">
          <cell r="AN555">
            <v>0</v>
          </cell>
        </row>
        <row r="556">
          <cell r="AN556">
            <v>0</v>
          </cell>
        </row>
        <row r="557">
          <cell r="AN557">
            <v>0</v>
          </cell>
        </row>
        <row r="558">
          <cell r="AN558">
            <v>0</v>
          </cell>
        </row>
        <row r="559">
          <cell r="AN559">
            <v>0</v>
          </cell>
        </row>
        <row r="560">
          <cell r="AN560">
            <v>0</v>
          </cell>
        </row>
        <row r="561">
          <cell r="AN561">
            <v>0</v>
          </cell>
        </row>
        <row r="562">
          <cell r="AN562">
            <v>0</v>
          </cell>
        </row>
        <row r="563">
          <cell r="AN563">
            <v>-4</v>
          </cell>
        </row>
        <row r="564">
          <cell r="AN564">
            <v>-37</v>
          </cell>
        </row>
        <row r="565">
          <cell r="AN565">
            <v>0</v>
          </cell>
        </row>
        <row r="566">
          <cell r="AN566">
            <v>-20</v>
          </cell>
        </row>
        <row r="567">
          <cell r="AN567">
            <v>0</v>
          </cell>
        </row>
        <row r="568">
          <cell r="AN568">
            <v>-20</v>
          </cell>
        </row>
        <row r="569">
          <cell r="AN569">
            <v>16</v>
          </cell>
        </row>
        <row r="570">
          <cell r="AN570">
            <v>0</v>
          </cell>
        </row>
        <row r="571">
          <cell r="AN571">
            <v>0</v>
          </cell>
        </row>
        <row r="572">
          <cell r="AN572">
            <v>0</v>
          </cell>
        </row>
        <row r="573">
          <cell r="AN573">
            <v>-18</v>
          </cell>
        </row>
        <row r="574">
          <cell r="AN574">
            <v>-39</v>
          </cell>
        </row>
        <row r="575">
          <cell r="AN575">
            <v>0</v>
          </cell>
        </row>
        <row r="576">
          <cell r="AN576">
            <v>0</v>
          </cell>
        </row>
        <row r="577">
          <cell r="AN577">
            <v>0</v>
          </cell>
        </row>
        <row r="578">
          <cell r="AN578">
            <v>0</v>
          </cell>
        </row>
        <row r="579">
          <cell r="AN579">
            <v>-5</v>
          </cell>
        </row>
        <row r="580">
          <cell r="AN580">
            <v>-40</v>
          </cell>
        </row>
        <row r="581">
          <cell r="AN581">
            <v>0</v>
          </cell>
        </row>
        <row r="582">
          <cell r="AN582">
            <v>-18</v>
          </cell>
        </row>
        <row r="583">
          <cell r="AN583">
            <v>-44</v>
          </cell>
        </row>
        <row r="584">
          <cell r="AN584">
            <v>-5</v>
          </cell>
        </row>
        <row r="585">
          <cell r="AN585">
            <v>0</v>
          </cell>
        </row>
        <row r="586">
          <cell r="AN586">
            <v>18</v>
          </cell>
        </row>
        <row r="587">
          <cell r="AN587">
            <v>36</v>
          </cell>
        </row>
        <row r="588">
          <cell r="AN588">
            <v>0</v>
          </cell>
        </row>
        <row r="589">
          <cell r="AN589">
            <v>0</v>
          </cell>
        </row>
        <row r="590">
          <cell r="AN590">
            <v>17</v>
          </cell>
        </row>
        <row r="591">
          <cell r="AN591">
            <v>18</v>
          </cell>
        </row>
        <row r="592">
          <cell r="AN592">
            <v>-20</v>
          </cell>
        </row>
        <row r="593">
          <cell r="AN593">
            <v>0</v>
          </cell>
        </row>
        <row r="594">
          <cell r="AN594">
            <v>-18</v>
          </cell>
        </row>
        <row r="595">
          <cell r="AN595">
            <v>-1</v>
          </cell>
        </row>
        <row r="596">
          <cell r="AN596">
            <v>0</v>
          </cell>
        </row>
        <row r="597">
          <cell r="AN597">
            <v>-23</v>
          </cell>
        </row>
        <row r="598">
          <cell r="AN598">
            <v>-21</v>
          </cell>
        </row>
        <row r="599">
          <cell r="AN599">
            <v>0</v>
          </cell>
        </row>
        <row r="600">
          <cell r="AN600">
            <v>0</v>
          </cell>
        </row>
        <row r="601">
          <cell r="AN601">
            <v>0</v>
          </cell>
        </row>
        <row r="602">
          <cell r="AN602">
            <v>34</v>
          </cell>
        </row>
        <row r="603">
          <cell r="AN603">
            <v>0</v>
          </cell>
        </row>
        <row r="604">
          <cell r="AN604">
            <v>0</v>
          </cell>
        </row>
        <row r="605">
          <cell r="AN605">
            <v>-4</v>
          </cell>
        </row>
        <row r="606">
          <cell r="AN606">
            <v>0</v>
          </cell>
        </row>
        <row r="607">
          <cell r="AN607">
            <v>-22</v>
          </cell>
        </row>
        <row r="608">
          <cell r="AN608">
            <v>0</v>
          </cell>
        </row>
        <row r="609">
          <cell r="AN609">
            <v>34</v>
          </cell>
        </row>
        <row r="610">
          <cell r="AN610">
            <v>0</v>
          </cell>
        </row>
        <row r="611">
          <cell r="AN611">
            <v>0</v>
          </cell>
        </row>
        <row r="612">
          <cell r="AN612">
            <v>-37</v>
          </cell>
        </row>
        <row r="613">
          <cell r="AN613">
            <v>0</v>
          </cell>
        </row>
        <row r="614">
          <cell r="AN614">
            <v>0</v>
          </cell>
        </row>
        <row r="615">
          <cell r="AN615">
            <v>0</v>
          </cell>
        </row>
        <row r="616">
          <cell r="AN616">
            <v>0</v>
          </cell>
        </row>
        <row r="617">
          <cell r="AN617">
            <v>0</v>
          </cell>
        </row>
        <row r="618">
          <cell r="AN618">
            <v>0</v>
          </cell>
        </row>
        <row r="619">
          <cell r="AN619">
            <v>0</v>
          </cell>
        </row>
        <row r="620">
          <cell r="AN620">
            <v>0</v>
          </cell>
        </row>
        <row r="621">
          <cell r="AN621">
            <v>0</v>
          </cell>
        </row>
        <row r="622">
          <cell r="AN622">
            <v>0</v>
          </cell>
        </row>
        <row r="623">
          <cell r="AN623">
            <v>0</v>
          </cell>
        </row>
        <row r="624">
          <cell r="AN624">
            <v>-1</v>
          </cell>
        </row>
        <row r="625">
          <cell r="AN625">
            <v>17</v>
          </cell>
        </row>
        <row r="626">
          <cell r="AN626">
            <v>0</v>
          </cell>
        </row>
        <row r="627">
          <cell r="AN627">
            <v>0</v>
          </cell>
        </row>
        <row r="628">
          <cell r="AN628">
            <v>0</v>
          </cell>
        </row>
        <row r="629">
          <cell r="AN629">
            <v>-5</v>
          </cell>
        </row>
        <row r="630">
          <cell r="AN630">
            <v>0</v>
          </cell>
        </row>
        <row r="631">
          <cell r="AN631">
            <v>17</v>
          </cell>
        </row>
        <row r="632">
          <cell r="AN632">
            <v>-18</v>
          </cell>
        </row>
        <row r="633">
          <cell r="AN633">
            <v>18</v>
          </cell>
        </row>
        <row r="634">
          <cell r="AN634">
            <v>0</v>
          </cell>
        </row>
        <row r="635">
          <cell r="AN635">
            <v>18</v>
          </cell>
        </row>
        <row r="636">
          <cell r="AN636">
            <v>0</v>
          </cell>
        </row>
        <row r="637">
          <cell r="AN637">
            <v>17</v>
          </cell>
        </row>
        <row r="638">
          <cell r="AN638">
            <v>90</v>
          </cell>
        </row>
        <row r="639">
          <cell r="AN639">
            <v>85</v>
          </cell>
        </row>
        <row r="640">
          <cell r="AN640">
            <v>17</v>
          </cell>
        </row>
        <row r="641">
          <cell r="AN641">
            <v>0</v>
          </cell>
        </row>
        <row r="642">
          <cell r="AN642">
            <v>0</v>
          </cell>
        </row>
        <row r="643">
          <cell r="AN643">
            <v>0</v>
          </cell>
        </row>
        <row r="644">
          <cell r="AN644">
            <v>0</v>
          </cell>
        </row>
        <row r="645">
          <cell r="AN645">
            <v>-21</v>
          </cell>
        </row>
        <row r="646">
          <cell r="AN646">
            <v>-20</v>
          </cell>
        </row>
        <row r="647">
          <cell r="AN647">
            <v>0</v>
          </cell>
        </row>
        <row r="648">
          <cell r="AN648">
            <v>0</v>
          </cell>
        </row>
        <row r="649">
          <cell r="AN649">
            <v>-18</v>
          </cell>
        </row>
        <row r="650">
          <cell r="AN650">
            <v>0</v>
          </cell>
        </row>
        <row r="651">
          <cell r="AN651">
            <v>0</v>
          </cell>
        </row>
        <row r="652">
          <cell r="AN652">
            <v>0</v>
          </cell>
        </row>
        <row r="653">
          <cell r="AN653">
            <v>36</v>
          </cell>
        </row>
        <row r="654">
          <cell r="AN654">
            <v>0</v>
          </cell>
        </row>
        <row r="655">
          <cell r="AN655">
            <v>-39</v>
          </cell>
        </row>
        <row r="656">
          <cell r="AN656">
            <v>17</v>
          </cell>
        </row>
        <row r="657">
          <cell r="AN657">
            <v>-18</v>
          </cell>
        </row>
        <row r="658">
          <cell r="AN658">
            <v>-3</v>
          </cell>
        </row>
        <row r="659">
          <cell r="AN659">
            <v>-19</v>
          </cell>
        </row>
        <row r="660">
          <cell r="AN660">
            <v>0</v>
          </cell>
        </row>
        <row r="661">
          <cell r="AN661">
            <v>0</v>
          </cell>
        </row>
        <row r="662">
          <cell r="AN662">
            <v>-40</v>
          </cell>
        </row>
        <row r="663">
          <cell r="AN663">
            <v>0</v>
          </cell>
        </row>
        <row r="664">
          <cell r="AN664">
            <v>0</v>
          </cell>
        </row>
        <row r="665">
          <cell r="AN665">
            <v>0</v>
          </cell>
        </row>
        <row r="666">
          <cell r="AN666">
            <v>0</v>
          </cell>
        </row>
        <row r="667">
          <cell r="AN667">
            <v>0</v>
          </cell>
        </row>
        <row r="668">
          <cell r="AN668">
            <v>-25</v>
          </cell>
        </row>
        <row r="669">
          <cell r="AN669">
            <v>-37</v>
          </cell>
        </row>
        <row r="670">
          <cell r="AN670">
            <v>0</v>
          </cell>
        </row>
        <row r="671">
          <cell r="AN671">
            <v>-39</v>
          </cell>
        </row>
        <row r="672">
          <cell r="AN672">
            <v>0</v>
          </cell>
        </row>
        <row r="673">
          <cell r="AN673">
            <v>0</v>
          </cell>
        </row>
        <row r="674">
          <cell r="AN674">
            <v>-18</v>
          </cell>
        </row>
        <row r="675">
          <cell r="AN675">
            <v>0</v>
          </cell>
        </row>
        <row r="676">
          <cell r="AN676">
            <v>0</v>
          </cell>
        </row>
        <row r="677">
          <cell r="AN677">
            <v>0</v>
          </cell>
        </row>
        <row r="678">
          <cell r="AN678">
            <v>0</v>
          </cell>
        </row>
        <row r="679">
          <cell r="AN679">
            <v>0</v>
          </cell>
        </row>
        <row r="680">
          <cell r="AN680">
            <v>0</v>
          </cell>
        </row>
        <row r="681">
          <cell r="AN681">
            <v>0</v>
          </cell>
        </row>
        <row r="682">
          <cell r="AN682">
            <v>16</v>
          </cell>
        </row>
        <row r="683">
          <cell r="AN683">
            <v>0</v>
          </cell>
        </row>
        <row r="684">
          <cell r="AN684">
            <v>36</v>
          </cell>
        </row>
        <row r="685">
          <cell r="AN685">
            <v>0</v>
          </cell>
        </row>
        <row r="686">
          <cell r="AN686">
            <v>0</v>
          </cell>
        </row>
        <row r="687">
          <cell r="AN687">
            <v>-1</v>
          </cell>
        </row>
        <row r="688">
          <cell r="AN688">
            <v>17</v>
          </cell>
        </row>
        <row r="689">
          <cell r="AN689">
            <v>34</v>
          </cell>
        </row>
        <row r="690">
          <cell r="AN690">
            <v>0</v>
          </cell>
        </row>
        <row r="691">
          <cell r="AN691">
            <v>16</v>
          </cell>
        </row>
        <row r="692">
          <cell r="AN692">
            <v>0</v>
          </cell>
        </row>
        <row r="693">
          <cell r="AN693">
            <v>-1</v>
          </cell>
        </row>
        <row r="694">
          <cell r="AN694">
            <v>0</v>
          </cell>
        </row>
        <row r="695">
          <cell r="AN695">
            <v>0</v>
          </cell>
        </row>
        <row r="696">
          <cell r="AN696">
            <v>0</v>
          </cell>
        </row>
        <row r="697">
          <cell r="AN697">
            <v>0</v>
          </cell>
        </row>
        <row r="698">
          <cell r="AN698">
            <v>-21</v>
          </cell>
        </row>
        <row r="699">
          <cell r="AN699">
            <v>0</v>
          </cell>
        </row>
        <row r="700">
          <cell r="AN700">
            <v>0</v>
          </cell>
        </row>
        <row r="701">
          <cell r="AN701">
            <v>0</v>
          </cell>
        </row>
        <row r="702">
          <cell r="AN702">
            <v>0</v>
          </cell>
        </row>
        <row r="703">
          <cell r="AN703">
            <v>-18</v>
          </cell>
        </row>
        <row r="704">
          <cell r="AN704">
            <v>0</v>
          </cell>
        </row>
        <row r="705">
          <cell r="AN705">
            <v>0</v>
          </cell>
        </row>
        <row r="706">
          <cell r="AN706">
            <v>18</v>
          </cell>
        </row>
        <row r="707">
          <cell r="AN707">
            <v>0</v>
          </cell>
        </row>
        <row r="708">
          <cell r="AN708">
            <v>0</v>
          </cell>
        </row>
        <row r="709">
          <cell r="AN709">
            <v>0</v>
          </cell>
        </row>
        <row r="710">
          <cell r="AN710">
            <v>51</v>
          </cell>
        </row>
        <row r="711">
          <cell r="AN711">
            <v>0</v>
          </cell>
        </row>
        <row r="712">
          <cell r="AN712">
            <v>0</v>
          </cell>
        </row>
        <row r="713">
          <cell r="AN713">
            <v>0</v>
          </cell>
        </row>
        <row r="714">
          <cell r="AN714">
            <v>0</v>
          </cell>
        </row>
        <row r="715">
          <cell r="AN715">
            <v>0</v>
          </cell>
        </row>
        <row r="716">
          <cell r="AN716">
            <v>0</v>
          </cell>
        </row>
        <row r="717">
          <cell r="AN717">
            <v>0</v>
          </cell>
        </row>
        <row r="718">
          <cell r="AN718">
            <v>0</v>
          </cell>
        </row>
        <row r="719">
          <cell r="AN719">
            <v>-19</v>
          </cell>
        </row>
        <row r="720">
          <cell r="AN720">
            <v>18</v>
          </cell>
        </row>
        <row r="721">
          <cell r="AN721">
            <v>-24</v>
          </cell>
        </row>
        <row r="722">
          <cell r="AN722">
            <v>0</v>
          </cell>
        </row>
        <row r="723">
          <cell r="AN723">
            <v>17</v>
          </cell>
        </row>
        <row r="724">
          <cell r="AN724">
            <v>0</v>
          </cell>
        </row>
        <row r="725">
          <cell r="AN725">
            <v>-24</v>
          </cell>
        </row>
        <row r="726">
          <cell r="AN726">
            <v>33</v>
          </cell>
        </row>
        <row r="727">
          <cell r="AN727">
            <v>0</v>
          </cell>
        </row>
        <row r="728">
          <cell r="AN728">
            <v>15</v>
          </cell>
        </row>
        <row r="729">
          <cell r="AN729">
            <v>-21</v>
          </cell>
        </row>
        <row r="730">
          <cell r="AN730">
            <v>0</v>
          </cell>
        </row>
        <row r="731">
          <cell r="AN731">
            <v>0</v>
          </cell>
        </row>
        <row r="732">
          <cell r="AN732">
            <v>0</v>
          </cell>
        </row>
        <row r="733">
          <cell r="AN733">
            <v>0</v>
          </cell>
        </row>
        <row r="734">
          <cell r="AN734">
            <v>0</v>
          </cell>
        </row>
        <row r="735">
          <cell r="AN735">
            <v>0</v>
          </cell>
        </row>
        <row r="736">
          <cell r="AN736">
            <v>0</v>
          </cell>
        </row>
        <row r="737">
          <cell r="AN737">
            <v>0</v>
          </cell>
        </row>
        <row r="738">
          <cell r="AN738">
            <v>0</v>
          </cell>
        </row>
        <row r="739">
          <cell r="AN739">
            <v>17</v>
          </cell>
        </row>
        <row r="740">
          <cell r="AN740">
            <v>18</v>
          </cell>
        </row>
        <row r="741">
          <cell r="AN741">
            <v>-39</v>
          </cell>
        </row>
        <row r="742">
          <cell r="AN742">
            <v>-60</v>
          </cell>
        </row>
        <row r="743">
          <cell r="AN743">
            <v>-2</v>
          </cell>
        </row>
        <row r="744">
          <cell r="AN744">
            <v>0</v>
          </cell>
        </row>
        <row r="745">
          <cell r="AN745">
            <v>-37</v>
          </cell>
        </row>
        <row r="746">
          <cell r="AN746">
            <v>18</v>
          </cell>
        </row>
        <row r="747">
          <cell r="AN747">
            <v>0</v>
          </cell>
        </row>
      </sheetData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V2767"/>
  <sheetViews>
    <sheetView tabSelected="1" topLeftCell="E1" workbookViewId="0">
      <selection activeCell="P14" sqref="P14"/>
    </sheetView>
  </sheetViews>
  <sheetFormatPr defaultRowHeight="15" x14ac:dyDescent="0.25"/>
  <cols>
    <col min="1" max="1" width="4.85546875" bestFit="1" customWidth="1"/>
    <col min="2" max="2" width="4" bestFit="1" customWidth="1"/>
    <col min="3" max="3" width="2" hidden="1" customWidth="1"/>
    <col min="4" max="4" width="5.42578125" bestFit="1" customWidth="1"/>
    <col min="5" max="5" width="7.7109375" customWidth="1"/>
    <col min="6" max="6" width="4.7109375" customWidth="1"/>
    <col min="7" max="7" width="8.42578125" hidden="1" customWidth="1"/>
    <col min="8" max="8" width="9.140625" hidden="1" customWidth="1"/>
    <col min="9" max="9" width="3.140625" bestFit="1" customWidth="1"/>
    <col min="10" max="10" width="5" customWidth="1"/>
    <col min="11" max="11" width="5" bestFit="1" customWidth="1"/>
    <col min="12" max="12" width="6.7109375" bestFit="1" customWidth="1"/>
    <col min="13" max="13" width="9.140625" bestFit="1" customWidth="1"/>
    <col min="14" max="14" width="19.28515625" customWidth="1"/>
    <col min="16" max="17" width="11.42578125" bestFit="1" customWidth="1"/>
    <col min="18" max="18" width="9.140625" customWidth="1"/>
    <col min="19" max="23" width="5.5703125" hidden="1" customWidth="1"/>
    <col min="24" max="34" width="9.140625" hidden="1" customWidth="1"/>
    <col min="36" max="36" width="6" customWidth="1"/>
    <col min="37" max="37" width="9" customWidth="1"/>
    <col min="38" max="38" width="7.140625" customWidth="1"/>
    <col min="39" max="40" width="9" customWidth="1"/>
    <col min="41" max="48" width="5.7109375" customWidth="1"/>
  </cols>
  <sheetData>
    <row r="1" spans="1:48" ht="15.75" thickBot="1" x14ac:dyDescent="0.3">
      <c r="A1" s="13"/>
      <c r="B1" s="13"/>
      <c r="C1" s="13"/>
      <c r="D1" s="13"/>
      <c r="E1" s="29" t="s">
        <v>46</v>
      </c>
      <c r="F1" s="29" t="s">
        <v>47</v>
      </c>
      <c r="G1" s="13"/>
      <c r="H1" s="13"/>
      <c r="I1" s="13"/>
      <c r="J1" s="13"/>
      <c r="K1" s="13"/>
      <c r="L1" s="13"/>
      <c r="S1" s="2" t="s">
        <v>11</v>
      </c>
      <c r="T1" s="2" t="s">
        <v>5</v>
      </c>
      <c r="U1" t="s">
        <v>4</v>
      </c>
      <c r="V1" t="s">
        <v>25</v>
      </c>
      <c r="W1" t="s">
        <v>26</v>
      </c>
      <c r="X1" t="s">
        <v>48</v>
      </c>
      <c r="Y1" t="s">
        <v>48</v>
      </c>
      <c r="Z1" t="s">
        <v>48</v>
      </c>
      <c r="AA1" t="s">
        <v>48</v>
      </c>
      <c r="AB1" t="s">
        <v>35</v>
      </c>
      <c r="AC1" t="s">
        <v>35</v>
      </c>
      <c r="AD1" t="s">
        <v>35</v>
      </c>
      <c r="AE1" t="s">
        <v>35</v>
      </c>
      <c r="AO1" s="22" t="s">
        <v>4</v>
      </c>
      <c r="AP1" s="22"/>
      <c r="AQ1" s="22"/>
      <c r="AR1" s="22"/>
      <c r="AS1" s="22" t="s">
        <v>35</v>
      </c>
      <c r="AT1" s="22"/>
      <c r="AU1" s="22"/>
      <c r="AV1" s="22"/>
    </row>
    <row r="2" spans="1:48" ht="15.75" thickBot="1" x14ac:dyDescent="0.3">
      <c r="A2" s="14" t="s">
        <v>4</v>
      </c>
      <c r="B2" s="14" t="s">
        <v>27</v>
      </c>
      <c r="C2" s="14"/>
      <c r="D2" s="14" t="s">
        <v>3</v>
      </c>
      <c r="E2" s="30"/>
      <c r="F2" s="30"/>
      <c r="G2" s="14" t="s">
        <v>20</v>
      </c>
      <c r="H2" s="14" t="s">
        <v>21</v>
      </c>
      <c r="I2" s="14" t="s">
        <v>0</v>
      </c>
      <c r="J2" s="14" t="s">
        <v>1</v>
      </c>
      <c r="K2" s="14" t="s">
        <v>2</v>
      </c>
      <c r="L2" s="14" t="s">
        <v>54</v>
      </c>
      <c r="N2" s="18" t="s">
        <v>12</v>
      </c>
      <c r="O2" s="19"/>
      <c r="P2" s="1"/>
      <c r="Q2" s="1"/>
      <c r="R2" s="1"/>
      <c r="S2">
        <f ca="1">MAX(S4:S102)</f>
        <v>83</v>
      </c>
      <c r="T2">
        <f ca="1">T102</f>
        <v>54</v>
      </c>
      <c r="U2">
        <f ca="1">U102</f>
        <v>51</v>
      </c>
      <c r="V2">
        <f ca="1">V102</f>
        <v>-453</v>
      </c>
      <c r="W2">
        <f ca="1">W102</f>
        <v>11</v>
      </c>
      <c r="X2">
        <v>1</v>
      </c>
      <c r="Y2">
        <v>2</v>
      </c>
      <c r="Z2">
        <v>3</v>
      </c>
      <c r="AA2">
        <v>4</v>
      </c>
      <c r="AB2">
        <v>1</v>
      </c>
      <c r="AC2">
        <v>2</v>
      </c>
      <c r="AD2">
        <v>3</v>
      </c>
      <c r="AE2">
        <v>4</v>
      </c>
      <c r="AJ2" t="s">
        <v>5</v>
      </c>
      <c r="AK2" t="s">
        <v>28</v>
      </c>
      <c r="AL2" t="s">
        <v>29</v>
      </c>
      <c r="AM2" t="s">
        <v>30</v>
      </c>
      <c r="AN2" t="s">
        <v>55</v>
      </c>
      <c r="AO2" t="s">
        <v>49</v>
      </c>
      <c r="AP2" t="s">
        <v>50</v>
      </c>
      <c r="AQ2" t="s">
        <v>51</v>
      </c>
      <c r="AR2" t="s">
        <v>52</v>
      </c>
      <c r="AS2" t="s">
        <v>49</v>
      </c>
      <c r="AT2" t="s">
        <v>50</v>
      </c>
      <c r="AU2" t="s">
        <v>51</v>
      </c>
      <c r="AV2" t="s">
        <v>52</v>
      </c>
    </row>
    <row r="3" spans="1:48" ht="15.75" thickBot="1" x14ac:dyDescent="0.3">
      <c r="A3">
        <v>1</v>
      </c>
      <c r="B3">
        <f ca="1">RANDBETWEEN(1,37)</f>
        <v>12</v>
      </c>
      <c r="C3">
        <v>0</v>
      </c>
      <c r="D3" t="str">
        <f>IF(C3&gt;0,"R","")</f>
        <v/>
      </c>
      <c r="F3">
        <v>0</v>
      </c>
      <c r="N3" s="10" t="s">
        <v>10</v>
      </c>
      <c r="O3" s="11">
        <v>1</v>
      </c>
      <c r="Q3" s="20" t="s">
        <v>22</v>
      </c>
      <c r="R3" s="21"/>
      <c r="AH3" t="s">
        <v>13</v>
      </c>
      <c r="AJ3">
        <f ca="1">R4</f>
        <v>54</v>
      </c>
      <c r="AK3">
        <f ca="1">R5</f>
        <v>51</v>
      </c>
      <c r="AL3">
        <f ca="1">R7</f>
        <v>-453</v>
      </c>
      <c r="AM3">
        <f ca="1">R6</f>
        <v>11</v>
      </c>
      <c r="AN3">
        <f ca="1">L102</f>
        <v>-330</v>
      </c>
      <c r="AO3">
        <f ca="1">X102</f>
        <v>5</v>
      </c>
      <c r="AP3">
        <f t="shared" ref="AP3:AV3" ca="1" si="0">Y102</f>
        <v>7</v>
      </c>
      <c r="AQ3">
        <f t="shared" ca="1" si="0"/>
        <v>12</v>
      </c>
      <c r="AR3">
        <f t="shared" ca="1" si="0"/>
        <v>17</v>
      </c>
      <c r="AS3">
        <f t="shared" ca="1" si="0"/>
        <v>1</v>
      </c>
      <c r="AT3">
        <f t="shared" ca="1" si="0"/>
        <v>4</v>
      </c>
      <c r="AU3">
        <f t="shared" ca="1" si="0"/>
        <v>7</v>
      </c>
      <c r="AV3">
        <f t="shared" ca="1" si="0"/>
        <v>2</v>
      </c>
    </row>
    <row r="4" spans="1:48" x14ac:dyDescent="0.25">
      <c r="A4">
        <v>2</v>
      </c>
      <c r="B4">
        <f t="shared" ref="B4:B67" ca="1" si="1">RANDBETWEEN(1,37)</f>
        <v>35</v>
      </c>
      <c r="C4">
        <f ca="1">IF(B4="","",COUNTIF($B$3:B3,B4))</f>
        <v>0</v>
      </c>
      <c r="D4" t="str">
        <f ca="1">IF(B4="","",IF(C4&gt;0,"R",""))</f>
        <v/>
      </c>
      <c r="E4" t="str">
        <f ca="1">IF(B4="","",'Dynamic Ordinal tracker'!C3)</f>
        <v/>
      </c>
      <c r="F4">
        <f ca="1">IF(B4="","",IF(C3=0,F3+1,F3))</f>
        <v>1</v>
      </c>
      <c r="G4">
        <f ca="1">IF(B4="","",IF(COUNTIFS(D$3:D3,"R")&lt;O$13,0,1))</f>
        <v>1</v>
      </c>
      <c r="H4">
        <f ca="1">IF(B4="","",IF(A4&gt;=O$12,1,0))</f>
        <v>0</v>
      </c>
      <c r="I4" t="str">
        <f ca="1">IF(B4="","",IF(H4*G4=0,"",IF(C4=0,-1,1)))</f>
        <v/>
      </c>
      <c r="J4" t="str">
        <f ca="1">IF(B4="","",IF(G4*H4=0,"",IF(AND(G4*H4=1,G3*H3=0),1,IF(AND(O$6="No",I3=1,J3=1),1,IF(AND(O$6="Yes",I3=-1),J3,IF(AND(O9="Exponent",I3=1,O$6="Yes"),J3*O$10,IF(AND(O9="+/-",I3=1,O$6="Yes"),J3+O$10,IF(AND(O$9="+/-",I3=1),J3-O$11,IF(AND(O$9="+/-",I3=-1,O$6="No"),J3+O$10,IF(AND(O$9="Exponent",I3=1),J3/O$11,IF(AND(O$9="Exponent",I3=-1,O$6="No"),J3*O$10)))))))))))</f>
        <v/>
      </c>
      <c r="K4">
        <f ca="1">IF(B4="","",IF(H4*G4=0,0,IF(I4=1,(36-F4)*J4*$O$3,IF(I4=-1,J4*I4*F4*$O$3))))</f>
        <v>0</v>
      </c>
      <c r="L4">
        <f ca="1">IF(B4="","",IF(A4&lt;$O$12,0,K4+L3))</f>
        <v>0</v>
      </c>
      <c r="M4" t="str">
        <f ca="1">IF(AND(L4&gt;=$O$4,MAX(L$3:L3)&lt;$O$4),"KTF","")</f>
        <v/>
      </c>
      <c r="N4" s="10" t="s">
        <v>5</v>
      </c>
      <c r="O4" s="11">
        <v>50</v>
      </c>
      <c r="Q4" s="4" t="s">
        <v>5</v>
      </c>
      <c r="R4" s="7">
        <f ca="1">IF(T2="",L102,T2)</f>
        <v>54</v>
      </c>
      <c r="X4" t="str">
        <f ca="1">IF(X3&lt;&gt;"",X3,IF(COUNTIFS($D$3:$D4,"R")=X$2,$A4,""))</f>
        <v/>
      </c>
      <c r="Y4" t="str">
        <f ca="1">IF(Y3&lt;&gt;"",Y3,IF(COUNTIFS($D$3:$D4,"R")=Y$2,$A4,""))</f>
        <v/>
      </c>
      <c r="Z4" t="str">
        <f ca="1">IF(Z3&lt;&gt;"",Z3,IF(COUNTIFS($D$3:$D4,"R")=Z$2,$A4,""))</f>
        <v/>
      </c>
      <c r="AA4" t="str">
        <f ca="1">IF(AA3&lt;&gt;"",AA3,IF(COUNTIFS($D$3:$D4,"R")=AA$2,$A4,""))</f>
        <v/>
      </c>
      <c r="AB4" t="str">
        <f ca="1">IF(AB3&lt;&gt;"",AB3,IF(COUNTIFS($D$3:$D4,"R")=AB$2,$E4,""))</f>
        <v/>
      </c>
      <c r="AC4" t="str">
        <f ca="1">IF(AC3&lt;&gt;"",AC3,IF(COUNTIFS($D$3:$D4,"R")=AC$2,$E4,""))</f>
        <v/>
      </c>
      <c r="AD4" t="str">
        <f ca="1">IF(AD3&lt;&gt;"",AD3,IF(COUNTIFS($D$3:$D4,"R")=AD$2,$E4,""))</f>
        <v/>
      </c>
      <c r="AE4" t="str">
        <f ca="1">IF(AE3&lt;&gt;"",AE3,IF(COUNTIFS($D$3:$D4,"R")=AE$2,$E4,""))</f>
        <v/>
      </c>
      <c r="AH4" t="s">
        <v>14</v>
      </c>
      <c r="AJ4">
        <v>75</v>
      </c>
      <c r="AK4">
        <v>28</v>
      </c>
      <c r="AL4">
        <v>-59</v>
      </c>
      <c r="AM4">
        <v>3</v>
      </c>
      <c r="AN4">
        <v>-1320</v>
      </c>
      <c r="AO4">
        <v>6</v>
      </c>
      <c r="AP4">
        <v>7</v>
      </c>
      <c r="AQ4">
        <v>11</v>
      </c>
      <c r="AR4">
        <v>19</v>
      </c>
      <c r="AS4">
        <v>1</v>
      </c>
      <c r="AT4">
        <v>3</v>
      </c>
      <c r="AU4">
        <v>2</v>
      </c>
      <c r="AV4">
        <v>2</v>
      </c>
    </row>
    <row r="5" spans="1:48" x14ac:dyDescent="0.25">
      <c r="A5">
        <v>3</v>
      </c>
      <c r="B5">
        <f t="shared" ca="1" si="1"/>
        <v>28</v>
      </c>
      <c r="C5">
        <f ca="1">IF(B5="","",COUNTIF($B$3:B4,B5))</f>
        <v>0</v>
      </c>
      <c r="D5" t="str">
        <f t="shared" ref="D5:D68" ca="1" si="2">IF(B5="","",IF(C5&gt;0,"R",""))</f>
        <v/>
      </c>
      <c r="E5" t="str">
        <f ca="1">IF(B5="","",'Dynamic Ordinal tracker'!C4)</f>
        <v/>
      </c>
      <c r="F5">
        <f t="shared" ref="F5:F68" ca="1" si="3">IF(B5="","",IF(C4=0,F4+1,F4))</f>
        <v>2</v>
      </c>
      <c r="G5">
        <f ca="1">IF(B5="","",IF(COUNTIFS(D$3:D4,"R")&lt;O$13,0,1))</f>
        <v>1</v>
      </c>
      <c r="H5">
        <f t="shared" ref="H5:H68" ca="1" si="4">IF(B5="","",IF(A5&gt;=O$12,1,0))</f>
        <v>0</v>
      </c>
      <c r="I5" t="str">
        <f t="shared" ref="I5:I68" ca="1" si="5">IF(B5="","",IF(H5*G5=0,"",IF(C5=0,-1,1)))</f>
        <v/>
      </c>
      <c r="J5" t="str">
        <f ca="1">IF(B5="","",IF(G5*H5=0,"",IF(AND(G5*H5=1,G4*H4=0),1,IF(AND(O$6="No",I4=1,J4=1),1,IF(AND(O$6="Yes",I4=-1),J4,IF(AND(O9="+/-",I4=1,O$6="Yes"),J4+O$10,IF(AND(O9="Exponent",I4=1,O$6="Yes"),J4*O$10,IF(AND(O$9="+/-",I4=1),J4-O$11,IF(AND(O$9="+/-",I4=-1,O$6="No"),J4+O$10,IF(AND(O$9="Exponent",I4=1),J4/O$11,IF(AND(O$9="Exponent",I4=-1,O$6="No"),J4*O$10)))))))))))</f>
        <v/>
      </c>
      <c r="K5">
        <f t="shared" ref="K5:K68" ca="1" si="6">IF(B5="","",IF(H5*G5=0,0,IF(I5=1,(36-F5)*J5*$O$3,IF(I5=-1,J5*I5*F5*$O$3))))</f>
        <v>0</v>
      </c>
      <c r="L5">
        <f t="shared" ref="L5:L68" ca="1" si="7">IF(B5="","",IF(A5&lt;$O$12,0,K5+L4))</f>
        <v>0</v>
      </c>
      <c r="M5" t="str">
        <f ca="1">IF(I5="","",IF(AND(L5&gt;=$O$4,MAX(L$3:L4)&lt;$O$4),"KTF",""))</f>
        <v/>
      </c>
      <c r="N5" s="10" t="s">
        <v>6</v>
      </c>
      <c r="O5" s="11">
        <v>-5000</v>
      </c>
      <c r="Q5" s="5" t="s">
        <v>4</v>
      </c>
      <c r="R5" s="8">
        <f ca="1">IF(U2="",A102,U2)</f>
        <v>51</v>
      </c>
      <c r="S5">
        <f t="shared" ref="S5:S13" ca="1" si="8">IF(L5&gt;S4,L5,S4)</f>
        <v>0</v>
      </c>
      <c r="T5" t="str">
        <f ca="1">IF(T4&lt;&gt;"",T4,IF(AND(T4="",L5&lt;=O$5),L5,IF(M5="KTF",L5,"")))</f>
        <v/>
      </c>
      <c r="U5" t="str">
        <f ca="1">IF(U4&lt;&gt;"",U4,IF(T5&lt;&gt;"",A5,""))</f>
        <v/>
      </c>
      <c r="V5" t="str">
        <f ca="1">IF(V4&lt;&gt;"",V4,IF(U5&lt;&gt;"",MIN(L$4:L4),""))</f>
        <v/>
      </c>
      <c r="W5" t="str">
        <f ca="1">IF(W4&lt;&gt;"",W4,IF(V5&lt;&gt;"",MAX(J$4:J5),""))</f>
        <v/>
      </c>
      <c r="X5" t="str">
        <f ca="1">IF(X4&lt;&gt;"",X4,IF(COUNTIFS($D$3:$D5,"R")=X$2,$A5,""))</f>
        <v/>
      </c>
      <c r="Y5" t="str">
        <f ca="1">IF(Y4&lt;&gt;"",Y4,IF(COUNTIFS($D$3:$D5,"R")=Y$2,$A5,""))</f>
        <v/>
      </c>
      <c r="Z5" t="str">
        <f ca="1">IF(Z4&lt;&gt;"",Z4,IF(COUNTIFS($D$3:$D5,"R")=Z$2,$A5,""))</f>
        <v/>
      </c>
      <c r="AA5" t="str">
        <f ca="1">IF(AA4&lt;&gt;"",AA4,IF(COUNTIFS($D$3:$D5,"R")=AA$2,$A5,""))</f>
        <v/>
      </c>
      <c r="AB5" t="str">
        <f ca="1">IF(AB4&lt;&gt;"",AB4,IF(COUNTIFS($D$3:$D5,"R")=AB$2,$E5,""))</f>
        <v/>
      </c>
      <c r="AC5" t="str">
        <f ca="1">IF(AC4&lt;&gt;"",AC4,IF(COUNTIFS($D$3:$D5,"R")=AC$2,$E5,""))</f>
        <v/>
      </c>
      <c r="AD5" t="str">
        <f ca="1">IF(AD4&lt;&gt;"",AD4,IF(COUNTIFS($D$3:$D5,"R")=AD$2,$E5,""))</f>
        <v/>
      </c>
      <c r="AE5" t="str">
        <f ca="1">IF(AE4&lt;&gt;"",AE4,IF(COUNTIFS($D$3:$D5,"R")=AE$2,$E5,""))</f>
        <v/>
      </c>
      <c r="AH5" t="s">
        <v>18</v>
      </c>
      <c r="AI5" t="s">
        <v>31</v>
      </c>
      <c r="AJ5">
        <f>SUM(AJ9:AJ2348)</f>
        <v>2654</v>
      </c>
      <c r="AN5">
        <f>SUM(AN9:AN2348)</f>
        <v>-24588</v>
      </c>
    </row>
    <row r="6" spans="1:48" x14ac:dyDescent="0.25">
      <c r="A6">
        <v>4</v>
      </c>
      <c r="B6">
        <f t="shared" ca="1" si="1"/>
        <v>7</v>
      </c>
      <c r="C6">
        <f ca="1">IF(B6="","",COUNTIF($B$3:B5,B6))</f>
        <v>0</v>
      </c>
      <c r="D6" t="str">
        <f t="shared" ca="1" si="2"/>
        <v/>
      </c>
      <c r="E6" t="str">
        <f ca="1">IF(B6="","",'Dynamic Ordinal tracker'!C5)</f>
        <v/>
      </c>
      <c r="F6">
        <f t="shared" ca="1" si="3"/>
        <v>3</v>
      </c>
      <c r="G6">
        <f ca="1">IF(B6="","",IF(COUNTIFS(D$3:D5,"R")&lt;O$13,0,1))</f>
        <v>1</v>
      </c>
      <c r="H6">
        <f t="shared" ca="1" si="4"/>
        <v>0</v>
      </c>
      <c r="I6" t="str">
        <f t="shared" ca="1" si="5"/>
        <v/>
      </c>
      <c r="J6" t="str">
        <f ca="1">IF(B6="","",IF(F6&gt;=36,0,IF(G6*H6=0,"",IF(AND(G6*H6=1,G5*H5=0),1,IF(AND(O$6="Yes",O$8="No",S5&gt;S4,J5=1,I5=1),1,IF(AND(O$6="No",I5=1,J5=1),1,IF(AND(O$6="Yes",I5=-1),J5,IF(AND(S5=S4,I5=1,O$9="+/-",O$6="Yes"),J5+O$10,IF(AND(S5=S4,I5=1,O$9="Exponent",O$6="Yes"),J5*O$10,IF(AND(S5&gt;S4,O$8="Yes"),1,IF(AND(O$9="+/-",I5=1),J5-O$11,IF(AND(O$9="+/-",I5=-1,O$6="No"),J5+O$10,IF(AND(O$9="Exponent",I5=1),J5/O$11,IF(AND(O$9="Exponent",I5=-1,O$6="No"),J5*O$10))))))))))))))</f>
        <v/>
      </c>
      <c r="K6">
        <f t="shared" ca="1" si="6"/>
        <v>0</v>
      </c>
      <c r="L6">
        <f t="shared" ca="1" si="7"/>
        <v>0</v>
      </c>
      <c r="M6" t="str">
        <f ca="1">IF(I6="","",IF(AND(L6&gt;=$O$4,MAX(L$3:L5)&lt;$O$4),"KTF",""))</f>
        <v/>
      </c>
      <c r="N6" s="23" t="s">
        <v>53</v>
      </c>
      <c r="O6" s="25" t="s">
        <v>13</v>
      </c>
      <c r="Q6" s="5" t="s">
        <v>23</v>
      </c>
      <c r="R6" s="8">
        <f ca="1">IF(W2="",MAX(J5:J102),W2)</f>
        <v>11</v>
      </c>
      <c r="S6">
        <f t="shared" ca="1" si="8"/>
        <v>0</v>
      </c>
      <c r="T6" t="str">
        <f t="shared" ref="T6:T69" ca="1" si="9">IF(T5&lt;&gt;"",T5,IF(AND(T5="",L6&lt;=O$5),L6,IF(M6="KTF",L6,"")))</f>
        <v/>
      </c>
      <c r="U6" t="str">
        <f t="shared" ref="U6:U69" ca="1" si="10">IF(U5&lt;&gt;"",U5,IF(T6&lt;&gt;"",A6,""))</f>
        <v/>
      </c>
      <c r="V6" t="str">
        <f ca="1">IF(V5&lt;&gt;"",V5,IF(U6&lt;&gt;"",MIN(L$4:L5),""))</f>
        <v/>
      </c>
      <c r="W6" t="str">
        <f ca="1">IF(W5&lt;&gt;"",W5,IF(V6&lt;&gt;"",MAX(J$4:J6),""))</f>
        <v/>
      </c>
      <c r="X6" t="str">
        <f ca="1">IF(X5&lt;&gt;"",X5,IF(COUNTIFS($D$3:$D6,"R")=X$2,$A6,""))</f>
        <v/>
      </c>
      <c r="Y6" t="str">
        <f ca="1">IF(Y5&lt;&gt;"",Y5,IF(COUNTIFS($D$3:$D6,"R")=Y$2,$A6,""))</f>
        <v/>
      </c>
      <c r="Z6" t="str">
        <f ca="1">IF(Z5&lt;&gt;"",Z5,IF(COUNTIFS($D$3:$D6,"R")=Z$2,$A6,""))</f>
        <v/>
      </c>
      <c r="AA6" t="str">
        <f ca="1">IF(AA5&lt;&gt;"",AA5,IF(COUNTIFS($D$3:$D6,"R")=AA$2,$A6,""))</f>
        <v/>
      </c>
      <c r="AB6" t="str">
        <f ca="1">IF(AB5&lt;&gt;"",AB5,IF(COUNTIFS($D$3:$D6,"R")=AB$2,$E6,""))</f>
        <v/>
      </c>
      <c r="AC6" t="str">
        <f ca="1">IF(AC5&lt;&gt;"",AC5,IF(COUNTIFS($D$3:$D6,"R")=AC$2,$E6,""))</f>
        <v/>
      </c>
      <c r="AD6" t="str">
        <f ca="1">IF(AD5&lt;&gt;"",AD5,IF(COUNTIFS($D$3:$D6,"R")=AD$2,$E6,""))</f>
        <v/>
      </c>
      <c r="AE6" t="str">
        <f ca="1">IF(AE5&lt;&gt;"",AE5,IF(COUNTIFS($D$3:$D6,"R")=AE$2,$E6,""))</f>
        <v/>
      </c>
      <c r="AH6" t="str">
        <f>"+/-"</f>
        <v>+/-</v>
      </c>
      <c r="AI6" t="s">
        <v>32</v>
      </c>
      <c r="AJ6">
        <f t="shared" ref="AJ6:AV6" si="11">MIN(AJ9:AJ2348)</f>
        <v>50</v>
      </c>
      <c r="AK6">
        <f t="shared" si="11"/>
        <v>16</v>
      </c>
      <c r="AL6">
        <f t="shared" si="11"/>
        <v>-1890</v>
      </c>
      <c r="AM6">
        <f t="shared" si="11"/>
        <v>1</v>
      </c>
      <c r="AN6">
        <f t="shared" si="11"/>
        <v>-4446</v>
      </c>
      <c r="AO6">
        <f t="shared" si="11"/>
        <v>2</v>
      </c>
      <c r="AP6">
        <f t="shared" si="11"/>
        <v>5</v>
      </c>
      <c r="AQ6">
        <f t="shared" si="11"/>
        <v>8</v>
      </c>
      <c r="AR6">
        <f t="shared" si="11"/>
        <v>12</v>
      </c>
      <c r="AS6">
        <f t="shared" si="11"/>
        <v>1</v>
      </c>
      <c r="AT6">
        <f t="shared" si="11"/>
        <v>1</v>
      </c>
      <c r="AU6">
        <f t="shared" si="11"/>
        <v>1</v>
      </c>
      <c r="AV6">
        <f t="shared" si="11"/>
        <v>1</v>
      </c>
    </row>
    <row r="7" spans="1:48" ht="15.75" thickBot="1" x14ac:dyDescent="0.3">
      <c r="A7">
        <v>5</v>
      </c>
      <c r="B7">
        <f t="shared" ca="1" si="1"/>
        <v>7</v>
      </c>
      <c r="C7">
        <f ca="1">IF(B7="","",COUNTIF($B$3:B6,B7))</f>
        <v>1</v>
      </c>
      <c r="D7" t="str">
        <f t="shared" ca="1" si="2"/>
        <v>R</v>
      </c>
      <c r="E7">
        <f ca="1">IF(B7="","",'Dynamic Ordinal tracker'!C6)</f>
        <v>1</v>
      </c>
      <c r="F7">
        <f t="shared" ca="1" si="3"/>
        <v>4</v>
      </c>
      <c r="G7">
        <f ca="1">IF(B7="","",IF(COUNTIFS(D$3:D6,"R")&lt;O$13,0,1))</f>
        <v>1</v>
      </c>
      <c r="H7">
        <f t="shared" ca="1" si="4"/>
        <v>0</v>
      </c>
      <c r="I7" t="str">
        <f t="shared" ca="1" si="5"/>
        <v/>
      </c>
      <c r="J7" t="str">
        <f t="shared" ref="J7:J70" ca="1" si="12">IF(B7="","",IF(F7&gt;=36,0,IF(G7*H7=0,"",IF(AND(G7*H7=1,G6*H6=0),1,IF(AND(O$6="Yes",O$8="No",S6&gt;S5,J6=1,I6=1),1,IF(AND(O$6="No",I6=1,J6=1),1,IF(AND(O$6="Yes",I6=-1),J6,IF(AND(S6=S5,I6=1,O$9="+/-",O$6="Yes"),J6+O$10,IF(AND(S6=S5,I6=1,O$9="Exponent",O$6="Yes"),J6*O$10,IF(AND(S6&gt;S5,O$8="Yes"),1,IF(AND(O$9="+/-",I6=1),J6-O$11,IF(AND(O$9="+/-",I6=-1,O$6="No"),J6+O$10,IF(AND(O$9="Exponent",I6=1),J6/O$11,IF(AND(O$9="Exponent",I6=-1,O$6="No"),J6*O$10))))))))))))))</f>
        <v/>
      </c>
      <c r="K7">
        <f t="shared" ca="1" si="6"/>
        <v>0</v>
      </c>
      <c r="L7">
        <f t="shared" ca="1" si="7"/>
        <v>0</v>
      </c>
      <c r="M7" t="str">
        <f ca="1">IF(I7="","",IF(AND(L7&gt;=$O$4,MAX(L$3:L6)&lt;$O$4),"KTF",""))</f>
        <v/>
      </c>
      <c r="N7" s="24"/>
      <c r="O7" s="26"/>
      <c r="Q7" s="6" t="s">
        <v>24</v>
      </c>
      <c r="R7" s="9">
        <f ca="1">IF(V2="",MIN(L3:L102),V2)</f>
        <v>-453</v>
      </c>
      <c r="S7">
        <f t="shared" ca="1" si="8"/>
        <v>0</v>
      </c>
      <c r="T7" t="str">
        <f t="shared" ca="1" si="9"/>
        <v/>
      </c>
      <c r="U7" t="str">
        <f t="shared" ca="1" si="10"/>
        <v/>
      </c>
      <c r="V7" t="str">
        <f ca="1">IF(V6&lt;&gt;"",V6,IF(U7&lt;&gt;"",MIN(L$4:L6),""))</f>
        <v/>
      </c>
      <c r="W7" t="str">
        <f ca="1">IF(W6&lt;&gt;"",W6,IF(V7&lt;&gt;"",MAX(J$4:J7),""))</f>
        <v/>
      </c>
      <c r="X7">
        <f ca="1">IF(X6&lt;&gt;"",X6,IF(COUNTIFS($D$3:$D7,"R")=X$2,$A7,""))</f>
        <v>5</v>
      </c>
      <c r="Y7" t="str">
        <f ca="1">IF(Y6&lt;&gt;"",Y6,IF(COUNTIFS($D$3:$D7,"R")=Y$2,$A7,""))</f>
        <v/>
      </c>
      <c r="Z7" t="str">
        <f ca="1">IF(Z6&lt;&gt;"",Z6,IF(COUNTIFS($D$3:$D7,"R")=Z$2,$A7,""))</f>
        <v/>
      </c>
      <c r="AA7" t="str">
        <f ca="1">IF(AA6&lt;&gt;"",AA6,IF(COUNTIFS($D$3:$D7,"R")=AA$2,$A7,""))</f>
        <v/>
      </c>
      <c r="AB7">
        <f ca="1">IF(AB6&lt;&gt;"",AB6,IF(COUNTIFS($D$3:$D7,"R")=AB$2,$E7,""))</f>
        <v>1</v>
      </c>
      <c r="AC7" t="str">
        <f ca="1">IF(AC6&lt;&gt;"",AC6,IF(COUNTIFS($D$3:$D7,"R")=AC$2,$E7,""))</f>
        <v/>
      </c>
      <c r="AD7" t="str">
        <f ca="1">IF(AD6&lt;&gt;"",AD6,IF(COUNTIFS($D$3:$D7,"R")=AD$2,$E7,""))</f>
        <v/>
      </c>
      <c r="AE7" t="str">
        <f ca="1">IF(AE6&lt;&gt;"",AE6,IF(COUNTIFS($D$3:$D7,"R")=AE$2,$E7,""))</f>
        <v/>
      </c>
      <c r="AI7" t="s">
        <v>11</v>
      </c>
      <c r="AJ7">
        <f t="shared" ref="AJ7:AV7" si="13">MAX(AJ9:AJ2348)</f>
        <v>155</v>
      </c>
      <c r="AK7">
        <f t="shared" si="13"/>
        <v>83</v>
      </c>
      <c r="AL7">
        <f t="shared" si="13"/>
        <v>0</v>
      </c>
      <c r="AM7">
        <f t="shared" si="13"/>
        <v>46</v>
      </c>
      <c r="AN7">
        <f t="shared" si="13"/>
        <v>398</v>
      </c>
      <c r="AO7">
        <f t="shared" si="13"/>
        <v>19</v>
      </c>
      <c r="AP7">
        <f t="shared" si="13"/>
        <v>20</v>
      </c>
      <c r="AQ7">
        <f t="shared" si="13"/>
        <v>23</v>
      </c>
      <c r="AR7">
        <f t="shared" si="13"/>
        <v>25</v>
      </c>
      <c r="AS7">
        <f t="shared" si="13"/>
        <v>13</v>
      </c>
      <c r="AT7">
        <f t="shared" si="13"/>
        <v>15</v>
      </c>
      <c r="AU7">
        <f t="shared" si="13"/>
        <v>16</v>
      </c>
      <c r="AV7">
        <f t="shared" si="13"/>
        <v>19</v>
      </c>
    </row>
    <row r="8" spans="1:48" ht="15.75" thickBot="1" x14ac:dyDescent="0.3">
      <c r="A8">
        <v>6</v>
      </c>
      <c r="B8">
        <f t="shared" ca="1" si="1"/>
        <v>37</v>
      </c>
      <c r="C8">
        <f ca="1">IF(B8="","",COUNTIF($B$3:B7,B8))</f>
        <v>0</v>
      </c>
      <c r="D8" t="str">
        <f t="shared" ca="1" si="2"/>
        <v/>
      </c>
      <c r="E8" t="str">
        <f ca="1">IF(B8="","",'Dynamic Ordinal tracker'!C7)</f>
        <v/>
      </c>
      <c r="F8">
        <f t="shared" ca="1" si="3"/>
        <v>4</v>
      </c>
      <c r="G8">
        <f ca="1">IF(B8="","",IF(COUNTIFS(D$3:D7,"R")&lt;O$13,0,1))</f>
        <v>1</v>
      </c>
      <c r="H8">
        <f t="shared" ca="1" si="4"/>
        <v>0</v>
      </c>
      <c r="I8" t="str">
        <f t="shared" ca="1" si="5"/>
        <v/>
      </c>
      <c r="J8" t="str">
        <f t="shared" ca="1" si="12"/>
        <v/>
      </c>
      <c r="K8">
        <f t="shared" ca="1" si="6"/>
        <v>0</v>
      </c>
      <c r="L8">
        <f t="shared" ca="1" si="7"/>
        <v>0</v>
      </c>
      <c r="M8" t="str">
        <f ca="1">IF(I8="","",IF(AND(L8&gt;=$O$4,MAX(L$3:L7)&lt;$O$4),"KTF",""))</f>
        <v/>
      </c>
      <c r="N8" s="10" t="s">
        <v>15</v>
      </c>
      <c r="O8" s="11" t="s">
        <v>13</v>
      </c>
      <c r="P8" s="3"/>
      <c r="Q8" s="3"/>
      <c r="R8" s="3"/>
      <c r="S8">
        <f t="shared" ca="1" si="8"/>
        <v>0</v>
      </c>
      <c r="T8" t="str">
        <f t="shared" ca="1" si="9"/>
        <v/>
      </c>
      <c r="U8" t="str">
        <f t="shared" ca="1" si="10"/>
        <v/>
      </c>
      <c r="V8" t="str">
        <f ca="1">IF(V7&lt;&gt;"",V7,IF(U8&lt;&gt;"",MIN(L$4:L7),""))</f>
        <v/>
      </c>
      <c r="W8" t="str">
        <f ca="1">IF(W7&lt;&gt;"",W7,IF(V8&lt;&gt;"",MAX(J$4:J8),""))</f>
        <v/>
      </c>
      <c r="X8">
        <f ca="1">IF(X7&lt;&gt;"",X7,IF(COUNTIFS($D$3:$D8,"R")=X$2,$A8,""))</f>
        <v>5</v>
      </c>
      <c r="Y8" t="str">
        <f ca="1">IF(Y7&lt;&gt;"",Y7,IF(COUNTIFS($D$3:$D8,"R")=Y$2,$A8,""))</f>
        <v/>
      </c>
      <c r="Z8" t="str">
        <f ca="1">IF(Z7&lt;&gt;"",Z7,IF(COUNTIFS($D$3:$D8,"R")=Z$2,$A8,""))</f>
        <v/>
      </c>
      <c r="AA8" t="str">
        <f ca="1">IF(AA7&lt;&gt;"",AA7,IF(COUNTIFS($D$3:$D8,"R")=AA$2,$A8,""))</f>
        <v/>
      </c>
      <c r="AB8">
        <f ca="1">IF(AB7&lt;&gt;"",AB7,IF(COUNTIFS($D$3:$D8,"R")=AB$2,$E8,""))</f>
        <v>1</v>
      </c>
      <c r="AC8" t="str">
        <f ca="1">IF(AC7&lt;&gt;"",AC7,IF(COUNTIFS($D$3:$D8,"R")=AC$2,$E8,""))</f>
        <v/>
      </c>
      <c r="AD8" t="str">
        <f ca="1">IF(AD7&lt;&gt;"",AD7,IF(COUNTIFS($D$3:$D8,"R")=AD$2,$E8,""))</f>
        <v/>
      </c>
      <c r="AE8" t="str">
        <f ca="1">IF(AE7&lt;&gt;"",AE7,IF(COUNTIFS($D$3:$D8,"R")=AE$2,$E8,""))</f>
        <v/>
      </c>
      <c r="AI8" t="s">
        <v>33</v>
      </c>
      <c r="AJ8">
        <f t="shared" ref="AJ8:AV8" si="14">AVERAGE(AJ9:AJ2348)</f>
        <v>64.731707317073173</v>
      </c>
      <c r="AK8">
        <f t="shared" si="14"/>
        <v>31.219512195121951</v>
      </c>
      <c r="AL8">
        <f t="shared" si="14"/>
        <v>-238.41463414634146</v>
      </c>
      <c r="AM8">
        <f t="shared" si="14"/>
        <v>6.8292682926829267</v>
      </c>
      <c r="AN8">
        <f t="shared" si="14"/>
        <v>-599.70731707317077</v>
      </c>
      <c r="AO8">
        <f t="shared" si="14"/>
        <v>9.0975609756097562</v>
      </c>
      <c r="AP8">
        <f t="shared" si="14"/>
        <v>12.487804878048781</v>
      </c>
      <c r="AQ8">
        <f t="shared" si="14"/>
        <v>15.512195121951219</v>
      </c>
      <c r="AR8">
        <f t="shared" si="14"/>
        <v>18.463414634146343</v>
      </c>
      <c r="AS8">
        <f t="shared" si="14"/>
        <v>4.7317073170731705</v>
      </c>
      <c r="AT8">
        <f t="shared" si="14"/>
        <v>5.9268292682926829</v>
      </c>
      <c r="AU8">
        <f t="shared" si="14"/>
        <v>6.2682926829268295</v>
      </c>
      <c r="AV8">
        <f t="shared" si="14"/>
        <v>7.024390243902439</v>
      </c>
    </row>
    <row r="9" spans="1:48" x14ac:dyDescent="0.25">
      <c r="A9">
        <v>7</v>
      </c>
      <c r="B9">
        <f t="shared" ca="1" si="1"/>
        <v>35</v>
      </c>
      <c r="C9">
        <f ca="1">IF(B9="","",COUNTIF($B$3:B8,B9))</f>
        <v>1</v>
      </c>
      <c r="D9" t="str">
        <f t="shared" ca="1" si="2"/>
        <v>R</v>
      </c>
      <c r="E9">
        <f ca="1">IF(B9="","",'Dynamic Ordinal tracker'!C8)</f>
        <v>4</v>
      </c>
      <c r="F9">
        <f t="shared" ca="1" si="3"/>
        <v>5</v>
      </c>
      <c r="G9">
        <f ca="1">IF(B9="","",IF(COUNTIFS(D$3:D8,"R")&lt;O$13,0,1))</f>
        <v>1</v>
      </c>
      <c r="H9">
        <f t="shared" ca="1" si="4"/>
        <v>0</v>
      </c>
      <c r="I9" t="str">
        <f t="shared" ca="1" si="5"/>
        <v/>
      </c>
      <c r="J9" t="str">
        <f t="shared" ca="1" si="12"/>
        <v/>
      </c>
      <c r="K9">
        <f t="shared" ca="1" si="6"/>
        <v>0</v>
      </c>
      <c r="L9">
        <f t="shared" ca="1" si="7"/>
        <v>0</v>
      </c>
      <c r="M9" t="str">
        <f ca="1">IF(I9="","",IF(AND(L9&gt;=$O$4,MAX(L$3:L8)&lt;$O$4),"KTF",""))</f>
        <v/>
      </c>
      <c r="N9" s="10" t="s">
        <v>17</v>
      </c>
      <c r="O9" s="11" t="s">
        <v>19</v>
      </c>
      <c r="P9" s="3"/>
      <c r="Q9" s="27" t="s">
        <v>37</v>
      </c>
      <c r="R9" s="28"/>
      <c r="S9">
        <f t="shared" ca="1" si="8"/>
        <v>0</v>
      </c>
      <c r="T9" t="str">
        <f t="shared" ca="1" si="9"/>
        <v/>
      </c>
      <c r="U9" t="str">
        <f t="shared" ca="1" si="10"/>
        <v/>
      </c>
      <c r="V9" t="str">
        <f ca="1">IF(V8&lt;&gt;"",V8,IF(U9&lt;&gt;"",MIN(L$4:L8),""))</f>
        <v/>
      </c>
      <c r="W9" t="str">
        <f ca="1">IF(W8&lt;&gt;"",W8,IF(V9&lt;&gt;"",MAX(J$4:J9),""))</f>
        <v/>
      </c>
      <c r="X9">
        <f ca="1">IF(X8&lt;&gt;"",X8,IF(COUNTIFS($D$3:$D9,"R")=X$2,$A9,""))</f>
        <v>5</v>
      </c>
      <c r="Y9">
        <f ca="1">IF(Y8&lt;&gt;"",Y8,IF(COUNTIFS($D$3:$D9,"R")=Y$2,$A9,""))</f>
        <v>7</v>
      </c>
      <c r="Z9" t="str">
        <f ca="1">IF(Z8&lt;&gt;"",Z8,IF(COUNTIFS($D$3:$D9,"R")=Z$2,$A9,""))</f>
        <v/>
      </c>
      <c r="AA9" t="str">
        <f ca="1">IF(AA8&lt;&gt;"",AA8,IF(COUNTIFS($D$3:$D9,"R")=AA$2,$A9,""))</f>
        <v/>
      </c>
      <c r="AB9">
        <f ca="1">IF(AB8&lt;&gt;"",AB8,IF(COUNTIFS($D$3:$D9,"R")=AB$2,$E9,""))</f>
        <v>1</v>
      </c>
      <c r="AC9">
        <f ca="1">IF(AC8&lt;&gt;"",AC8,IF(COUNTIFS($D$3:$D9,"R")=AC$2,$E9,""))</f>
        <v>4</v>
      </c>
      <c r="AD9" t="str">
        <f ca="1">IF(AD8&lt;&gt;"",AD8,IF(COUNTIFS($D$3:$D9,"R")=AD$2,$E9,""))</f>
        <v/>
      </c>
      <c r="AE9" t="str">
        <f ca="1">IF(AE8&lt;&gt;"",AE8,IF(COUNTIFS($D$3:$D9,"R")=AE$2,$E9,""))</f>
        <v/>
      </c>
    </row>
    <row r="10" spans="1:48" x14ac:dyDescent="0.25">
      <c r="A10">
        <v>8</v>
      </c>
      <c r="B10">
        <f t="shared" ca="1" si="1"/>
        <v>3</v>
      </c>
      <c r="C10">
        <f ca="1">IF(B10="","",COUNTIF($B$3:B9,B10))</f>
        <v>0</v>
      </c>
      <c r="D10" t="str">
        <f t="shared" ca="1" si="2"/>
        <v/>
      </c>
      <c r="E10" t="str">
        <f ca="1">IF(B10="","",'Dynamic Ordinal tracker'!C9)</f>
        <v/>
      </c>
      <c r="F10">
        <f t="shared" ca="1" si="3"/>
        <v>5</v>
      </c>
      <c r="G10">
        <f ca="1">IF(B10="","",IF(COUNTIFS(D$3:D9,"R")&lt;O$13,0,1))</f>
        <v>1</v>
      </c>
      <c r="H10">
        <f t="shared" ca="1" si="4"/>
        <v>0</v>
      </c>
      <c r="I10" t="str">
        <f t="shared" ca="1" si="5"/>
        <v/>
      </c>
      <c r="J10" t="str">
        <f t="shared" ca="1" si="12"/>
        <v/>
      </c>
      <c r="K10">
        <f t="shared" ca="1" si="6"/>
        <v>0</v>
      </c>
      <c r="L10">
        <f t="shared" ca="1" si="7"/>
        <v>0</v>
      </c>
      <c r="M10" t="str">
        <f ca="1">IF(I10="","",IF(AND(L10&gt;=$O$4,MAX(L$3:L9)&lt;$O$4),"KTF",""))</f>
        <v/>
      </c>
      <c r="N10" s="10" t="s">
        <v>7</v>
      </c>
      <c r="O10" s="11">
        <v>1</v>
      </c>
      <c r="P10" s="3"/>
      <c r="Q10" s="5" t="s">
        <v>38</v>
      </c>
      <c r="R10" s="8">
        <f ca="1">AO3</f>
        <v>5</v>
      </c>
      <c r="S10">
        <f t="shared" ca="1" si="8"/>
        <v>0</v>
      </c>
      <c r="T10" t="str">
        <f t="shared" ca="1" si="9"/>
        <v/>
      </c>
      <c r="U10" t="str">
        <f t="shared" ca="1" si="10"/>
        <v/>
      </c>
      <c r="V10" t="str">
        <f ca="1">IF(V9&lt;&gt;"",V9,IF(U10&lt;&gt;"",MIN(L$4:L9),""))</f>
        <v/>
      </c>
      <c r="W10" t="str">
        <f ca="1">IF(W9&lt;&gt;"",W9,IF(V10&lt;&gt;"",MAX(J$4:J10),""))</f>
        <v/>
      </c>
      <c r="X10">
        <f ca="1">IF(X9&lt;&gt;"",X9,IF(COUNTIFS($D$3:$D10,"R")=X$2,$A10,""))</f>
        <v>5</v>
      </c>
      <c r="Y10">
        <f ca="1">IF(Y9&lt;&gt;"",Y9,IF(COUNTIFS($D$3:$D10,"R")=Y$2,$A10,""))</f>
        <v>7</v>
      </c>
      <c r="Z10" t="str">
        <f ca="1">IF(Z9&lt;&gt;"",Z9,IF(COUNTIFS($D$3:$D10,"R")=Z$2,$A10,""))</f>
        <v/>
      </c>
      <c r="AA10" t="str">
        <f ca="1">IF(AA9&lt;&gt;"",AA9,IF(COUNTIFS($D$3:$D10,"R")=AA$2,$A10,""))</f>
        <v/>
      </c>
      <c r="AB10">
        <f ca="1">IF(AB9&lt;&gt;"",AB9,IF(COUNTIFS($D$3:$D10,"R")=AB$2,$E10,""))</f>
        <v>1</v>
      </c>
      <c r="AC10">
        <f ca="1">IF(AC9&lt;&gt;"",AC9,IF(COUNTIFS($D$3:$D10,"R")=AC$2,$E10,""))</f>
        <v>4</v>
      </c>
      <c r="AD10" t="str">
        <f ca="1">IF(AD9&lt;&gt;"",AD9,IF(COUNTIFS($D$3:$D10,"R")=AD$2,$E10,""))</f>
        <v/>
      </c>
      <c r="AE10" t="str">
        <f ca="1">IF(AE9&lt;&gt;"",AE9,IF(COUNTIFS($D$3:$D10,"R")=AE$2,$E10,""))</f>
        <v/>
      </c>
      <c r="AJ10">
        <v>75</v>
      </c>
      <c r="AK10">
        <v>28</v>
      </c>
      <c r="AL10">
        <v>-59</v>
      </c>
      <c r="AM10">
        <v>3</v>
      </c>
      <c r="AN10">
        <v>-1320</v>
      </c>
      <c r="AO10">
        <v>6</v>
      </c>
      <c r="AP10">
        <v>7</v>
      </c>
      <c r="AQ10">
        <v>11</v>
      </c>
      <c r="AR10">
        <v>19</v>
      </c>
      <c r="AS10">
        <v>1</v>
      </c>
      <c r="AT10">
        <v>3</v>
      </c>
      <c r="AU10">
        <v>2</v>
      </c>
      <c r="AV10">
        <v>2</v>
      </c>
    </row>
    <row r="11" spans="1:48" x14ac:dyDescent="0.25">
      <c r="A11">
        <v>9</v>
      </c>
      <c r="B11">
        <f t="shared" ca="1" si="1"/>
        <v>1</v>
      </c>
      <c r="C11">
        <f ca="1">IF(B11="","",COUNTIF($B$3:B10,B11))</f>
        <v>0</v>
      </c>
      <c r="D11" t="str">
        <f t="shared" ca="1" si="2"/>
        <v/>
      </c>
      <c r="E11" t="str">
        <f ca="1">IF(B11="","",'Dynamic Ordinal tracker'!C10)</f>
        <v/>
      </c>
      <c r="F11">
        <f t="shared" ca="1" si="3"/>
        <v>6</v>
      </c>
      <c r="G11">
        <f ca="1">IF(B11="","",IF(COUNTIFS(D$3:D10,"R")&lt;O$13,0,1))</f>
        <v>1</v>
      </c>
      <c r="H11">
        <f t="shared" ca="1" si="4"/>
        <v>0</v>
      </c>
      <c r="I11" t="str">
        <f t="shared" ca="1" si="5"/>
        <v/>
      </c>
      <c r="J11" t="str">
        <f t="shared" ca="1" si="12"/>
        <v/>
      </c>
      <c r="K11">
        <f t="shared" ca="1" si="6"/>
        <v>0</v>
      </c>
      <c r="L11">
        <f t="shared" ca="1" si="7"/>
        <v>0</v>
      </c>
      <c r="M11" t="str">
        <f ca="1">IF(I11="","",IF(AND(L11&gt;=$O$4,MAX(L$3:L10)&lt;$O$4),"KTF",""))</f>
        <v/>
      </c>
      <c r="N11" s="10" t="s">
        <v>8</v>
      </c>
      <c r="O11" s="11">
        <v>1</v>
      </c>
      <c r="P11" s="3"/>
      <c r="Q11" s="5" t="s">
        <v>39</v>
      </c>
      <c r="R11" s="8">
        <f ca="1">AP3</f>
        <v>7</v>
      </c>
      <c r="S11">
        <f t="shared" ca="1" si="8"/>
        <v>0</v>
      </c>
      <c r="T11" t="str">
        <f t="shared" ca="1" si="9"/>
        <v/>
      </c>
      <c r="U11" t="str">
        <f t="shared" ca="1" si="10"/>
        <v/>
      </c>
      <c r="V11" t="str">
        <f ca="1">IF(V10&lt;&gt;"",V10,IF(U11&lt;&gt;"",MIN(L$4:L10),""))</f>
        <v/>
      </c>
      <c r="W11" t="str">
        <f ca="1">IF(W10&lt;&gt;"",W10,IF(V11&lt;&gt;"",MAX(J$4:J11),""))</f>
        <v/>
      </c>
      <c r="X11">
        <f ca="1">IF(X10&lt;&gt;"",X10,IF(COUNTIFS($D$3:$D11,"R")=X$2,$A11,""))</f>
        <v>5</v>
      </c>
      <c r="Y11">
        <f ca="1">IF(Y10&lt;&gt;"",Y10,IF(COUNTIFS($D$3:$D11,"R")=Y$2,$A11,""))</f>
        <v>7</v>
      </c>
      <c r="Z11" t="str">
        <f ca="1">IF(Z10&lt;&gt;"",Z10,IF(COUNTIFS($D$3:$D11,"R")=Z$2,$A11,""))</f>
        <v/>
      </c>
      <c r="AA11" t="str">
        <f ca="1">IF(AA10&lt;&gt;"",AA10,IF(COUNTIFS($D$3:$D11,"R")=AA$2,$A11,""))</f>
        <v/>
      </c>
      <c r="AB11">
        <f ca="1">IF(AB10&lt;&gt;"",AB10,IF(COUNTIFS($D$3:$D11,"R")=AB$2,$E11,""))</f>
        <v>1</v>
      </c>
      <c r="AC11">
        <f ca="1">IF(AC10&lt;&gt;"",AC10,IF(COUNTIFS($D$3:$D11,"R")=AC$2,$E11,""))</f>
        <v>4</v>
      </c>
      <c r="AD11" t="str">
        <f ca="1">IF(AD10&lt;&gt;"",AD10,IF(COUNTIFS($D$3:$D11,"R")=AD$2,$E11,""))</f>
        <v/>
      </c>
      <c r="AE11" t="str">
        <f ca="1">IF(AE10&lt;&gt;"",AE10,IF(COUNTIFS($D$3:$D11,"R")=AE$2,$E11,""))</f>
        <v/>
      </c>
      <c r="AJ11">
        <v>72</v>
      </c>
      <c r="AK11">
        <v>50</v>
      </c>
      <c r="AL11">
        <v>-369</v>
      </c>
      <c r="AM11">
        <v>13</v>
      </c>
      <c r="AN11">
        <v>269</v>
      </c>
      <c r="AO11">
        <v>19</v>
      </c>
      <c r="AP11">
        <v>20</v>
      </c>
      <c r="AQ11">
        <v>23</v>
      </c>
      <c r="AR11">
        <v>24</v>
      </c>
      <c r="AS11">
        <v>9</v>
      </c>
      <c r="AT11">
        <v>15</v>
      </c>
      <c r="AU11">
        <v>5</v>
      </c>
      <c r="AV11">
        <v>4</v>
      </c>
    </row>
    <row r="12" spans="1:48" x14ac:dyDescent="0.25">
      <c r="A12">
        <v>10</v>
      </c>
      <c r="B12">
        <f t="shared" ca="1" si="1"/>
        <v>6</v>
      </c>
      <c r="C12">
        <f ca="1">IF(B12="","",COUNTIF($B$3:B11,B12))</f>
        <v>0</v>
      </c>
      <c r="D12" t="str">
        <f t="shared" ca="1" si="2"/>
        <v/>
      </c>
      <c r="E12" t="str">
        <f ca="1">IF(B12="","",'Dynamic Ordinal tracker'!C11)</f>
        <v/>
      </c>
      <c r="F12">
        <f t="shared" ca="1" si="3"/>
        <v>7</v>
      </c>
      <c r="G12">
        <f ca="1">IF(B12="","",IF(COUNTIFS(D$3:D11,"R")&lt;O$13,0,1))</f>
        <v>1</v>
      </c>
      <c r="H12">
        <f t="shared" ca="1" si="4"/>
        <v>0</v>
      </c>
      <c r="I12" t="str">
        <f t="shared" ca="1" si="5"/>
        <v/>
      </c>
      <c r="J12" t="str">
        <f t="shared" ca="1" si="12"/>
        <v/>
      </c>
      <c r="K12">
        <f t="shared" ca="1" si="6"/>
        <v>0</v>
      </c>
      <c r="L12">
        <f t="shared" ca="1" si="7"/>
        <v>0</v>
      </c>
      <c r="M12" t="str">
        <f ca="1">IF(I12="","",IF(AND(L12&gt;=$O$4,MAX(L$3:L11)&lt;$O$4),"KTF",""))</f>
        <v/>
      </c>
      <c r="N12" s="10" t="s">
        <v>9</v>
      </c>
      <c r="O12" s="11">
        <v>15</v>
      </c>
      <c r="Q12" s="5" t="s">
        <v>40</v>
      </c>
      <c r="R12" s="8">
        <f ca="1">AQ3</f>
        <v>12</v>
      </c>
      <c r="S12">
        <f t="shared" ca="1" si="8"/>
        <v>0</v>
      </c>
      <c r="T12" t="str">
        <f t="shared" ca="1" si="9"/>
        <v/>
      </c>
      <c r="U12" t="str">
        <f t="shared" ca="1" si="10"/>
        <v/>
      </c>
      <c r="V12" t="str">
        <f ca="1">IF(V11&lt;&gt;"",V11,IF(U12&lt;&gt;"",MIN(L$4:L11),""))</f>
        <v/>
      </c>
      <c r="W12" t="str">
        <f ca="1">IF(W11&lt;&gt;"",W11,IF(V12&lt;&gt;"",MAX(J$4:J12),""))</f>
        <v/>
      </c>
      <c r="X12">
        <f ca="1">IF(X11&lt;&gt;"",X11,IF(COUNTIFS($D$3:$D12,"R")=X$2,$A12,""))</f>
        <v>5</v>
      </c>
      <c r="Y12">
        <f ca="1">IF(Y11&lt;&gt;"",Y11,IF(COUNTIFS($D$3:$D12,"R")=Y$2,$A12,""))</f>
        <v>7</v>
      </c>
      <c r="Z12" t="str">
        <f ca="1">IF(Z11&lt;&gt;"",Z11,IF(COUNTIFS($D$3:$D12,"R")=Z$2,$A12,""))</f>
        <v/>
      </c>
      <c r="AA12" t="str">
        <f ca="1">IF(AA11&lt;&gt;"",AA11,IF(COUNTIFS($D$3:$D12,"R")=AA$2,$A12,""))</f>
        <v/>
      </c>
      <c r="AB12">
        <f ca="1">IF(AB11&lt;&gt;"",AB11,IF(COUNTIFS($D$3:$D12,"R")=AB$2,$E12,""))</f>
        <v>1</v>
      </c>
      <c r="AC12">
        <f ca="1">IF(AC11&lt;&gt;"",AC11,IF(COUNTIFS($D$3:$D12,"R")=AC$2,$E12,""))</f>
        <v>4</v>
      </c>
      <c r="AD12" t="str">
        <f ca="1">IF(AD11&lt;&gt;"",AD11,IF(COUNTIFS($D$3:$D12,"R")=AD$2,$E12,""))</f>
        <v/>
      </c>
      <c r="AE12" t="str">
        <f ca="1">IF(AE11&lt;&gt;"",AE11,IF(COUNTIFS($D$3:$D12,"R")=AE$2,$E12,""))</f>
        <v/>
      </c>
      <c r="AJ12">
        <v>62</v>
      </c>
      <c r="AK12">
        <v>18</v>
      </c>
      <c r="AL12">
        <v>0</v>
      </c>
      <c r="AM12">
        <v>1</v>
      </c>
      <c r="AN12">
        <v>207</v>
      </c>
      <c r="AO12">
        <v>11</v>
      </c>
      <c r="AP12">
        <v>12</v>
      </c>
      <c r="AQ12">
        <v>14</v>
      </c>
      <c r="AR12">
        <v>15</v>
      </c>
      <c r="AS12">
        <v>1</v>
      </c>
      <c r="AT12">
        <v>5</v>
      </c>
      <c r="AU12">
        <v>5</v>
      </c>
      <c r="AV12">
        <v>8</v>
      </c>
    </row>
    <row r="13" spans="1:48" x14ac:dyDescent="0.25">
      <c r="A13">
        <v>11</v>
      </c>
      <c r="B13">
        <f t="shared" ca="1" si="1"/>
        <v>8</v>
      </c>
      <c r="C13">
        <f ca="1">IF(B13="","",COUNTIF($B$3:B12,B13))</f>
        <v>0</v>
      </c>
      <c r="D13" t="str">
        <f t="shared" ca="1" si="2"/>
        <v/>
      </c>
      <c r="E13" t="str">
        <f ca="1">IF(B13="","",'Dynamic Ordinal tracker'!C12)</f>
        <v/>
      </c>
      <c r="F13">
        <f t="shared" ca="1" si="3"/>
        <v>8</v>
      </c>
      <c r="G13">
        <f ca="1">IF(B13="","",IF(COUNTIFS(D$3:D12,"R")&lt;O$13,0,1))</f>
        <v>1</v>
      </c>
      <c r="H13">
        <f t="shared" ca="1" si="4"/>
        <v>0</v>
      </c>
      <c r="I13" t="str">
        <f t="shared" ca="1" si="5"/>
        <v/>
      </c>
      <c r="J13" t="str">
        <f t="shared" ca="1" si="12"/>
        <v/>
      </c>
      <c r="K13">
        <f t="shared" ca="1" si="6"/>
        <v>0</v>
      </c>
      <c r="L13">
        <f t="shared" ca="1" si="7"/>
        <v>0</v>
      </c>
      <c r="M13" t="str">
        <f ca="1">IF(I13="","",IF(AND(L13&gt;=$O$4,MAX(L$3:L12)&lt;$O$4),"KTF",""))</f>
        <v/>
      </c>
      <c r="N13" s="10" t="s">
        <v>16</v>
      </c>
      <c r="O13" s="11">
        <v>0</v>
      </c>
      <c r="Q13" s="5" t="s">
        <v>41</v>
      </c>
      <c r="R13" s="8">
        <f ca="1">AR3</f>
        <v>17</v>
      </c>
      <c r="S13">
        <f t="shared" ca="1" si="8"/>
        <v>0</v>
      </c>
      <c r="T13" t="str">
        <f t="shared" ca="1" si="9"/>
        <v/>
      </c>
      <c r="U13" t="str">
        <f t="shared" ca="1" si="10"/>
        <v/>
      </c>
      <c r="V13" t="str">
        <f ca="1">IF(V12&lt;&gt;"",V12,IF(U13&lt;&gt;"",MIN(L$4:L12),""))</f>
        <v/>
      </c>
      <c r="W13" t="str">
        <f ca="1">IF(W12&lt;&gt;"",W12,IF(V13&lt;&gt;"",MAX(J$4:J13),""))</f>
        <v/>
      </c>
      <c r="X13">
        <f ca="1">IF(X12&lt;&gt;"",X12,IF(COUNTIFS($D$3:$D13,"R")=X$2,$A13,""))</f>
        <v>5</v>
      </c>
      <c r="Y13">
        <f ca="1">IF(Y12&lt;&gt;"",Y12,IF(COUNTIFS($D$3:$D13,"R")=Y$2,$A13,""))</f>
        <v>7</v>
      </c>
      <c r="Z13" t="str">
        <f ca="1">IF(Z12&lt;&gt;"",Z12,IF(COUNTIFS($D$3:$D13,"R")=Z$2,$A13,""))</f>
        <v/>
      </c>
      <c r="AA13" t="str">
        <f ca="1">IF(AA12&lt;&gt;"",AA12,IF(COUNTIFS($D$3:$D13,"R")=AA$2,$A13,""))</f>
        <v/>
      </c>
      <c r="AB13">
        <f ca="1">IF(AB12&lt;&gt;"",AB12,IF(COUNTIFS($D$3:$D13,"R")=AB$2,$E13,""))</f>
        <v>1</v>
      </c>
      <c r="AC13">
        <f ca="1">IF(AC12&lt;&gt;"",AC12,IF(COUNTIFS($D$3:$D13,"R")=AC$2,$E13,""))</f>
        <v>4</v>
      </c>
      <c r="AD13" t="str">
        <f ca="1">IF(AD12&lt;&gt;"",AD12,IF(COUNTIFS($D$3:$D13,"R")=AD$2,$E13,""))</f>
        <v/>
      </c>
      <c r="AE13" t="str">
        <f ca="1">IF(AE12&lt;&gt;"",AE12,IF(COUNTIFS($D$3:$D13,"R")=AE$2,$E13,""))</f>
        <v/>
      </c>
      <c r="AJ13">
        <v>54</v>
      </c>
      <c r="AK13">
        <v>18</v>
      </c>
      <c r="AL13">
        <v>0</v>
      </c>
      <c r="AM13">
        <v>1</v>
      </c>
      <c r="AN13">
        <v>-3174</v>
      </c>
      <c r="AO13">
        <v>14</v>
      </c>
      <c r="AP13">
        <v>15</v>
      </c>
      <c r="AQ13">
        <v>17</v>
      </c>
      <c r="AR13">
        <v>18</v>
      </c>
      <c r="AS13">
        <v>2</v>
      </c>
      <c r="AT13">
        <v>13</v>
      </c>
      <c r="AU13">
        <v>2</v>
      </c>
      <c r="AV13">
        <v>1</v>
      </c>
    </row>
    <row r="14" spans="1:48" x14ac:dyDescent="0.25">
      <c r="A14">
        <v>12</v>
      </c>
      <c r="B14">
        <f t="shared" ca="1" si="1"/>
        <v>7</v>
      </c>
      <c r="C14">
        <f ca="1">IF(B14="","",COUNTIF($B$3:B13,B14))</f>
        <v>2</v>
      </c>
      <c r="D14" t="str">
        <f t="shared" ca="1" si="2"/>
        <v>R</v>
      </c>
      <c r="E14">
        <f ca="1">IF(B14="","",'Dynamic Ordinal tracker'!C13)</f>
        <v>7</v>
      </c>
      <c r="F14">
        <f t="shared" ca="1" si="3"/>
        <v>9</v>
      </c>
      <c r="G14">
        <f ca="1">IF(B14="","",IF(COUNTIFS(D$3:D13,"R")&lt;O$13,0,1))</f>
        <v>1</v>
      </c>
      <c r="H14">
        <f t="shared" ca="1" si="4"/>
        <v>0</v>
      </c>
      <c r="I14" t="str">
        <f t="shared" ca="1" si="5"/>
        <v/>
      </c>
      <c r="J14" t="str">
        <f t="shared" ca="1" si="12"/>
        <v/>
      </c>
      <c r="K14">
        <f t="shared" ca="1" si="6"/>
        <v>0</v>
      </c>
      <c r="L14">
        <f t="shared" ca="1" si="7"/>
        <v>0</v>
      </c>
      <c r="M14" t="str">
        <f ca="1">IF(I14="","",IF(AND(L14&gt;=$O$4,MAX(L$3:L13)&lt;$O$4),"KTF",""))</f>
        <v/>
      </c>
      <c r="Q14" s="15"/>
      <c r="R14" s="16"/>
      <c r="S14">
        <f t="shared" ref="S14:S77" ca="1" si="15">IF(F14=0,"",IF(L14&gt;S13,L14,S13))</f>
        <v>0</v>
      </c>
      <c r="T14" t="str">
        <f t="shared" ca="1" si="9"/>
        <v/>
      </c>
      <c r="U14" t="str">
        <f t="shared" ca="1" si="10"/>
        <v/>
      </c>
      <c r="V14" t="str">
        <f ca="1">IF(V13&lt;&gt;"",V13,IF(U14&lt;&gt;"",MIN(L$4:L13),""))</f>
        <v/>
      </c>
      <c r="W14" t="str">
        <f ca="1">IF(W13&lt;&gt;"",W13,IF(V14&lt;&gt;"",MAX(J$4:J14),""))</f>
        <v/>
      </c>
      <c r="X14">
        <f ca="1">IF(X13&lt;&gt;"",X13,IF(COUNTIFS($D$3:$D14,"R")=X$2,$A14,""))</f>
        <v>5</v>
      </c>
      <c r="Y14">
        <f ca="1">IF(Y13&lt;&gt;"",Y13,IF(COUNTIFS($D$3:$D14,"R")=Y$2,$A14,""))</f>
        <v>7</v>
      </c>
      <c r="Z14">
        <f ca="1">IF(Z13&lt;&gt;"",Z13,IF(COUNTIFS($D$3:$D14,"R")=Z$2,$A14,""))</f>
        <v>12</v>
      </c>
      <c r="AA14" t="str">
        <f ca="1">IF(AA13&lt;&gt;"",AA13,IF(COUNTIFS($D$3:$D14,"R")=AA$2,$A14,""))</f>
        <v/>
      </c>
      <c r="AB14">
        <f ca="1">IF(AB13&lt;&gt;"",AB13,IF(COUNTIFS($D$3:$D14,"R")=AB$2,$E14,""))</f>
        <v>1</v>
      </c>
      <c r="AC14">
        <f ca="1">IF(AC13&lt;&gt;"",AC13,IF(COUNTIFS($D$3:$D14,"R")=AC$2,$E14,""))</f>
        <v>4</v>
      </c>
      <c r="AD14">
        <f ca="1">IF(AD13&lt;&gt;"",AD13,IF(COUNTIFS($D$3:$D14,"R")=AD$2,$E14,""))</f>
        <v>7</v>
      </c>
      <c r="AE14" t="str">
        <f ca="1">IF(AE13&lt;&gt;"",AE13,IF(COUNTIFS($D$3:$D14,"R")=AE$2,$E14,""))</f>
        <v/>
      </c>
      <c r="AJ14">
        <v>61</v>
      </c>
      <c r="AK14">
        <v>24</v>
      </c>
      <c r="AL14">
        <v>-34</v>
      </c>
      <c r="AM14">
        <v>3</v>
      </c>
      <c r="AN14">
        <v>-610</v>
      </c>
      <c r="AO14">
        <v>12</v>
      </c>
      <c r="AP14">
        <v>14</v>
      </c>
      <c r="AQ14">
        <v>16</v>
      </c>
      <c r="AR14">
        <v>17</v>
      </c>
      <c r="AS14">
        <v>5</v>
      </c>
      <c r="AT14">
        <v>4</v>
      </c>
      <c r="AU14">
        <v>13</v>
      </c>
      <c r="AV14">
        <v>3</v>
      </c>
    </row>
    <row r="15" spans="1:48" x14ac:dyDescent="0.25">
      <c r="A15">
        <v>13</v>
      </c>
      <c r="B15">
        <f t="shared" ca="1" si="1"/>
        <v>10</v>
      </c>
      <c r="C15">
        <f ca="1">IF(B15="","",COUNTIF($B$3:B14,B15))</f>
        <v>0</v>
      </c>
      <c r="D15" t="str">
        <f t="shared" ca="1" si="2"/>
        <v/>
      </c>
      <c r="E15" t="str">
        <f ca="1">IF(B15="","",'Dynamic Ordinal tracker'!C14)</f>
        <v/>
      </c>
      <c r="F15">
        <f t="shared" ca="1" si="3"/>
        <v>9</v>
      </c>
      <c r="G15">
        <f ca="1">IF(B15="","",IF(COUNTIFS(D$3:D14,"R")&lt;O$13,0,1))</f>
        <v>1</v>
      </c>
      <c r="H15">
        <f t="shared" ca="1" si="4"/>
        <v>0</v>
      </c>
      <c r="I15" t="str">
        <f t="shared" ca="1" si="5"/>
        <v/>
      </c>
      <c r="J15" t="str">
        <f t="shared" ca="1" si="12"/>
        <v/>
      </c>
      <c r="K15">
        <f t="shared" ca="1" si="6"/>
        <v>0</v>
      </c>
      <c r="L15">
        <f t="shared" ca="1" si="7"/>
        <v>0</v>
      </c>
      <c r="M15" t="str">
        <f ca="1">IF(I15="","",IF(AND(L15&gt;=$O$4,MAX(L$3:L14)&lt;$O$4),"KTF",""))</f>
        <v/>
      </c>
      <c r="Q15" s="15" t="s">
        <v>42</v>
      </c>
      <c r="R15" s="8">
        <f ca="1">AS3</f>
        <v>1</v>
      </c>
      <c r="S15">
        <f t="shared" ca="1" si="15"/>
        <v>0</v>
      </c>
      <c r="T15" t="str">
        <f t="shared" ca="1" si="9"/>
        <v/>
      </c>
      <c r="U15" t="str">
        <f t="shared" ca="1" si="10"/>
        <v/>
      </c>
      <c r="V15" t="str">
        <f ca="1">IF(V14&lt;&gt;"",V14,IF(U15&lt;&gt;"",MIN(L$4:L14),""))</f>
        <v/>
      </c>
      <c r="W15" t="str">
        <f ca="1">IF(W14&lt;&gt;"",W14,IF(V15&lt;&gt;"",MAX(J$4:J15),""))</f>
        <v/>
      </c>
      <c r="X15">
        <f ca="1">IF(X14&lt;&gt;"",X14,IF(COUNTIFS($D$3:$D15,"R")=X$2,$A15,""))</f>
        <v>5</v>
      </c>
      <c r="Y15">
        <f ca="1">IF(Y14&lt;&gt;"",Y14,IF(COUNTIFS($D$3:$D15,"R")=Y$2,$A15,""))</f>
        <v>7</v>
      </c>
      <c r="Z15">
        <f ca="1">IF(Z14&lt;&gt;"",Z14,IF(COUNTIFS($D$3:$D15,"R")=Z$2,$A15,""))</f>
        <v>12</v>
      </c>
      <c r="AA15" t="str">
        <f ca="1">IF(AA14&lt;&gt;"",AA14,IF(COUNTIFS($D$3:$D15,"R")=AA$2,$A15,""))</f>
        <v/>
      </c>
      <c r="AB15">
        <f ca="1">IF(AB14&lt;&gt;"",AB14,IF(COUNTIFS($D$3:$D15,"R")=AB$2,$E15,""))</f>
        <v>1</v>
      </c>
      <c r="AC15">
        <f ca="1">IF(AC14&lt;&gt;"",AC14,IF(COUNTIFS($D$3:$D15,"R")=AC$2,$E15,""))</f>
        <v>4</v>
      </c>
      <c r="AD15">
        <f ca="1">IF(AD14&lt;&gt;"",AD14,IF(COUNTIFS($D$3:$D15,"R")=AD$2,$E15,""))</f>
        <v>7</v>
      </c>
      <c r="AE15" t="str">
        <f ca="1">IF(AE14&lt;&gt;"",AE14,IF(COUNTIFS($D$3:$D15,"R")=AE$2,$E15,""))</f>
        <v/>
      </c>
      <c r="AG15" t="s">
        <v>56</v>
      </c>
      <c r="AJ15">
        <v>51</v>
      </c>
      <c r="AK15">
        <v>75</v>
      </c>
      <c r="AL15">
        <v>-781</v>
      </c>
      <c r="AM15">
        <v>18</v>
      </c>
      <c r="AN15">
        <v>-218</v>
      </c>
      <c r="AO15">
        <v>8</v>
      </c>
      <c r="AP15">
        <v>9</v>
      </c>
      <c r="AQ15">
        <v>11</v>
      </c>
      <c r="AR15">
        <v>17</v>
      </c>
      <c r="AS15">
        <v>7</v>
      </c>
      <c r="AT15">
        <v>6</v>
      </c>
      <c r="AU15">
        <v>3</v>
      </c>
      <c r="AV15">
        <v>12</v>
      </c>
    </row>
    <row r="16" spans="1:48" x14ac:dyDescent="0.25">
      <c r="A16">
        <v>14</v>
      </c>
      <c r="B16">
        <f t="shared" ca="1" si="1"/>
        <v>24</v>
      </c>
      <c r="C16">
        <f ca="1">IF(B16="","",COUNTIF($B$3:B15,B16))</f>
        <v>0</v>
      </c>
      <c r="D16" t="str">
        <f t="shared" ca="1" si="2"/>
        <v/>
      </c>
      <c r="E16" t="str">
        <f ca="1">IF(B16="","",'Dynamic Ordinal tracker'!C15)</f>
        <v/>
      </c>
      <c r="F16">
        <f t="shared" ca="1" si="3"/>
        <v>10</v>
      </c>
      <c r="G16">
        <f ca="1">IF(B16="","",IF(COUNTIFS(D$3:D15,"R")&lt;O$13,0,1))</f>
        <v>1</v>
      </c>
      <c r="H16">
        <f t="shared" ca="1" si="4"/>
        <v>0</v>
      </c>
      <c r="I16" t="str">
        <f t="shared" ca="1" si="5"/>
        <v/>
      </c>
      <c r="J16" t="str">
        <f t="shared" ca="1" si="12"/>
        <v/>
      </c>
      <c r="K16">
        <f t="shared" ca="1" si="6"/>
        <v>0</v>
      </c>
      <c r="L16">
        <f t="shared" ca="1" si="7"/>
        <v>0</v>
      </c>
      <c r="M16" t="str">
        <f ca="1">IF(I16="","",IF(AND(L16&gt;=$O$4,MAX(L$3:L15)&lt;$O$4),"KTF",""))</f>
        <v/>
      </c>
      <c r="Q16" s="15" t="s">
        <v>43</v>
      </c>
      <c r="R16" s="8">
        <f ca="1">AT3</f>
        <v>4</v>
      </c>
      <c r="S16">
        <f t="shared" ca="1" si="15"/>
        <v>0</v>
      </c>
      <c r="T16" t="str">
        <f t="shared" ca="1" si="9"/>
        <v/>
      </c>
      <c r="U16" t="str">
        <f t="shared" ca="1" si="10"/>
        <v/>
      </c>
      <c r="V16" t="str">
        <f ca="1">IF(V15&lt;&gt;"",V15,IF(U16&lt;&gt;"",MIN(L$4:L15),""))</f>
        <v/>
      </c>
      <c r="W16" t="str">
        <f ca="1">IF(W15&lt;&gt;"",W15,IF(V16&lt;&gt;"",MAX(J$4:J16),""))</f>
        <v/>
      </c>
      <c r="X16">
        <f ca="1">IF(X15&lt;&gt;"",X15,IF(COUNTIFS($D$3:$D16,"R")=X$2,$A16,""))</f>
        <v>5</v>
      </c>
      <c r="Y16">
        <f ca="1">IF(Y15&lt;&gt;"",Y15,IF(COUNTIFS($D$3:$D16,"R")=Y$2,$A16,""))</f>
        <v>7</v>
      </c>
      <c r="Z16">
        <f ca="1">IF(Z15&lt;&gt;"",Z15,IF(COUNTIFS($D$3:$D16,"R")=Z$2,$A16,""))</f>
        <v>12</v>
      </c>
      <c r="AA16" t="str">
        <f ca="1">IF(AA15&lt;&gt;"",AA15,IF(COUNTIFS($D$3:$D16,"R")=AA$2,$A16,""))</f>
        <v/>
      </c>
      <c r="AB16">
        <f ca="1">IF(AB15&lt;&gt;"",AB15,IF(COUNTIFS($D$3:$D16,"R")=AB$2,$E16,""))</f>
        <v>1</v>
      </c>
      <c r="AC16">
        <f ca="1">IF(AC15&lt;&gt;"",AC15,IF(COUNTIFS($D$3:$D16,"R")=AC$2,$E16,""))</f>
        <v>4</v>
      </c>
      <c r="AD16">
        <f ca="1">IF(AD15&lt;&gt;"",AD15,IF(COUNTIFS($D$3:$D16,"R")=AD$2,$E16,""))</f>
        <v>7</v>
      </c>
      <c r="AE16" t="str">
        <f ca="1">IF(AE15&lt;&gt;"",AE15,IF(COUNTIFS($D$3:$D16,"R")=AE$2,$E16,""))</f>
        <v/>
      </c>
      <c r="AJ16">
        <v>58</v>
      </c>
      <c r="AK16">
        <v>20</v>
      </c>
      <c r="AL16">
        <v>-13</v>
      </c>
      <c r="AM16">
        <v>1</v>
      </c>
      <c r="AN16">
        <v>386</v>
      </c>
      <c r="AO16">
        <v>9</v>
      </c>
      <c r="AP16">
        <v>16</v>
      </c>
      <c r="AQ16">
        <v>18</v>
      </c>
      <c r="AR16">
        <v>19</v>
      </c>
      <c r="AS16">
        <v>3</v>
      </c>
      <c r="AT16">
        <v>6</v>
      </c>
      <c r="AU16">
        <v>9</v>
      </c>
      <c r="AV16">
        <v>9</v>
      </c>
    </row>
    <row r="17" spans="1:48" x14ac:dyDescent="0.25">
      <c r="A17">
        <v>15</v>
      </c>
      <c r="B17">
        <f t="shared" ca="1" si="1"/>
        <v>20</v>
      </c>
      <c r="C17">
        <f ca="1">IF(B17="","",COUNTIF($B$3:B16,B17))</f>
        <v>0</v>
      </c>
      <c r="D17" t="str">
        <f t="shared" ca="1" si="2"/>
        <v/>
      </c>
      <c r="E17" t="str">
        <f ca="1">IF(B17="","",'Dynamic Ordinal tracker'!C16)</f>
        <v/>
      </c>
      <c r="F17">
        <f t="shared" ca="1" si="3"/>
        <v>11</v>
      </c>
      <c r="G17">
        <f ca="1">IF(B17="","",IF(COUNTIFS(D$3:D16,"R")&lt;O$13,0,1))</f>
        <v>1</v>
      </c>
      <c r="H17">
        <f t="shared" ca="1" si="4"/>
        <v>1</v>
      </c>
      <c r="I17">
        <f t="shared" ca="1" si="5"/>
        <v>-1</v>
      </c>
      <c r="J17">
        <f t="shared" ca="1" si="12"/>
        <v>1</v>
      </c>
      <c r="K17">
        <f t="shared" ca="1" si="6"/>
        <v>-11</v>
      </c>
      <c r="L17">
        <f t="shared" ca="1" si="7"/>
        <v>-11</v>
      </c>
      <c r="M17" t="str">
        <f ca="1">IF(I17="","",IF(AND(L17&gt;=$O$4,MAX(L$3:L16)&lt;$O$4),"KTF",""))</f>
        <v/>
      </c>
      <c r="Q17" s="15" t="s">
        <v>44</v>
      </c>
      <c r="R17" s="8">
        <f ca="1">AU3</f>
        <v>7</v>
      </c>
      <c r="S17">
        <f t="shared" ca="1" si="15"/>
        <v>0</v>
      </c>
      <c r="T17" t="str">
        <f t="shared" ca="1" si="9"/>
        <v/>
      </c>
      <c r="U17" t="str">
        <f t="shared" ca="1" si="10"/>
        <v/>
      </c>
      <c r="V17" t="str">
        <f ca="1">IF(V16&lt;&gt;"",V16,IF(U17&lt;&gt;"",MIN(L$4:L16),""))</f>
        <v/>
      </c>
      <c r="W17" t="str">
        <f ca="1">IF(W16&lt;&gt;"",W16,IF(V17&lt;&gt;"",MAX(J$4:J17),""))</f>
        <v/>
      </c>
      <c r="X17">
        <f ca="1">IF(X16&lt;&gt;"",X16,IF(COUNTIFS($D$3:$D17,"R")=X$2,$A17,""))</f>
        <v>5</v>
      </c>
      <c r="Y17">
        <f ca="1">IF(Y16&lt;&gt;"",Y16,IF(COUNTIFS($D$3:$D17,"R")=Y$2,$A17,""))</f>
        <v>7</v>
      </c>
      <c r="Z17">
        <f ca="1">IF(Z16&lt;&gt;"",Z16,IF(COUNTIFS($D$3:$D17,"R")=Z$2,$A17,""))</f>
        <v>12</v>
      </c>
      <c r="AA17" t="str">
        <f ca="1">IF(AA16&lt;&gt;"",AA16,IF(COUNTIFS($D$3:$D17,"R")=AA$2,$A17,""))</f>
        <v/>
      </c>
      <c r="AB17">
        <f ca="1">IF(AB16&lt;&gt;"",AB16,IF(COUNTIFS($D$3:$D17,"R")=AB$2,$E17,""))</f>
        <v>1</v>
      </c>
      <c r="AC17">
        <f ca="1">IF(AC16&lt;&gt;"",AC16,IF(COUNTIFS($D$3:$D17,"R")=AC$2,$E17,""))</f>
        <v>4</v>
      </c>
      <c r="AD17">
        <f ca="1">IF(AD16&lt;&gt;"",AD16,IF(COUNTIFS($D$3:$D17,"R")=AD$2,$E17,""))</f>
        <v>7</v>
      </c>
      <c r="AE17" t="str">
        <f ca="1">IF(AE16&lt;&gt;"",AE16,IF(COUNTIFS($D$3:$D17,"R")=AE$2,$E17,""))</f>
        <v/>
      </c>
      <c r="AJ17">
        <v>50</v>
      </c>
      <c r="AK17">
        <v>16</v>
      </c>
      <c r="AL17">
        <v>0</v>
      </c>
      <c r="AM17">
        <v>1</v>
      </c>
      <c r="AN17">
        <v>-3692</v>
      </c>
      <c r="AO17">
        <v>9</v>
      </c>
      <c r="AP17">
        <v>10</v>
      </c>
      <c r="AQ17">
        <v>11</v>
      </c>
      <c r="AR17">
        <v>15</v>
      </c>
      <c r="AS17">
        <v>7</v>
      </c>
      <c r="AT17">
        <v>1</v>
      </c>
      <c r="AU17">
        <v>8</v>
      </c>
      <c r="AV17">
        <v>11</v>
      </c>
    </row>
    <row r="18" spans="1:48" ht="15.75" thickBot="1" x14ac:dyDescent="0.3">
      <c r="A18">
        <v>16</v>
      </c>
      <c r="B18">
        <f t="shared" ca="1" si="1"/>
        <v>15</v>
      </c>
      <c r="C18">
        <f ca="1">IF(B18="","",COUNTIF($B$3:B17,B18))</f>
        <v>0</v>
      </c>
      <c r="D18" t="str">
        <f t="shared" ca="1" si="2"/>
        <v/>
      </c>
      <c r="E18" t="str">
        <f ca="1">IF(B18="","",'Dynamic Ordinal tracker'!C17)</f>
        <v/>
      </c>
      <c r="F18">
        <f t="shared" ca="1" si="3"/>
        <v>12</v>
      </c>
      <c r="G18">
        <f ca="1">IF(B18="","",IF(COUNTIFS(D$3:D17,"R")&lt;O$13,0,1))</f>
        <v>1</v>
      </c>
      <c r="H18">
        <f t="shared" ca="1" si="4"/>
        <v>1</v>
      </c>
      <c r="I18">
        <f t="shared" ca="1" si="5"/>
        <v>-1</v>
      </c>
      <c r="J18">
        <f t="shared" ca="1" si="12"/>
        <v>1</v>
      </c>
      <c r="K18">
        <f t="shared" ca="1" si="6"/>
        <v>-12</v>
      </c>
      <c r="L18">
        <f t="shared" ca="1" si="7"/>
        <v>-23</v>
      </c>
      <c r="M18" t="str">
        <f ca="1">IF(I18="","",IF(AND(L18&gt;=$O$4,MAX(L$3:L17)&lt;$O$4),"KTF",""))</f>
        <v/>
      </c>
      <c r="Q18" s="17" t="s">
        <v>45</v>
      </c>
      <c r="R18" s="9">
        <f ca="1">AV3</f>
        <v>2</v>
      </c>
      <c r="S18">
        <f t="shared" ca="1" si="15"/>
        <v>0</v>
      </c>
      <c r="T18" t="str">
        <f t="shared" ca="1" si="9"/>
        <v/>
      </c>
      <c r="U18" t="str">
        <f t="shared" ca="1" si="10"/>
        <v/>
      </c>
      <c r="V18" t="str">
        <f ca="1">IF(V17&lt;&gt;"",V17,IF(U18&lt;&gt;"",MIN(L$4:L17),""))</f>
        <v/>
      </c>
      <c r="W18" t="str">
        <f ca="1">IF(W17&lt;&gt;"",W17,IF(V18&lt;&gt;"",MAX(J$4:J18),""))</f>
        <v/>
      </c>
      <c r="X18">
        <f ca="1">IF(X17&lt;&gt;"",X17,IF(COUNTIFS($D$3:$D18,"R")=X$2,$A18,""))</f>
        <v>5</v>
      </c>
      <c r="Y18">
        <f ca="1">IF(Y17&lt;&gt;"",Y17,IF(COUNTIFS($D$3:$D18,"R")=Y$2,$A18,""))</f>
        <v>7</v>
      </c>
      <c r="Z18">
        <f ca="1">IF(Z17&lt;&gt;"",Z17,IF(COUNTIFS($D$3:$D18,"R")=Z$2,$A18,""))</f>
        <v>12</v>
      </c>
      <c r="AA18" t="str">
        <f ca="1">IF(AA17&lt;&gt;"",AA17,IF(COUNTIFS($D$3:$D18,"R")=AA$2,$A18,""))</f>
        <v/>
      </c>
      <c r="AB18">
        <f ca="1">IF(AB17&lt;&gt;"",AB17,IF(COUNTIFS($D$3:$D18,"R")=AB$2,$E18,""))</f>
        <v>1</v>
      </c>
      <c r="AC18">
        <f ca="1">IF(AC17&lt;&gt;"",AC17,IF(COUNTIFS($D$3:$D18,"R")=AC$2,$E18,""))</f>
        <v>4</v>
      </c>
      <c r="AD18">
        <f ca="1">IF(AD17&lt;&gt;"",AD17,IF(COUNTIFS($D$3:$D18,"R")=AD$2,$E18,""))</f>
        <v>7</v>
      </c>
      <c r="AE18" t="str">
        <f ca="1">IF(AE17&lt;&gt;"",AE17,IF(COUNTIFS($D$3:$D18,"R")=AE$2,$E18,""))</f>
        <v/>
      </c>
      <c r="AJ18">
        <v>59</v>
      </c>
      <c r="AK18">
        <v>27</v>
      </c>
      <c r="AL18">
        <v>-101</v>
      </c>
      <c r="AM18">
        <v>4</v>
      </c>
      <c r="AN18">
        <v>309</v>
      </c>
      <c r="AO18">
        <v>13</v>
      </c>
      <c r="AP18">
        <v>14</v>
      </c>
      <c r="AQ18">
        <v>16</v>
      </c>
      <c r="AR18">
        <v>24</v>
      </c>
      <c r="AS18">
        <v>5</v>
      </c>
      <c r="AT18">
        <v>1</v>
      </c>
      <c r="AU18">
        <v>12</v>
      </c>
      <c r="AV18">
        <v>8</v>
      </c>
    </row>
    <row r="19" spans="1:48" x14ac:dyDescent="0.25">
      <c r="A19">
        <v>17</v>
      </c>
      <c r="B19">
        <f t="shared" ca="1" si="1"/>
        <v>20</v>
      </c>
      <c r="C19">
        <f ca="1">IF(B19="","",COUNTIF($B$3:B18,B19))</f>
        <v>1</v>
      </c>
      <c r="D19" t="str">
        <f t="shared" ca="1" si="2"/>
        <v>R</v>
      </c>
      <c r="E19">
        <f ca="1">IF(B19="","",'Dynamic Ordinal tracker'!C18)</f>
        <v>2</v>
      </c>
      <c r="F19">
        <f t="shared" ca="1" si="3"/>
        <v>13</v>
      </c>
      <c r="G19">
        <f ca="1">IF(B19="","",IF(COUNTIFS(D$3:D18,"R")&lt;O$13,0,1))</f>
        <v>1</v>
      </c>
      <c r="H19">
        <f t="shared" ca="1" si="4"/>
        <v>1</v>
      </c>
      <c r="I19">
        <f t="shared" ca="1" si="5"/>
        <v>1</v>
      </c>
      <c r="J19">
        <f t="shared" ca="1" si="12"/>
        <v>1</v>
      </c>
      <c r="K19">
        <f t="shared" ca="1" si="6"/>
        <v>23</v>
      </c>
      <c r="L19">
        <f t="shared" ca="1" si="7"/>
        <v>0</v>
      </c>
      <c r="M19" t="str">
        <f ca="1">IF(I19="","",IF(AND(L19&gt;=$O$4,MAX(L$3:L18)&lt;$O$4),"KTF",""))</f>
        <v/>
      </c>
      <c r="S19">
        <f t="shared" ca="1" si="15"/>
        <v>0</v>
      </c>
      <c r="T19" t="str">
        <f t="shared" ca="1" si="9"/>
        <v/>
      </c>
      <c r="U19" t="str">
        <f ca="1">IF(U18&lt;&gt;"",U18,IF(T19&lt;&gt;"",A19,""))</f>
        <v/>
      </c>
      <c r="V19" t="str">
        <f ca="1">IF(V18&lt;&gt;"",V18,IF(U19&lt;&gt;"",MIN(L$4:L18),""))</f>
        <v/>
      </c>
      <c r="W19" t="str">
        <f ca="1">IF(W18&lt;&gt;"",W18,IF(V19&lt;&gt;"",MAX(J$4:J19),""))</f>
        <v/>
      </c>
      <c r="X19">
        <f ca="1">IF(X18&lt;&gt;"",X18,IF(COUNTIFS($D$3:$D19,"R")=X$2,$A19,""))</f>
        <v>5</v>
      </c>
      <c r="Y19">
        <f ca="1">IF(Y18&lt;&gt;"",Y18,IF(COUNTIFS($D$3:$D19,"R")=Y$2,$A19,""))</f>
        <v>7</v>
      </c>
      <c r="Z19">
        <f ca="1">IF(Z18&lt;&gt;"",Z18,IF(COUNTIFS($D$3:$D19,"R")=Z$2,$A19,""))</f>
        <v>12</v>
      </c>
      <c r="AA19">
        <f ca="1">IF(AA18&lt;&gt;"",AA18,IF(COUNTIFS($D$3:$D19,"R")=AA$2,$A19,""))</f>
        <v>17</v>
      </c>
      <c r="AB19">
        <f ca="1">IF(AB18&lt;&gt;"",AB18,IF(COUNTIFS($D$3:$D19,"R")=AB$2,$E19,""))</f>
        <v>1</v>
      </c>
      <c r="AC19">
        <f ca="1">IF(AC18&lt;&gt;"",AC18,IF(COUNTIFS($D$3:$D19,"R")=AC$2,$E19,""))</f>
        <v>4</v>
      </c>
      <c r="AD19">
        <f ca="1">IF(AD18&lt;&gt;"",AD18,IF(COUNTIFS($D$3:$D19,"R")=AD$2,$E19,""))</f>
        <v>7</v>
      </c>
      <c r="AE19">
        <f ca="1">IF(AE18&lt;&gt;"",AE18,IF(COUNTIFS($D$3:$D19,"R")=AE$2,$E19,""))</f>
        <v>2</v>
      </c>
      <c r="AJ19">
        <v>79</v>
      </c>
      <c r="AK19">
        <v>32</v>
      </c>
      <c r="AL19">
        <v>-89</v>
      </c>
      <c r="AM19">
        <v>5</v>
      </c>
      <c r="AN19">
        <v>-2756</v>
      </c>
      <c r="AO19">
        <v>13</v>
      </c>
      <c r="AP19">
        <v>16</v>
      </c>
      <c r="AQ19">
        <v>20</v>
      </c>
      <c r="AR19">
        <v>21</v>
      </c>
      <c r="AS19">
        <v>12</v>
      </c>
      <c r="AT19">
        <v>8</v>
      </c>
      <c r="AU19">
        <v>3</v>
      </c>
      <c r="AV19">
        <v>8</v>
      </c>
    </row>
    <row r="20" spans="1:48" x14ac:dyDescent="0.25">
      <c r="A20">
        <v>18</v>
      </c>
      <c r="B20">
        <f t="shared" ca="1" si="1"/>
        <v>2</v>
      </c>
      <c r="C20">
        <f ca="1">IF(B20="","",COUNTIF($B$3:B19,B20))</f>
        <v>0</v>
      </c>
      <c r="D20" t="str">
        <f t="shared" ca="1" si="2"/>
        <v/>
      </c>
      <c r="E20" t="str">
        <f ca="1">IF(B20="","",'Dynamic Ordinal tracker'!C19)</f>
        <v/>
      </c>
      <c r="F20">
        <f t="shared" ca="1" si="3"/>
        <v>13</v>
      </c>
      <c r="G20">
        <f ca="1">IF(B20="","",IF(COUNTIFS(D$3:D19,"R")&lt;O$13,0,1))</f>
        <v>1</v>
      </c>
      <c r="H20">
        <f t="shared" ca="1" si="4"/>
        <v>1</v>
      </c>
      <c r="I20">
        <f t="shared" ca="1" si="5"/>
        <v>-1</v>
      </c>
      <c r="J20">
        <f t="shared" ca="1" si="12"/>
        <v>2</v>
      </c>
      <c r="K20">
        <f t="shared" ca="1" si="6"/>
        <v>-26</v>
      </c>
      <c r="L20">
        <f t="shared" ca="1" si="7"/>
        <v>-26</v>
      </c>
      <c r="M20" t="str">
        <f ca="1">IF(I20="","",IF(AND(L20&gt;=$O$4,MAX(L$3:L19)&lt;$O$4),"KTF",""))</f>
        <v/>
      </c>
      <c r="S20">
        <f t="shared" ca="1" si="15"/>
        <v>0</v>
      </c>
      <c r="T20" t="str">
        <f t="shared" ca="1" si="9"/>
        <v/>
      </c>
      <c r="U20" t="str">
        <f t="shared" ca="1" si="10"/>
        <v/>
      </c>
      <c r="V20" t="str">
        <f ca="1">IF(V19&lt;&gt;"",V19,IF(U20&lt;&gt;"",MIN(L$4:L19),""))</f>
        <v/>
      </c>
      <c r="W20" t="str">
        <f ca="1">IF(W19&lt;&gt;"",W19,IF(V20&lt;&gt;"",MAX(J$4:J20),""))</f>
        <v/>
      </c>
      <c r="X20">
        <f ca="1">IF(X19&lt;&gt;"",X19,IF(COUNTIFS($D$3:$D20,"R")=X$2,$A20,""))</f>
        <v>5</v>
      </c>
      <c r="Y20">
        <f ca="1">IF(Y19&lt;&gt;"",Y19,IF(COUNTIFS($D$3:$D20,"R")=Y$2,$A20,""))</f>
        <v>7</v>
      </c>
      <c r="Z20">
        <f ca="1">IF(Z19&lt;&gt;"",Z19,IF(COUNTIFS($D$3:$D20,"R")=Z$2,$A20,""))</f>
        <v>12</v>
      </c>
      <c r="AA20">
        <f ca="1">IF(AA19&lt;&gt;"",AA19,IF(COUNTIFS($D$3:$D20,"R")=AA$2,$A20,""))</f>
        <v>17</v>
      </c>
      <c r="AB20">
        <f ca="1">IF(AB19&lt;&gt;"",AB19,IF(COUNTIFS($D$3:$D20,"R")=AB$2,$E20,""))</f>
        <v>1</v>
      </c>
      <c r="AC20">
        <f ca="1">IF(AC19&lt;&gt;"",AC19,IF(COUNTIFS($D$3:$D20,"R")=AC$2,$E20,""))</f>
        <v>4</v>
      </c>
      <c r="AD20">
        <f ca="1">IF(AD19&lt;&gt;"",AD19,IF(COUNTIFS($D$3:$D20,"R")=AD$2,$E20,""))</f>
        <v>7</v>
      </c>
      <c r="AE20">
        <f ca="1">IF(AE19&lt;&gt;"",AE19,IF(COUNTIFS($D$3:$D20,"R")=AE$2,$E20,""))</f>
        <v>2</v>
      </c>
      <c r="AJ20">
        <v>65</v>
      </c>
      <c r="AK20">
        <v>27</v>
      </c>
      <c r="AL20">
        <v>-71</v>
      </c>
      <c r="AM20">
        <v>3</v>
      </c>
      <c r="AN20">
        <v>165</v>
      </c>
      <c r="AO20">
        <v>2</v>
      </c>
      <c r="AP20">
        <v>16</v>
      </c>
      <c r="AQ20">
        <v>21</v>
      </c>
      <c r="AR20">
        <v>23</v>
      </c>
      <c r="AS20">
        <v>1</v>
      </c>
      <c r="AT20">
        <v>2</v>
      </c>
      <c r="AU20">
        <v>11</v>
      </c>
      <c r="AV20">
        <v>12</v>
      </c>
    </row>
    <row r="21" spans="1:48" x14ac:dyDescent="0.25">
      <c r="A21">
        <v>19</v>
      </c>
      <c r="B21">
        <f t="shared" ca="1" si="1"/>
        <v>27</v>
      </c>
      <c r="C21">
        <f ca="1">IF(B21="","",COUNTIF($B$3:B20,B21))</f>
        <v>0</v>
      </c>
      <c r="D21" t="str">
        <f t="shared" ca="1" si="2"/>
        <v/>
      </c>
      <c r="E21" t="str">
        <f ca="1">IF(B21="","",'Dynamic Ordinal tracker'!C20)</f>
        <v/>
      </c>
      <c r="F21">
        <f t="shared" ca="1" si="3"/>
        <v>14</v>
      </c>
      <c r="G21">
        <f ca="1">IF(B21="","",IF(COUNTIFS(D$3:D20,"R")&lt;O$13,0,1))</f>
        <v>1</v>
      </c>
      <c r="H21">
        <f t="shared" ca="1" si="4"/>
        <v>1</v>
      </c>
      <c r="I21">
        <f t="shared" ca="1" si="5"/>
        <v>-1</v>
      </c>
      <c r="J21">
        <f t="shared" ca="1" si="12"/>
        <v>2</v>
      </c>
      <c r="K21">
        <f t="shared" ca="1" si="6"/>
        <v>-28</v>
      </c>
      <c r="L21">
        <f t="shared" ca="1" si="7"/>
        <v>-54</v>
      </c>
      <c r="M21" t="str">
        <f ca="1">IF(I21="","",IF(AND(L21&gt;=$O$4,MAX(L$3:L20)&lt;$O$4),"KTF",""))</f>
        <v/>
      </c>
      <c r="S21">
        <f t="shared" ca="1" si="15"/>
        <v>0</v>
      </c>
      <c r="T21" t="str">
        <f t="shared" ca="1" si="9"/>
        <v/>
      </c>
      <c r="U21" t="str">
        <f t="shared" ca="1" si="10"/>
        <v/>
      </c>
      <c r="V21" t="str">
        <f ca="1">IF(V20&lt;&gt;"",V20,IF(U21&lt;&gt;"",MIN(L$4:L20),""))</f>
        <v/>
      </c>
      <c r="W21" t="str">
        <f ca="1">IF(W20&lt;&gt;"",W20,IF(V21&lt;&gt;"",MAX(J$4:J21),""))</f>
        <v/>
      </c>
      <c r="X21">
        <f ca="1">IF(X20&lt;&gt;"",X20,IF(COUNTIFS($D$3:$D21,"R")=X$2,$A21,""))</f>
        <v>5</v>
      </c>
      <c r="Y21">
        <f ca="1">IF(Y20&lt;&gt;"",Y20,IF(COUNTIFS($D$3:$D21,"R")=Y$2,$A21,""))</f>
        <v>7</v>
      </c>
      <c r="Z21">
        <f ca="1">IF(Z20&lt;&gt;"",Z20,IF(COUNTIFS($D$3:$D21,"R")=Z$2,$A21,""))</f>
        <v>12</v>
      </c>
      <c r="AA21">
        <f ca="1">IF(AA20&lt;&gt;"",AA20,IF(COUNTIFS($D$3:$D21,"R")=AA$2,$A21,""))</f>
        <v>17</v>
      </c>
      <c r="AB21">
        <f ca="1">IF(AB20&lt;&gt;"",AB20,IF(COUNTIFS($D$3:$D21,"R")=AB$2,$E21,""))</f>
        <v>1</v>
      </c>
      <c r="AC21">
        <f ca="1">IF(AC20&lt;&gt;"",AC20,IF(COUNTIFS($D$3:$D21,"R")=AC$2,$E21,""))</f>
        <v>4</v>
      </c>
      <c r="AD21">
        <f ca="1">IF(AD20&lt;&gt;"",AD20,IF(COUNTIFS($D$3:$D21,"R")=AD$2,$E21,""))</f>
        <v>7</v>
      </c>
      <c r="AE21">
        <f ca="1">IF(AE20&lt;&gt;"",AE20,IF(COUNTIFS($D$3:$D21,"R")=AE$2,$E21,""))</f>
        <v>2</v>
      </c>
      <c r="AJ21">
        <v>54</v>
      </c>
      <c r="AK21">
        <v>19</v>
      </c>
      <c r="AL21">
        <v>0</v>
      </c>
      <c r="AM21">
        <v>1</v>
      </c>
      <c r="AN21">
        <v>-4446</v>
      </c>
      <c r="AO21">
        <v>8</v>
      </c>
      <c r="AP21">
        <v>9</v>
      </c>
      <c r="AQ21">
        <v>13</v>
      </c>
      <c r="AR21">
        <v>14</v>
      </c>
      <c r="AS21">
        <v>4</v>
      </c>
      <c r="AT21">
        <v>7</v>
      </c>
      <c r="AU21">
        <v>8</v>
      </c>
      <c r="AV21">
        <v>3</v>
      </c>
    </row>
    <row r="22" spans="1:48" x14ac:dyDescent="0.25">
      <c r="A22">
        <v>20</v>
      </c>
      <c r="B22">
        <f t="shared" ca="1" si="1"/>
        <v>27</v>
      </c>
      <c r="C22">
        <f ca="1">IF(B22="","",COUNTIF($B$3:B21,B22))</f>
        <v>1</v>
      </c>
      <c r="D22" t="str">
        <f t="shared" ca="1" si="2"/>
        <v>R</v>
      </c>
      <c r="E22">
        <f ca="1">IF(B22="","",'Dynamic Ordinal tracker'!C21)</f>
        <v>1</v>
      </c>
      <c r="F22">
        <f t="shared" ca="1" si="3"/>
        <v>15</v>
      </c>
      <c r="G22">
        <f ca="1">IF(B22="","",IF(COUNTIFS(D$3:D21,"R")&lt;O$13,0,1))</f>
        <v>1</v>
      </c>
      <c r="H22">
        <f t="shared" ca="1" si="4"/>
        <v>1</v>
      </c>
      <c r="I22">
        <f t="shared" ca="1" si="5"/>
        <v>1</v>
      </c>
      <c r="J22">
        <f t="shared" ca="1" si="12"/>
        <v>2</v>
      </c>
      <c r="K22">
        <f t="shared" ca="1" si="6"/>
        <v>42</v>
      </c>
      <c r="L22">
        <f t="shared" ca="1" si="7"/>
        <v>-12</v>
      </c>
      <c r="M22" t="str">
        <f ca="1">IF(I22="","",IF(AND(L22&gt;=$O$4,MAX(L$3:L21)&lt;$O$4),"KTF",""))</f>
        <v/>
      </c>
      <c r="S22">
        <f t="shared" ca="1" si="15"/>
        <v>0</v>
      </c>
      <c r="T22" t="str">
        <f t="shared" ca="1" si="9"/>
        <v/>
      </c>
      <c r="U22" t="str">
        <f t="shared" ca="1" si="10"/>
        <v/>
      </c>
      <c r="V22" t="str">
        <f ca="1">IF(V21&lt;&gt;"",V21,IF(U22&lt;&gt;"",MIN(L$4:L21),""))</f>
        <v/>
      </c>
      <c r="W22" t="str">
        <f ca="1">IF(W21&lt;&gt;"",W21,IF(V22&lt;&gt;"",MAX(J$4:J22),""))</f>
        <v/>
      </c>
      <c r="X22">
        <f ca="1">IF(X21&lt;&gt;"",X21,IF(COUNTIFS($D$3:$D22,"R")=X$2,$A22,""))</f>
        <v>5</v>
      </c>
      <c r="Y22">
        <f ca="1">IF(Y21&lt;&gt;"",Y21,IF(COUNTIFS($D$3:$D22,"R")=Y$2,$A22,""))</f>
        <v>7</v>
      </c>
      <c r="Z22">
        <f ca="1">IF(Z21&lt;&gt;"",Z21,IF(COUNTIFS($D$3:$D22,"R")=Z$2,$A22,""))</f>
        <v>12</v>
      </c>
      <c r="AA22">
        <f ca="1">IF(AA21&lt;&gt;"",AA21,IF(COUNTIFS($D$3:$D22,"R")=AA$2,$A22,""))</f>
        <v>17</v>
      </c>
      <c r="AB22">
        <f ca="1">IF(AB21&lt;&gt;"",AB21,IF(COUNTIFS($D$3:$D22,"R")=AB$2,$E22,""))</f>
        <v>1</v>
      </c>
      <c r="AC22">
        <f ca="1">IF(AC21&lt;&gt;"",AC21,IF(COUNTIFS($D$3:$D22,"R")=AC$2,$E22,""))</f>
        <v>4</v>
      </c>
      <c r="AD22">
        <f ca="1">IF(AD21&lt;&gt;"",AD21,IF(COUNTIFS($D$3:$D22,"R")=AD$2,$E22,""))</f>
        <v>7</v>
      </c>
      <c r="AE22">
        <f ca="1">IF(AE21&lt;&gt;"",AE21,IF(COUNTIFS($D$3:$D22,"R")=AE$2,$E22,""))</f>
        <v>2</v>
      </c>
      <c r="AJ22">
        <v>67</v>
      </c>
      <c r="AK22">
        <v>27</v>
      </c>
      <c r="AL22">
        <v>-52</v>
      </c>
      <c r="AM22">
        <v>4</v>
      </c>
      <c r="AN22">
        <v>-1824</v>
      </c>
      <c r="AO22">
        <v>12</v>
      </c>
      <c r="AP22">
        <v>14</v>
      </c>
      <c r="AQ22">
        <v>17</v>
      </c>
      <c r="AR22">
        <v>18</v>
      </c>
      <c r="AS22">
        <v>11</v>
      </c>
      <c r="AT22">
        <v>6</v>
      </c>
      <c r="AU22">
        <v>5</v>
      </c>
      <c r="AV22">
        <v>10</v>
      </c>
    </row>
    <row r="23" spans="1:48" x14ac:dyDescent="0.25">
      <c r="A23">
        <v>21</v>
      </c>
      <c r="B23">
        <f t="shared" ca="1" si="1"/>
        <v>23</v>
      </c>
      <c r="C23">
        <f ca="1">IF(B23="","",COUNTIF($B$3:B22,B23))</f>
        <v>0</v>
      </c>
      <c r="D23" t="str">
        <f t="shared" ca="1" si="2"/>
        <v/>
      </c>
      <c r="E23" t="str">
        <f ca="1">IF(B23="","",'Dynamic Ordinal tracker'!C22)</f>
        <v/>
      </c>
      <c r="F23">
        <f t="shared" ca="1" si="3"/>
        <v>15</v>
      </c>
      <c r="G23">
        <f ca="1">IF(B23="","",IF(COUNTIFS(D$3:D22,"R")&lt;O$13,0,1))</f>
        <v>1</v>
      </c>
      <c r="H23">
        <f t="shared" ca="1" si="4"/>
        <v>1</v>
      </c>
      <c r="I23">
        <f t="shared" ca="1" si="5"/>
        <v>-1</v>
      </c>
      <c r="J23">
        <f t="shared" ca="1" si="12"/>
        <v>3</v>
      </c>
      <c r="K23">
        <f t="shared" ca="1" si="6"/>
        <v>-45</v>
      </c>
      <c r="L23">
        <f t="shared" ca="1" si="7"/>
        <v>-57</v>
      </c>
      <c r="M23" t="str">
        <f ca="1">IF(I23="","",IF(AND(L23&gt;=$O$4,MAX(L$3:L22)&lt;$O$4),"KTF",""))</f>
        <v/>
      </c>
      <c r="S23">
        <f t="shared" ca="1" si="15"/>
        <v>0</v>
      </c>
      <c r="T23" t="str">
        <f t="shared" ca="1" si="9"/>
        <v/>
      </c>
      <c r="U23" t="str">
        <f t="shared" ca="1" si="10"/>
        <v/>
      </c>
      <c r="V23" t="str">
        <f ca="1">IF(V22&lt;&gt;"",V22,IF(U23&lt;&gt;"",MIN(L$4:L22),""))</f>
        <v/>
      </c>
      <c r="W23" t="str">
        <f ca="1">IF(W22&lt;&gt;"",W22,IF(V23&lt;&gt;"",MAX(J$4:J23),""))</f>
        <v/>
      </c>
      <c r="X23">
        <f ca="1">IF(X22&lt;&gt;"",X22,IF(COUNTIFS($D$3:$D23,"R")=X$2,$A23,""))</f>
        <v>5</v>
      </c>
      <c r="Y23">
        <f ca="1">IF(Y22&lt;&gt;"",Y22,IF(COUNTIFS($D$3:$D23,"R")=Y$2,$A23,""))</f>
        <v>7</v>
      </c>
      <c r="Z23">
        <f ca="1">IF(Z22&lt;&gt;"",Z22,IF(COUNTIFS($D$3:$D23,"R")=Z$2,$A23,""))</f>
        <v>12</v>
      </c>
      <c r="AA23">
        <f ca="1">IF(AA22&lt;&gt;"",AA22,IF(COUNTIFS($D$3:$D23,"R")=AA$2,$A23,""))</f>
        <v>17</v>
      </c>
      <c r="AB23">
        <f ca="1">IF(AB22&lt;&gt;"",AB22,IF(COUNTIFS($D$3:$D23,"R")=AB$2,$E23,""))</f>
        <v>1</v>
      </c>
      <c r="AC23">
        <f ca="1">IF(AC22&lt;&gt;"",AC22,IF(COUNTIFS($D$3:$D23,"R")=AC$2,$E23,""))</f>
        <v>4</v>
      </c>
      <c r="AD23">
        <f ca="1">IF(AD22&lt;&gt;"",AD22,IF(COUNTIFS($D$3:$D23,"R")=AD$2,$E23,""))</f>
        <v>7</v>
      </c>
      <c r="AE23">
        <f ca="1">IF(AE22&lt;&gt;"",AE22,IF(COUNTIFS($D$3:$D23,"R")=AE$2,$E23,""))</f>
        <v>2</v>
      </c>
      <c r="AJ23">
        <v>69</v>
      </c>
      <c r="AK23">
        <v>17</v>
      </c>
      <c r="AL23">
        <v>0</v>
      </c>
      <c r="AM23">
        <v>1</v>
      </c>
      <c r="AN23">
        <v>398</v>
      </c>
      <c r="AO23">
        <v>9</v>
      </c>
      <c r="AP23">
        <v>15</v>
      </c>
      <c r="AQ23">
        <v>16</v>
      </c>
      <c r="AR23">
        <v>17</v>
      </c>
      <c r="AS23">
        <v>4</v>
      </c>
      <c r="AT23">
        <v>3</v>
      </c>
      <c r="AU23">
        <v>2</v>
      </c>
      <c r="AV23">
        <v>2</v>
      </c>
    </row>
    <row r="24" spans="1:48" x14ac:dyDescent="0.25">
      <c r="A24">
        <v>22</v>
      </c>
      <c r="B24">
        <f t="shared" ca="1" si="1"/>
        <v>36</v>
      </c>
      <c r="C24">
        <f ca="1">IF(B24="","",COUNTIF($B$3:B23,B24))</f>
        <v>0</v>
      </c>
      <c r="D24" t="str">
        <f t="shared" ca="1" si="2"/>
        <v/>
      </c>
      <c r="E24" t="str">
        <f ca="1">IF(B24="","",'Dynamic Ordinal tracker'!C23)</f>
        <v/>
      </c>
      <c r="F24">
        <f t="shared" ca="1" si="3"/>
        <v>16</v>
      </c>
      <c r="G24">
        <f ca="1">IF(B24="","",IF(COUNTIFS(D$3:D23,"R")&lt;O$13,0,1))</f>
        <v>1</v>
      </c>
      <c r="H24">
        <f t="shared" ca="1" si="4"/>
        <v>1</v>
      </c>
      <c r="I24">
        <f t="shared" ca="1" si="5"/>
        <v>-1</v>
      </c>
      <c r="J24">
        <f t="shared" ca="1" si="12"/>
        <v>3</v>
      </c>
      <c r="K24">
        <f t="shared" ca="1" si="6"/>
        <v>-48</v>
      </c>
      <c r="L24">
        <f t="shared" ca="1" si="7"/>
        <v>-105</v>
      </c>
      <c r="M24" t="str">
        <f ca="1">IF(I24="","",IF(AND(L24&gt;=$O$4,MAX(L$3:L23)&lt;$O$4),"KTF",""))</f>
        <v/>
      </c>
      <c r="S24">
        <f t="shared" ca="1" si="15"/>
        <v>0</v>
      </c>
      <c r="T24" t="str">
        <f t="shared" ca="1" si="9"/>
        <v/>
      </c>
      <c r="U24" t="str">
        <f t="shared" ca="1" si="10"/>
        <v/>
      </c>
      <c r="V24" t="str">
        <f ca="1">IF(V23&lt;&gt;"",V23,IF(U24&lt;&gt;"",MIN(L$4:L23),""))</f>
        <v/>
      </c>
      <c r="W24" t="str">
        <f ca="1">IF(W23&lt;&gt;"",W23,IF(V24&lt;&gt;"",MAX(J$4:J24),""))</f>
        <v/>
      </c>
      <c r="X24">
        <f ca="1">IF(X23&lt;&gt;"",X23,IF(COUNTIFS($D$3:$D24,"R")=X$2,$A24,""))</f>
        <v>5</v>
      </c>
      <c r="Y24">
        <f ca="1">IF(Y23&lt;&gt;"",Y23,IF(COUNTIFS($D$3:$D24,"R")=Y$2,$A24,""))</f>
        <v>7</v>
      </c>
      <c r="Z24">
        <f ca="1">IF(Z23&lt;&gt;"",Z23,IF(COUNTIFS($D$3:$D24,"R")=Z$2,$A24,""))</f>
        <v>12</v>
      </c>
      <c r="AA24">
        <f ca="1">IF(AA23&lt;&gt;"",AA23,IF(COUNTIFS($D$3:$D24,"R")=AA$2,$A24,""))</f>
        <v>17</v>
      </c>
      <c r="AB24">
        <f ca="1">IF(AB23&lt;&gt;"",AB23,IF(COUNTIFS($D$3:$D24,"R")=AB$2,$E24,""))</f>
        <v>1</v>
      </c>
      <c r="AC24">
        <f ca="1">IF(AC23&lt;&gt;"",AC23,IF(COUNTIFS($D$3:$D24,"R")=AC$2,$E24,""))</f>
        <v>4</v>
      </c>
      <c r="AD24">
        <f ca="1">IF(AD23&lt;&gt;"",AD23,IF(COUNTIFS($D$3:$D24,"R")=AD$2,$E24,""))</f>
        <v>7</v>
      </c>
      <c r="AE24">
        <f ca="1">IF(AE23&lt;&gt;"",AE23,IF(COUNTIFS($D$3:$D24,"R")=AE$2,$E24,""))</f>
        <v>2</v>
      </c>
      <c r="AJ24">
        <v>59</v>
      </c>
      <c r="AK24">
        <v>48</v>
      </c>
      <c r="AL24">
        <v>-771</v>
      </c>
      <c r="AM24">
        <v>16</v>
      </c>
      <c r="AN24">
        <v>212</v>
      </c>
      <c r="AO24">
        <v>4</v>
      </c>
      <c r="AP24">
        <v>6</v>
      </c>
      <c r="AQ24">
        <v>10</v>
      </c>
      <c r="AR24">
        <v>13</v>
      </c>
      <c r="AS24">
        <v>2</v>
      </c>
      <c r="AT24">
        <v>1</v>
      </c>
      <c r="AU24">
        <v>7</v>
      </c>
      <c r="AV24">
        <v>9</v>
      </c>
    </row>
    <row r="25" spans="1:48" x14ac:dyDescent="0.25">
      <c r="A25">
        <v>23</v>
      </c>
      <c r="B25">
        <f t="shared" ca="1" si="1"/>
        <v>18</v>
      </c>
      <c r="C25">
        <f ca="1">IF(B25="","",COUNTIF($B$3:B24,B25))</f>
        <v>0</v>
      </c>
      <c r="D25" t="str">
        <f t="shared" ca="1" si="2"/>
        <v/>
      </c>
      <c r="E25" t="str">
        <f ca="1">IF(B25="","",'Dynamic Ordinal tracker'!C24)</f>
        <v/>
      </c>
      <c r="F25">
        <f t="shared" ca="1" si="3"/>
        <v>17</v>
      </c>
      <c r="G25">
        <f ca="1">IF(B25="","",IF(COUNTIFS(D$3:D24,"R")&lt;O$13,0,1))</f>
        <v>1</v>
      </c>
      <c r="H25">
        <f t="shared" ca="1" si="4"/>
        <v>1</v>
      </c>
      <c r="I25">
        <f t="shared" ca="1" si="5"/>
        <v>-1</v>
      </c>
      <c r="J25">
        <f t="shared" ca="1" si="12"/>
        <v>3</v>
      </c>
      <c r="K25">
        <f t="shared" ca="1" si="6"/>
        <v>-51</v>
      </c>
      <c r="L25">
        <f t="shared" ca="1" si="7"/>
        <v>-156</v>
      </c>
      <c r="M25" t="str">
        <f ca="1">IF(I25="","",IF(AND(L25&gt;=$O$4,MAX(L$3:L24)&lt;$O$4),"KTF",""))</f>
        <v/>
      </c>
      <c r="S25">
        <f t="shared" ca="1" si="15"/>
        <v>0</v>
      </c>
      <c r="T25" t="str">
        <f t="shared" ca="1" si="9"/>
        <v/>
      </c>
      <c r="U25" t="str">
        <f t="shared" ca="1" si="10"/>
        <v/>
      </c>
      <c r="V25" t="str">
        <f ca="1">IF(V24&lt;&gt;"",V24,IF(U25&lt;&gt;"",MIN(L$4:L24),""))</f>
        <v/>
      </c>
      <c r="W25" t="str">
        <f ca="1">IF(W24&lt;&gt;"",W24,IF(V25&lt;&gt;"",MAX(J$4:J25),""))</f>
        <v/>
      </c>
      <c r="X25">
        <f ca="1">IF(X24&lt;&gt;"",X24,IF(COUNTIFS($D$3:$D25,"R")=X$2,$A25,""))</f>
        <v>5</v>
      </c>
      <c r="Y25">
        <f ca="1">IF(Y24&lt;&gt;"",Y24,IF(COUNTIFS($D$3:$D25,"R")=Y$2,$A25,""))</f>
        <v>7</v>
      </c>
      <c r="Z25">
        <f ca="1">IF(Z24&lt;&gt;"",Z24,IF(COUNTIFS($D$3:$D25,"R")=Z$2,$A25,""))</f>
        <v>12</v>
      </c>
      <c r="AA25">
        <f ca="1">IF(AA24&lt;&gt;"",AA24,IF(COUNTIFS($D$3:$D25,"R")=AA$2,$A25,""))</f>
        <v>17</v>
      </c>
      <c r="AB25">
        <f ca="1">IF(AB24&lt;&gt;"",AB24,IF(COUNTIFS($D$3:$D25,"R")=AB$2,$E25,""))</f>
        <v>1</v>
      </c>
      <c r="AC25">
        <f ca="1">IF(AC24&lt;&gt;"",AC24,IF(COUNTIFS($D$3:$D25,"R")=AC$2,$E25,""))</f>
        <v>4</v>
      </c>
      <c r="AD25">
        <f ca="1">IF(AD24&lt;&gt;"",AD24,IF(COUNTIFS($D$3:$D25,"R")=AD$2,$E25,""))</f>
        <v>7</v>
      </c>
      <c r="AE25">
        <f ca="1">IF(AE24&lt;&gt;"",AE24,IF(COUNTIFS($D$3:$D25,"R")=AE$2,$E25,""))</f>
        <v>2</v>
      </c>
      <c r="AJ25">
        <v>53</v>
      </c>
      <c r="AK25">
        <v>21</v>
      </c>
      <c r="AL25">
        <v>-31</v>
      </c>
      <c r="AM25">
        <v>2</v>
      </c>
      <c r="AN25">
        <v>145</v>
      </c>
      <c r="AO25">
        <v>7</v>
      </c>
      <c r="AP25">
        <v>13</v>
      </c>
      <c r="AQ25">
        <v>17</v>
      </c>
      <c r="AR25">
        <v>19</v>
      </c>
      <c r="AS25">
        <v>2</v>
      </c>
      <c r="AT25">
        <v>4</v>
      </c>
      <c r="AU25">
        <v>8</v>
      </c>
      <c r="AV25">
        <v>15</v>
      </c>
    </row>
    <row r="26" spans="1:48" x14ac:dyDescent="0.25">
      <c r="A26">
        <v>24</v>
      </c>
      <c r="B26">
        <f t="shared" ca="1" si="1"/>
        <v>16</v>
      </c>
      <c r="C26">
        <f ca="1">IF(B26="","",COUNTIF($B$3:B25,B26))</f>
        <v>0</v>
      </c>
      <c r="D26" t="str">
        <f t="shared" ca="1" si="2"/>
        <v/>
      </c>
      <c r="E26" t="str">
        <f ca="1">IF(B26="","",'Dynamic Ordinal tracker'!C25)</f>
        <v/>
      </c>
      <c r="F26">
        <f t="shared" ca="1" si="3"/>
        <v>18</v>
      </c>
      <c r="G26">
        <f ca="1">IF(B26="","",IF(COUNTIFS(D$3:D25,"R")&lt;O$13,0,1))</f>
        <v>1</v>
      </c>
      <c r="H26">
        <f t="shared" ca="1" si="4"/>
        <v>1</v>
      </c>
      <c r="I26">
        <f t="shared" ca="1" si="5"/>
        <v>-1</v>
      </c>
      <c r="J26">
        <f t="shared" ca="1" si="12"/>
        <v>3</v>
      </c>
      <c r="K26">
        <f t="shared" ca="1" si="6"/>
        <v>-54</v>
      </c>
      <c r="L26">
        <f t="shared" ca="1" si="7"/>
        <v>-210</v>
      </c>
      <c r="M26" t="str">
        <f ca="1">IF(I26="","",IF(AND(L26&gt;=$O$4,MAX(L$3:L25)&lt;$O$4),"KTF",""))</f>
        <v/>
      </c>
      <c r="S26">
        <f t="shared" ca="1" si="15"/>
        <v>0</v>
      </c>
      <c r="T26" t="str">
        <f t="shared" ca="1" si="9"/>
        <v/>
      </c>
      <c r="U26" t="str">
        <f t="shared" ca="1" si="10"/>
        <v/>
      </c>
      <c r="V26" t="str">
        <f ca="1">IF(V25&lt;&gt;"",V25,IF(U26&lt;&gt;"",MIN(L$4:L25),""))</f>
        <v/>
      </c>
      <c r="W26" t="str">
        <f ca="1">IF(W25&lt;&gt;"",W25,IF(V26&lt;&gt;"",MAX(J$4:J26),""))</f>
        <v/>
      </c>
      <c r="X26">
        <f ca="1">IF(X25&lt;&gt;"",X25,IF(COUNTIFS($D$3:$D26,"R")=X$2,$A26,""))</f>
        <v>5</v>
      </c>
      <c r="Y26">
        <f ca="1">IF(Y25&lt;&gt;"",Y25,IF(COUNTIFS($D$3:$D26,"R")=Y$2,$A26,""))</f>
        <v>7</v>
      </c>
      <c r="Z26">
        <f ca="1">IF(Z25&lt;&gt;"",Z25,IF(COUNTIFS($D$3:$D26,"R")=Z$2,$A26,""))</f>
        <v>12</v>
      </c>
      <c r="AA26">
        <f ca="1">IF(AA25&lt;&gt;"",AA25,IF(COUNTIFS($D$3:$D26,"R")=AA$2,$A26,""))</f>
        <v>17</v>
      </c>
      <c r="AB26">
        <f ca="1">IF(AB25&lt;&gt;"",AB25,IF(COUNTIFS($D$3:$D26,"R")=AB$2,$E26,""))</f>
        <v>1</v>
      </c>
      <c r="AC26">
        <f ca="1">IF(AC25&lt;&gt;"",AC25,IF(COUNTIFS($D$3:$D26,"R")=AC$2,$E26,""))</f>
        <v>4</v>
      </c>
      <c r="AD26">
        <f ca="1">IF(AD25&lt;&gt;"",AD25,IF(COUNTIFS($D$3:$D26,"R")=AD$2,$E26,""))</f>
        <v>7</v>
      </c>
      <c r="AE26">
        <f ca="1">IF(AE25&lt;&gt;"",AE25,IF(COUNTIFS($D$3:$D26,"R")=AE$2,$E26,""))</f>
        <v>2</v>
      </c>
      <c r="AJ26">
        <v>53</v>
      </c>
      <c r="AK26">
        <v>28</v>
      </c>
      <c r="AL26">
        <v>-25</v>
      </c>
      <c r="AM26">
        <v>2</v>
      </c>
      <c r="AN26">
        <v>-837</v>
      </c>
      <c r="AO26">
        <v>9</v>
      </c>
      <c r="AP26">
        <v>13</v>
      </c>
      <c r="AQ26">
        <v>16</v>
      </c>
      <c r="AR26">
        <v>19</v>
      </c>
      <c r="AS26">
        <v>4</v>
      </c>
      <c r="AT26">
        <v>6</v>
      </c>
      <c r="AU26">
        <v>7</v>
      </c>
      <c r="AV26">
        <v>14</v>
      </c>
    </row>
    <row r="27" spans="1:48" x14ac:dyDescent="0.25">
      <c r="A27">
        <v>25</v>
      </c>
      <c r="B27">
        <f t="shared" ca="1" si="1"/>
        <v>10</v>
      </c>
      <c r="C27">
        <f ca="1">IF(B27="","",COUNTIF($B$3:B26,B27))</f>
        <v>1</v>
      </c>
      <c r="D27" t="str">
        <f t="shared" ca="1" si="2"/>
        <v>R</v>
      </c>
      <c r="E27">
        <f ca="1">IF(B27="","",'Dynamic Ordinal tracker'!C26)</f>
        <v>10</v>
      </c>
      <c r="F27">
        <f t="shared" ca="1" si="3"/>
        <v>19</v>
      </c>
      <c r="G27">
        <f ca="1">IF(B27="","",IF(COUNTIFS(D$3:D26,"R")&lt;O$13,0,1))</f>
        <v>1</v>
      </c>
      <c r="H27">
        <f t="shared" ca="1" si="4"/>
        <v>1</v>
      </c>
      <c r="I27">
        <f t="shared" ca="1" si="5"/>
        <v>1</v>
      </c>
      <c r="J27">
        <f t="shared" ca="1" si="12"/>
        <v>3</v>
      </c>
      <c r="K27">
        <f t="shared" ca="1" si="6"/>
        <v>51</v>
      </c>
      <c r="L27">
        <f t="shared" ca="1" si="7"/>
        <v>-159</v>
      </c>
      <c r="M27" t="str">
        <f ca="1">IF(I27="","",IF(AND(L27&gt;=$O$4,MAX(L$3:L26)&lt;$O$4),"KTF",""))</f>
        <v/>
      </c>
      <c r="S27">
        <f t="shared" ca="1" si="15"/>
        <v>0</v>
      </c>
      <c r="T27" t="str">
        <f t="shared" ca="1" si="9"/>
        <v/>
      </c>
      <c r="U27" t="str">
        <f t="shared" ca="1" si="10"/>
        <v/>
      </c>
      <c r="V27" t="str">
        <f ca="1">IF(V26&lt;&gt;"",V26,IF(U27&lt;&gt;"",MIN(L$4:L26),""))</f>
        <v/>
      </c>
      <c r="W27" t="str">
        <f ca="1">IF(W26&lt;&gt;"",W26,IF(V27&lt;&gt;"",MAX(J$4:J27),""))</f>
        <v/>
      </c>
      <c r="X27">
        <f ca="1">IF(X26&lt;&gt;"",X26,IF(COUNTIFS($D$3:$D27,"R")=X$2,$A27,""))</f>
        <v>5</v>
      </c>
      <c r="Y27">
        <f ca="1">IF(Y26&lt;&gt;"",Y26,IF(COUNTIFS($D$3:$D27,"R")=Y$2,$A27,""))</f>
        <v>7</v>
      </c>
      <c r="Z27">
        <f ca="1">IF(Z26&lt;&gt;"",Z26,IF(COUNTIFS($D$3:$D27,"R")=Z$2,$A27,""))</f>
        <v>12</v>
      </c>
      <c r="AA27">
        <f ca="1">IF(AA26&lt;&gt;"",AA26,IF(COUNTIFS($D$3:$D27,"R")=AA$2,$A27,""))</f>
        <v>17</v>
      </c>
      <c r="AB27">
        <f ca="1">IF(AB26&lt;&gt;"",AB26,IF(COUNTIFS($D$3:$D27,"R")=AB$2,$E27,""))</f>
        <v>1</v>
      </c>
      <c r="AC27">
        <f ca="1">IF(AC26&lt;&gt;"",AC26,IF(COUNTIFS($D$3:$D27,"R")=AC$2,$E27,""))</f>
        <v>4</v>
      </c>
      <c r="AD27">
        <f ca="1">IF(AD26&lt;&gt;"",AD26,IF(COUNTIFS($D$3:$D27,"R")=AD$2,$E27,""))</f>
        <v>7</v>
      </c>
      <c r="AE27">
        <f ca="1">IF(AE26&lt;&gt;"",AE26,IF(COUNTIFS($D$3:$D27,"R")=AE$2,$E27,""))</f>
        <v>2</v>
      </c>
      <c r="AJ27">
        <v>54</v>
      </c>
      <c r="AK27">
        <v>29</v>
      </c>
      <c r="AL27">
        <v>-19</v>
      </c>
      <c r="AM27">
        <v>3</v>
      </c>
      <c r="AN27">
        <v>-2950</v>
      </c>
      <c r="AO27">
        <v>7</v>
      </c>
      <c r="AP27">
        <v>8</v>
      </c>
      <c r="AQ27">
        <v>12</v>
      </c>
      <c r="AR27">
        <v>16</v>
      </c>
      <c r="AS27">
        <v>2</v>
      </c>
      <c r="AT27">
        <v>1</v>
      </c>
      <c r="AU27">
        <v>5</v>
      </c>
      <c r="AV27">
        <v>9</v>
      </c>
    </row>
    <row r="28" spans="1:48" x14ac:dyDescent="0.25">
      <c r="A28">
        <v>26</v>
      </c>
      <c r="B28">
        <f t="shared" ca="1" si="1"/>
        <v>29</v>
      </c>
      <c r="C28">
        <f ca="1">IF(B28="","",COUNTIF($B$3:B27,B28))</f>
        <v>0</v>
      </c>
      <c r="D28" t="str">
        <f t="shared" ca="1" si="2"/>
        <v/>
      </c>
      <c r="E28" t="str">
        <f ca="1">IF(B28="","",'Dynamic Ordinal tracker'!C27)</f>
        <v/>
      </c>
      <c r="F28">
        <f t="shared" ca="1" si="3"/>
        <v>19</v>
      </c>
      <c r="G28">
        <f ca="1">IF(B28="","",IF(COUNTIFS(D$3:D27,"R")&lt;O$13,0,1))</f>
        <v>1</v>
      </c>
      <c r="H28">
        <f t="shared" ca="1" si="4"/>
        <v>1</v>
      </c>
      <c r="I28">
        <f t="shared" ca="1" si="5"/>
        <v>-1</v>
      </c>
      <c r="J28">
        <f t="shared" ca="1" si="12"/>
        <v>4</v>
      </c>
      <c r="K28">
        <f t="shared" ca="1" si="6"/>
        <v>-76</v>
      </c>
      <c r="L28">
        <f t="shared" ca="1" si="7"/>
        <v>-235</v>
      </c>
      <c r="M28" t="str">
        <f ca="1">IF(I28="","",IF(AND(L28&gt;=$O$4,MAX(L$3:L27)&lt;$O$4),"KTF",""))</f>
        <v/>
      </c>
      <c r="S28">
        <f t="shared" ca="1" si="15"/>
        <v>0</v>
      </c>
      <c r="T28" t="str">
        <f t="shared" ca="1" si="9"/>
        <v/>
      </c>
      <c r="U28" t="str">
        <f t="shared" ca="1" si="10"/>
        <v/>
      </c>
      <c r="V28" t="str">
        <f ca="1">IF(V27&lt;&gt;"",V27,IF(U28&lt;&gt;"",MIN(L$4:L27),""))</f>
        <v/>
      </c>
      <c r="W28" t="str">
        <f ca="1">IF(W27&lt;&gt;"",W27,IF(V28&lt;&gt;"",MAX(J$4:J28),""))</f>
        <v/>
      </c>
      <c r="X28">
        <f ca="1">IF(X27&lt;&gt;"",X27,IF(COUNTIFS($D$3:$D28,"R")=X$2,$A28,""))</f>
        <v>5</v>
      </c>
      <c r="Y28">
        <f ca="1">IF(Y27&lt;&gt;"",Y27,IF(COUNTIFS($D$3:$D28,"R")=Y$2,$A28,""))</f>
        <v>7</v>
      </c>
      <c r="Z28">
        <f ca="1">IF(Z27&lt;&gt;"",Z27,IF(COUNTIFS($D$3:$D28,"R")=Z$2,$A28,""))</f>
        <v>12</v>
      </c>
      <c r="AA28">
        <f ca="1">IF(AA27&lt;&gt;"",AA27,IF(COUNTIFS($D$3:$D28,"R")=AA$2,$A28,""))</f>
        <v>17</v>
      </c>
      <c r="AB28">
        <f ca="1">IF(AB27&lt;&gt;"",AB27,IF(COUNTIFS($D$3:$D28,"R")=AB$2,$E28,""))</f>
        <v>1</v>
      </c>
      <c r="AC28">
        <f ca="1">IF(AC27&lt;&gt;"",AC27,IF(COUNTIFS($D$3:$D28,"R")=AC$2,$E28,""))</f>
        <v>4</v>
      </c>
      <c r="AD28">
        <f ca="1">IF(AD27&lt;&gt;"",AD27,IF(COUNTIFS($D$3:$D28,"R")=AD$2,$E28,""))</f>
        <v>7</v>
      </c>
      <c r="AE28">
        <f ca="1">IF(AE27&lt;&gt;"",AE27,IF(COUNTIFS($D$3:$D28,"R")=AE$2,$E28,""))</f>
        <v>2</v>
      </c>
      <c r="AJ28">
        <v>55</v>
      </c>
      <c r="AK28">
        <v>18</v>
      </c>
      <c r="AL28">
        <v>0</v>
      </c>
      <c r="AM28">
        <v>1</v>
      </c>
      <c r="AN28">
        <v>257</v>
      </c>
      <c r="AO28">
        <v>11</v>
      </c>
      <c r="AP28">
        <v>15</v>
      </c>
      <c r="AQ28">
        <v>16</v>
      </c>
      <c r="AR28">
        <v>18</v>
      </c>
      <c r="AS28">
        <v>7</v>
      </c>
      <c r="AT28">
        <v>3</v>
      </c>
      <c r="AU28">
        <v>4</v>
      </c>
      <c r="AV28">
        <v>3</v>
      </c>
    </row>
    <row r="29" spans="1:48" x14ac:dyDescent="0.25">
      <c r="A29">
        <v>27</v>
      </c>
      <c r="B29">
        <f t="shared" ca="1" si="1"/>
        <v>9</v>
      </c>
      <c r="C29">
        <f ca="1">IF(B29="","",COUNTIF($B$3:B28,B29))</f>
        <v>0</v>
      </c>
      <c r="D29" t="str">
        <f t="shared" ca="1" si="2"/>
        <v/>
      </c>
      <c r="E29" t="str">
        <f ca="1">IF(B29="","",'Dynamic Ordinal tracker'!C28)</f>
        <v/>
      </c>
      <c r="F29">
        <f t="shared" ca="1" si="3"/>
        <v>20</v>
      </c>
      <c r="G29">
        <f ca="1">IF(B29="","",IF(COUNTIFS(D$3:D28,"R")&lt;O$13,0,1))</f>
        <v>1</v>
      </c>
      <c r="H29">
        <f t="shared" ca="1" si="4"/>
        <v>1</v>
      </c>
      <c r="I29">
        <f t="shared" ca="1" si="5"/>
        <v>-1</v>
      </c>
      <c r="J29">
        <f t="shared" ca="1" si="12"/>
        <v>4</v>
      </c>
      <c r="K29">
        <f t="shared" ca="1" si="6"/>
        <v>-80</v>
      </c>
      <c r="L29">
        <f t="shared" ca="1" si="7"/>
        <v>-315</v>
      </c>
      <c r="M29" t="str">
        <f ca="1">IF(I29="","",IF(AND(L29&gt;=$O$4,MAX(L$3:L28)&lt;$O$4),"KTF",""))</f>
        <v/>
      </c>
      <c r="S29">
        <f t="shared" ca="1" si="15"/>
        <v>0</v>
      </c>
      <c r="T29" t="str">
        <f t="shared" ca="1" si="9"/>
        <v/>
      </c>
      <c r="U29" t="str">
        <f t="shared" ca="1" si="10"/>
        <v/>
      </c>
      <c r="V29" t="str">
        <f ca="1">IF(V28&lt;&gt;"",V28,IF(U29&lt;&gt;"",MIN(L$4:L28),""))</f>
        <v/>
      </c>
      <c r="W29" t="str">
        <f ca="1">IF(W28&lt;&gt;"",W28,IF(V29&lt;&gt;"",MAX(J$4:J29),""))</f>
        <v/>
      </c>
      <c r="X29">
        <f ca="1">IF(X28&lt;&gt;"",X28,IF(COUNTIFS($D$3:$D29,"R")=X$2,$A29,""))</f>
        <v>5</v>
      </c>
      <c r="Y29">
        <f ca="1">IF(Y28&lt;&gt;"",Y28,IF(COUNTIFS($D$3:$D29,"R")=Y$2,$A29,""))</f>
        <v>7</v>
      </c>
      <c r="Z29">
        <f ca="1">IF(Z28&lt;&gt;"",Z28,IF(COUNTIFS($D$3:$D29,"R")=Z$2,$A29,""))</f>
        <v>12</v>
      </c>
      <c r="AA29">
        <f ca="1">IF(AA28&lt;&gt;"",AA28,IF(COUNTIFS($D$3:$D29,"R")=AA$2,$A29,""))</f>
        <v>17</v>
      </c>
      <c r="AB29">
        <f ca="1">IF(AB28&lt;&gt;"",AB28,IF(COUNTIFS($D$3:$D29,"R")=AB$2,$E29,""))</f>
        <v>1</v>
      </c>
      <c r="AC29">
        <f ca="1">IF(AC28&lt;&gt;"",AC28,IF(COUNTIFS($D$3:$D29,"R")=AC$2,$E29,""))</f>
        <v>4</v>
      </c>
      <c r="AD29">
        <f ca="1">IF(AD28&lt;&gt;"",AD28,IF(COUNTIFS($D$3:$D29,"R")=AD$2,$E29,""))</f>
        <v>7</v>
      </c>
      <c r="AE29">
        <f ca="1">IF(AE28&lt;&gt;"",AE28,IF(COUNTIFS($D$3:$D29,"R")=AE$2,$E29,""))</f>
        <v>2</v>
      </c>
      <c r="AJ29">
        <v>51</v>
      </c>
      <c r="AK29">
        <v>83</v>
      </c>
      <c r="AL29">
        <v>-1890</v>
      </c>
      <c r="AM29">
        <v>46</v>
      </c>
      <c r="AN29">
        <v>48</v>
      </c>
      <c r="AO29">
        <v>7</v>
      </c>
      <c r="AP29">
        <v>13</v>
      </c>
      <c r="AQ29">
        <v>16</v>
      </c>
      <c r="AR29">
        <v>25</v>
      </c>
      <c r="AS29">
        <v>6</v>
      </c>
      <c r="AT29">
        <v>9</v>
      </c>
      <c r="AU29">
        <v>10</v>
      </c>
      <c r="AV29">
        <v>19</v>
      </c>
    </row>
    <row r="30" spans="1:48" x14ac:dyDescent="0.25">
      <c r="A30">
        <v>28</v>
      </c>
      <c r="B30">
        <f t="shared" ca="1" si="1"/>
        <v>6</v>
      </c>
      <c r="C30">
        <f ca="1">IF(B30="","",COUNTIF($B$3:B29,B30))</f>
        <v>1</v>
      </c>
      <c r="D30" t="str">
        <f t="shared" ca="1" si="2"/>
        <v>R</v>
      </c>
      <c r="E30">
        <f ca="1">IF(B30="","",'Dynamic Ordinal tracker'!C29)</f>
        <v>15</v>
      </c>
      <c r="F30">
        <f t="shared" ca="1" si="3"/>
        <v>21</v>
      </c>
      <c r="G30">
        <f ca="1">IF(B30="","",IF(COUNTIFS(D$3:D29,"R")&lt;O$13,0,1))</f>
        <v>1</v>
      </c>
      <c r="H30">
        <f t="shared" ca="1" si="4"/>
        <v>1</v>
      </c>
      <c r="I30">
        <f t="shared" ca="1" si="5"/>
        <v>1</v>
      </c>
      <c r="J30">
        <f t="shared" ca="1" si="12"/>
        <v>4</v>
      </c>
      <c r="K30">
        <f t="shared" ca="1" si="6"/>
        <v>60</v>
      </c>
      <c r="L30">
        <f t="shared" ca="1" si="7"/>
        <v>-255</v>
      </c>
      <c r="M30" t="str">
        <f ca="1">IF(I30="","",IF(AND(L30&gt;=$O$4,MAX(L$3:L29)&lt;$O$4),"KTF",""))</f>
        <v/>
      </c>
      <c r="S30">
        <f t="shared" ca="1" si="15"/>
        <v>0</v>
      </c>
      <c r="T30" t="str">
        <f t="shared" ca="1" si="9"/>
        <v/>
      </c>
      <c r="U30" t="str">
        <f t="shared" ca="1" si="10"/>
        <v/>
      </c>
      <c r="V30" t="str">
        <f ca="1">IF(V29&lt;&gt;"",V29,IF(U30&lt;&gt;"",MIN(L$4:L29),""))</f>
        <v/>
      </c>
      <c r="W30" t="str">
        <f ca="1">IF(W29&lt;&gt;"",W29,IF(V30&lt;&gt;"",MAX(J$4:J30),""))</f>
        <v/>
      </c>
      <c r="X30">
        <f ca="1">IF(X29&lt;&gt;"",X29,IF(COUNTIFS($D$3:$D30,"R")=X$2,$A30,""))</f>
        <v>5</v>
      </c>
      <c r="Y30">
        <f ca="1">IF(Y29&lt;&gt;"",Y29,IF(COUNTIFS($D$3:$D30,"R")=Y$2,$A30,""))</f>
        <v>7</v>
      </c>
      <c r="Z30">
        <f ca="1">IF(Z29&lt;&gt;"",Z29,IF(COUNTIFS($D$3:$D30,"R")=Z$2,$A30,""))</f>
        <v>12</v>
      </c>
      <c r="AA30">
        <f ca="1">IF(AA29&lt;&gt;"",AA29,IF(COUNTIFS($D$3:$D30,"R")=AA$2,$A30,""))</f>
        <v>17</v>
      </c>
      <c r="AB30">
        <f ca="1">IF(AB29&lt;&gt;"",AB29,IF(COUNTIFS($D$3:$D30,"R")=AB$2,$E30,""))</f>
        <v>1</v>
      </c>
      <c r="AC30">
        <f ca="1">IF(AC29&lt;&gt;"",AC29,IF(COUNTIFS($D$3:$D30,"R")=AC$2,$E30,""))</f>
        <v>4</v>
      </c>
      <c r="AD30">
        <f ca="1">IF(AD29&lt;&gt;"",AD29,IF(COUNTIFS($D$3:$D30,"R")=AD$2,$E30,""))</f>
        <v>7</v>
      </c>
      <c r="AE30">
        <f ca="1">IF(AE29&lt;&gt;"",AE29,IF(COUNTIFS($D$3:$D30,"R")=AE$2,$E30,""))</f>
        <v>2</v>
      </c>
      <c r="AJ30">
        <v>58</v>
      </c>
      <c r="AK30">
        <v>46</v>
      </c>
      <c r="AL30">
        <v>-569</v>
      </c>
      <c r="AM30">
        <v>13</v>
      </c>
      <c r="AN30">
        <v>212</v>
      </c>
      <c r="AO30">
        <v>5</v>
      </c>
      <c r="AP30">
        <v>8</v>
      </c>
      <c r="AQ30">
        <v>11</v>
      </c>
      <c r="AR30">
        <v>12</v>
      </c>
      <c r="AS30">
        <v>1</v>
      </c>
      <c r="AT30">
        <v>5</v>
      </c>
      <c r="AU30">
        <v>2</v>
      </c>
      <c r="AV30">
        <v>8</v>
      </c>
    </row>
    <row r="31" spans="1:48" x14ac:dyDescent="0.25">
      <c r="A31">
        <v>29</v>
      </c>
      <c r="B31">
        <f t="shared" ca="1" si="1"/>
        <v>6</v>
      </c>
      <c r="C31">
        <f ca="1">IF(B31="","",COUNTIF($B$3:B30,B31))</f>
        <v>2</v>
      </c>
      <c r="D31" t="str">
        <f t="shared" ca="1" si="2"/>
        <v>R</v>
      </c>
      <c r="E31">
        <f ca="1">IF(B31="","",'Dynamic Ordinal tracker'!C30)</f>
        <v>1</v>
      </c>
      <c r="F31">
        <f t="shared" ca="1" si="3"/>
        <v>21</v>
      </c>
      <c r="G31">
        <f ca="1">IF(B31="","",IF(COUNTIFS(D$3:D30,"R")&lt;O$13,0,1))</f>
        <v>1</v>
      </c>
      <c r="H31">
        <f t="shared" ca="1" si="4"/>
        <v>1</v>
      </c>
      <c r="I31">
        <f t="shared" ca="1" si="5"/>
        <v>1</v>
      </c>
      <c r="J31">
        <f t="shared" ca="1" si="12"/>
        <v>5</v>
      </c>
      <c r="K31">
        <f t="shared" ca="1" si="6"/>
        <v>75</v>
      </c>
      <c r="L31">
        <f t="shared" ca="1" si="7"/>
        <v>-180</v>
      </c>
      <c r="M31" t="str">
        <f ca="1">IF(I31="","",IF(AND(L31&gt;=$O$4,MAX(L$3:L30)&lt;$O$4),"KTF",""))</f>
        <v/>
      </c>
      <c r="S31">
        <f t="shared" ca="1" si="15"/>
        <v>0</v>
      </c>
      <c r="T31" t="str">
        <f t="shared" ca="1" si="9"/>
        <v/>
      </c>
      <c r="U31" t="str">
        <f t="shared" ca="1" si="10"/>
        <v/>
      </c>
      <c r="V31" t="str">
        <f ca="1">IF(V30&lt;&gt;"",V30,IF(U31&lt;&gt;"",MIN(L$4:L30),""))</f>
        <v/>
      </c>
      <c r="W31" t="str">
        <f ca="1">IF(W30&lt;&gt;"",W30,IF(V31&lt;&gt;"",MAX(J$4:J31),""))</f>
        <v/>
      </c>
      <c r="X31">
        <f ca="1">IF(X30&lt;&gt;"",X30,IF(COUNTIFS($D$3:$D31,"R")=X$2,$A31,""))</f>
        <v>5</v>
      </c>
      <c r="Y31">
        <f ca="1">IF(Y30&lt;&gt;"",Y30,IF(COUNTIFS($D$3:$D31,"R")=Y$2,$A31,""))</f>
        <v>7</v>
      </c>
      <c r="Z31">
        <f ca="1">IF(Z30&lt;&gt;"",Z30,IF(COUNTIFS($D$3:$D31,"R")=Z$2,$A31,""))</f>
        <v>12</v>
      </c>
      <c r="AA31">
        <f ca="1">IF(AA30&lt;&gt;"",AA30,IF(COUNTIFS($D$3:$D31,"R")=AA$2,$A31,""))</f>
        <v>17</v>
      </c>
      <c r="AB31">
        <f ca="1">IF(AB30&lt;&gt;"",AB30,IF(COUNTIFS($D$3:$D31,"R")=AB$2,$E31,""))</f>
        <v>1</v>
      </c>
      <c r="AC31">
        <f ca="1">IF(AC30&lt;&gt;"",AC30,IF(COUNTIFS($D$3:$D31,"R")=AC$2,$E31,""))</f>
        <v>4</v>
      </c>
      <c r="AD31">
        <f ca="1">IF(AD30&lt;&gt;"",AD30,IF(COUNTIFS($D$3:$D31,"R")=AD$2,$E31,""))</f>
        <v>7</v>
      </c>
      <c r="AE31">
        <f ca="1">IF(AE30&lt;&gt;"",AE30,IF(COUNTIFS($D$3:$D31,"R")=AE$2,$E31,""))</f>
        <v>2</v>
      </c>
      <c r="AJ31">
        <v>91</v>
      </c>
      <c r="AK31">
        <v>25</v>
      </c>
      <c r="AL31">
        <v>-42</v>
      </c>
      <c r="AM31">
        <v>4</v>
      </c>
      <c r="AN31">
        <v>-1577</v>
      </c>
      <c r="AO31">
        <v>10</v>
      </c>
      <c r="AP31">
        <v>12</v>
      </c>
      <c r="AQ31">
        <v>13</v>
      </c>
      <c r="AR31">
        <v>15</v>
      </c>
      <c r="AS31">
        <v>1</v>
      </c>
      <c r="AT31">
        <v>7</v>
      </c>
      <c r="AU31">
        <v>6</v>
      </c>
      <c r="AV31">
        <v>3</v>
      </c>
    </row>
    <row r="32" spans="1:48" x14ac:dyDescent="0.25">
      <c r="A32">
        <v>30</v>
      </c>
      <c r="B32">
        <f t="shared" ca="1" si="1"/>
        <v>33</v>
      </c>
      <c r="C32">
        <f ca="1">IF(B32="","",COUNTIF($B$3:B31,B32))</f>
        <v>0</v>
      </c>
      <c r="D32" t="str">
        <f t="shared" ca="1" si="2"/>
        <v/>
      </c>
      <c r="E32" t="str">
        <f ca="1">IF(B32="","",'Dynamic Ordinal tracker'!C31)</f>
        <v/>
      </c>
      <c r="F32">
        <f t="shared" ca="1" si="3"/>
        <v>21</v>
      </c>
      <c r="G32">
        <f ca="1">IF(B32="","",IF(COUNTIFS(D$3:D31,"R")&lt;O$13,0,1))</f>
        <v>1</v>
      </c>
      <c r="H32">
        <f t="shared" ca="1" si="4"/>
        <v>1</v>
      </c>
      <c r="I32">
        <f t="shared" ca="1" si="5"/>
        <v>-1</v>
      </c>
      <c r="J32">
        <f t="shared" ca="1" si="12"/>
        <v>6</v>
      </c>
      <c r="K32">
        <f t="shared" ca="1" si="6"/>
        <v>-126</v>
      </c>
      <c r="L32">
        <f t="shared" ca="1" si="7"/>
        <v>-306</v>
      </c>
      <c r="M32" t="str">
        <f ca="1">IF(I32="","",IF(AND(L32&gt;=$O$4,MAX(L$3:L31)&lt;$O$4),"KTF",""))</f>
        <v/>
      </c>
      <c r="S32">
        <f t="shared" ca="1" si="15"/>
        <v>0</v>
      </c>
      <c r="T32" t="str">
        <f t="shared" ca="1" si="9"/>
        <v/>
      </c>
      <c r="U32" t="str">
        <f t="shared" ca="1" si="10"/>
        <v/>
      </c>
      <c r="V32" t="str">
        <f ca="1">IF(V31&lt;&gt;"",V31,IF(U32&lt;&gt;"",MIN(L$4:L31),""))</f>
        <v/>
      </c>
      <c r="W32" t="str">
        <f ca="1">IF(W31&lt;&gt;"",W31,IF(V32&lt;&gt;"",MAX(J$4:J32),""))</f>
        <v/>
      </c>
      <c r="X32">
        <f ca="1">IF(X31&lt;&gt;"",X31,IF(COUNTIFS($D$3:$D32,"R")=X$2,$A32,""))</f>
        <v>5</v>
      </c>
      <c r="Y32">
        <f ca="1">IF(Y31&lt;&gt;"",Y31,IF(COUNTIFS($D$3:$D32,"R")=Y$2,$A32,""))</f>
        <v>7</v>
      </c>
      <c r="Z32">
        <f ca="1">IF(Z31&lt;&gt;"",Z31,IF(COUNTIFS($D$3:$D32,"R")=Z$2,$A32,""))</f>
        <v>12</v>
      </c>
      <c r="AA32">
        <f ca="1">IF(AA31&lt;&gt;"",AA31,IF(COUNTIFS($D$3:$D32,"R")=AA$2,$A32,""))</f>
        <v>17</v>
      </c>
      <c r="AB32">
        <f ca="1">IF(AB31&lt;&gt;"",AB31,IF(COUNTIFS($D$3:$D32,"R")=AB$2,$E32,""))</f>
        <v>1</v>
      </c>
      <c r="AC32">
        <f ca="1">IF(AC31&lt;&gt;"",AC31,IF(COUNTIFS($D$3:$D32,"R")=AC$2,$E32,""))</f>
        <v>4</v>
      </c>
      <c r="AD32">
        <f ca="1">IF(AD31&lt;&gt;"",AD31,IF(COUNTIFS($D$3:$D32,"R")=AD$2,$E32,""))</f>
        <v>7</v>
      </c>
      <c r="AE32">
        <f ca="1">IF(AE31&lt;&gt;"",AE31,IF(COUNTIFS($D$3:$D32,"R")=AE$2,$E32,""))</f>
        <v>2</v>
      </c>
      <c r="AJ32">
        <v>50</v>
      </c>
      <c r="AK32">
        <v>37</v>
      </c>
      <c r="AL32">
        <v>-382</v>
      </c>
      <c r="AM32">
        <v>10</v>
      </c>
      <c r="AN32">
        <v>194</v>
      </c>
      <c r="AO32">
        <v>6</v>
      </c>
      <c r="AP32">
        <v>17</v>
      </c>
      <c r="AQ32">
        <v>22</v>
      </c>
      <c r="AR32">
        <v>23</v>
      </c>
      <c r="AS32">
        <v>2</v>
      </c>
      <c r="AT32">
        <v>4</v>
      </c>
      <c r="AU32">
        <v>6</v>
      </c>
      <c r="AV32">
        <v>18</v>
      </c>
    </row>
    <row r="33" spans="1:48" x14ac:dyDescent="0.25">
      <c r="A33">
        <v>31</v>
      </c>
      <c r="B33">
        <f t="shared" ca="1" si="1"/>
        <v>11</v>
      </c>
      <c r="C33">
        <f ca="1">IF(B33="","",COUNTIF($B$3:B32,B33))</f>
        <v>0</v>
      </c>
      <c r="D33" t="str">
        <f t="shared" ca="1" si="2"/>
        <v/>
      </c>
      <c r="E33" t="str">
        <f ca="1">IF(B33="","",'Dynamic Ordinal tracker'!C32)</f>
        <v/>
      </c>
      <c r="F33">
        <f t="shared" ca="1" si="3"/>
        <v>22</v>
      </c>
      <c r="G33">
        <f ca="1">IF(B33="","",IF(COUNTIFS(D$3:D32,"R")&lt;O$13,0,1))</f>
        <v>1</v>
      </c>
      <c r="H33">
        <f t="shared" ca="1" si="4"/>
        <v>1</v>
      </c>
      <c r="I33">
        <f t="shared" ca="1" si="5"/>
        <v>-1</v>
      </c>
      <c r="J33">
        <f t="shared" ca="1" si="12"/>
        <v>6</v>
      </c>
      <c r="K33">
        <f t="shared" ca="1" si="6"/>
        <v>-132</v>
      </c>
      <c r="L33">
        <f t="shared" ca="1" si="7"/>
        <v>-438</v>
      </c>
      <c r="M33" t="str">
        <f ca="1">IF(I33="","",IF(AND(L33&gt;=$O$4,MAX(L$3:L32)&lt;$O$4),"KTF",""))</f>
        <v/>
      </c>
      <c r="S33">
        <f t="shared" ca="1" si="15"/>
        <v>0</v>
      </c>
      <c r="T33" t="str">
        <f t="shared" ca="1" si="9"/>
        <v/>
      </c>
      <c r="U33" t="str">
        <f t="shared" ca="1" si="10"/>
        <v/>
      </c>
      <c r="V33" t="str">
        <f ca="1">IF(V32&lt;&gt;"",V32,IF(U33&lt;&gt;"",MIN(L$4:L32),""))</f>
        <v/>
      </c>
      <c r="W33" t="str">
        <f ca="1">IF(W32&lt;&gt;"",W32,IF(V33&lt;&gt;"",MAX(J$4:J33),""))</f>
        <v/>
      </c>
      <c r="X33">
        <f ca="1">IF(X32&lt;&gt;"",X32,IF(COUNTIFS($D$3:$D33,"R")=X$2,$A33,""))</f>
        <v>5</v>
      </c>
      <c r="Y33">
        <f ca="1">IF(Y32&lt;&gt;"",Y32,IF(COUNTIFS($D$3:$D33,"R")=Y$2,$A33,""))</f>
        <v>7</v>
      </c>
      <c r="Z33">
        <f ca="1">IF(Z32&lt;&gt;"",Z32,IF(COUNTIFS($D$3:$D33,"R")=Z$2,$A33,""))</f>
        <v>12</v>
      </c>
      <c r="AA33">
        <f ca="1">IF(AA32&lt;&gt;"",AA32,IF(COUNTIFS($D$3:$D33,"R")=AA$2,$A33,""))</f>
        <v>17</v>
      </c>
      <c r="AB33">
        <f ca="1">IF(AB32&lt;&gt;"",AB32,IF(COUNTIFS($D$3:$D33,"R")=AB$2,$E33,""))</f>
        <v>1</v>
      </c>
      <c r="AC33">
        <f ca="1">IF(AC32&lt;&gt;"",AC32,IF(COUNTIFS($D$3:$D33,"R")=AC$2,$E33,""))</f>
        <v>4</v>
      </c>
      <c r="AD33">
        <f ca="1">IF(AD32&lt;&gt;"",AD32,IF(COUNTIFS($D$3:$D33,"R")=AD$2,$E33,""))</f>
        <v>7</v>
      </c>
      <c r="AE33">
        <f ca="1">IF(AE32&lt;&gt;"",AE32,IF(COUNTIFS($D$3:$D33,"R")=AE$2,$E33,""))</f>
        <v>2</v>
      </c>
      <c r="AJ33">
        <v>61</v>
      </c>
      <c r="AK33">
        <v>26</v>
      </c>
      <c r="AL33">
        <v>-91</v>
      </c>
      <c r="AM33">
        <v>3</v>
      </c>
      <c r="AN33">
        <v>195</v>
      </c>
      <c r="AO33">
        <v>4</v>
      </c>
      <c r="AP33">
        <v>5</v>
      </c>
      <c r="AQ33">
        <v>13</v>
      </c>
      <c r="AR33">
        <v>14</v>
      </c>
      <c r="AS33">
        <v>1</v>
      </c>
      <c r="AT33">
        <v>2</v>
      </c>
      <c r="AU33">
        <v>4</v>
      </c>
      <c r="AV33">
        <v>1</v>
      </c>
    </row>
    <row r="34" spans="1:48" x14ac:dyDescent="0.25">
      <c r="A34">
        <v>32</v>
      </c>
      <c r="B34">
        <f t="shared" ca="1" si="1"/>
        <v>3</v>
      </c>
      <c r="C34">
        <f ca="1">IF(B34="","",COUNTIF($B$3:B33,B34))</f>
        <v>1</v>
      </c>
      <c r="D34" t="str">
        <f t="shared" ca="1" si="2"/>
        <v>R</v>
      </c>
      <c r="E34">
        <f ca="1">IF(B34="","",'Dynamic Ordinal tracker'!C33)</f>
        <v>19</v>
      </c>
      <c r="F34">
        <f t="shared" ca="1" si="3"/>
        <v>23</v>
      </c>
      <c r="G34">
        <f ca="1">IF(B34="","",IF(COUNTIFS(D$3:D33,"R")&lt;O$13,0,1))</f>
        <v>1</v>
      </c>
      <c r="H34">
        <f t="shared" ca="1" si="4"/>
        <v>1</v>
      </c>
      <c r="I34">
        <f t="shared" ca="1" si="5"/>
        <v>1</v>
      </c>
      <c r="J34">
        <f t="shared" ca="1" si="12"/>
        <v>6</v>
      </c>
      <c r="K34">
        <f t="shared" ca="1" si="6"/>
        <v>78</v>
      </c>
      <c r="L34">
        <f t="shared" ca="1" si="7"/>
        <v>-360</v>
      </c>
      <c r="M34" t="str">
        <f ca="1">IF(I34="","",IF(AND(L34&gt;=$O$4,MAX(L$3:L33)&lt;$O$4),"KTF",""))</f>
        <v/>
      </c>
      <c r="S34">
        <f t="shared" ca="1" si="15"/>
        <v>0</v>
      </c>
      <c r="T34" t="str">
        <f t="shared" ca="1" si="9"/>
        <v/>
      </c>
      <c r="U34" t="str">
        <f t="shared" ca="1" si="10"/>
        <v/>
      </c>
      <c r="V34" t="str">
        <f ca="1">IF(V33&lt;&gt;"",V33,IF(U34&lt;&gt;"",MIN(L$4:L33),""))</f>
        <v/>
      </c>
      <c r="W34" t="str">
        <f ca="1">IF(W33&lt;&gt;"",W33,IF(V34&lt;&gt;"",MAX(J$4:J34),""))</f>
        <v/>
      </c>
      <c r="X34">
        <f ca="1">IF(X33&lt;&gt;"",X33,IF(COUNTIFS($D$3:$D34,"R")=X$2,$A34,""))</f>
        <v>5</v>
      </c>
      <c r="Y34">
        <f ca="1">IF(Y33&lt;&gt;"",Y33,IF(COUNTIFS($D$3:$D34,"R")=Y$2,$A34,""))</f>
        <v>7</v>
      </c>
      <c r="Z34">
        <f ca="1">IF(Z33&lt;&gt;"",Z33,IF(COUNTIFS($D$3:$D34,"R")=Z$2,$A34,""))</f>
        <v>12</v>
      </c>
      <c r="AA34">
        <f ca="1">IF(AA33&lt;&gt;"",AA33,IF(COUNTIFS($D$3:$D34,"R")=AA$2,$A34,""))</f>
        <v>17</v>
      </c>
      <c r="AB34">
        <f ca="1">IF(AB33&lt;&gt;"",AB33,IF(COUNTIFS($D$3:$D34,"R")=AB$2,$E34,""))</f>
        <v>1</v>
      </c>
      <c r="AC34">
        <f ca="1">IF(AC33&lt;&gt;"",AC33,IF(COUNTIFS($D$3:$D34,"R")=AC$2,$E34,""))</f>
        <v>4</v>
      </c>
      <c r="AD34">
        <f ca="1">IF(AD33&lt;&gt;"",AD33,IF(COUNTIFS($D$3:$D34,"R")=AD$2,$E34,""))</f>
        <v>7</v>
      </c>
      <c r="AE34">
        <f ca="1">IF(AE33&lt;&gt;"",AE33,IF(COUNTIFS($D$3:$D34,"R")=AE$2,$E34,""))</f>
        <v>2</v>
      </c>
      <c r="AJ34">
        <v>110</v>
      </c>
      <c r="AK34">
        <v>53</v>
      </c>
      <c r="AL34">
        <v>-1024</v>
      </c>
      <c r="AM34">
        <v>22</v>
      </c>
      <c r="AN34">
        <v>-576</v>
      </c>
      <c r="AO34">
        <v>9</v>
      </c>
      <c r="AP34">
        <v>11</v>
      </c>
      <c r="AQ34">
        <v>22</v>
      </c>
      <c r="AR34">
        <v>24</v>
      </c>
      <c r="AS34">
        <v>2</v>
      </c>
      <c r="AT34">
        <v>4</v>
      </c>
      <c r="AU34">
        <v>16</v>
      </c>
      <c r="AV34">
        <v>7</v>
      </c>
    </row>
    <row r="35" spans="1:48" x14ac:dyDescent="0.25">
      <c r="A35">
        <v>33</v>
      </c>
      <c r="B35">
        <f t="shared" ca="1" si="1"/>
        <v>15</v>
      </c>
      <c r="C35">
        <f ca="1">IF(B35="","",COUNTIF($B$3:B34,B35))</f>
        <v>1</v>
      </c>
      <c r="D35" t="str">
        <f t="shared" ca="1" si="2"/>
        <v>R</v>
      </c>
      <c r="E35">
        <f ca="1">IF(B35="","",'Dynamic Ordinal tracker'!C34)</f>
        <v>15</v>
      </c>
      <c r="F35">
        <f t="shared" ca="1" si="3"/>
        <v>23</v>
      </c>
      <c r="G35">
        <f ca="1">IF(B35="","",IF(COUNTIFS(D$3:D34,"R")&lt;O$13,0,1))</f>
        <v>1</v>
      </c>
      <c r="H35">
        <f t="shared" ca="1" si="4"/>
        <v>1</v>
      </c>
      <c r="I35">
        <f t="shared" ca="1" si="5"/>
        <v>1</v>
      </c>
      <c r="J35">
        <f t="shared" ca="1" si="12"/>
        <v>7</v>
      </c>
      <c r="K35">
        <f t="shared" ca="1" si="6"/>
        <v>91</v>
      </c>
      <c r="L35">
        <f t="shared" ca="1" si="7"/>
        <v>-269</v>
      </c>
      <c r="M35" t="str">
        <f ca="1">IF(I35="","",IF(AND(L35&gt;=$O$4,MAX(L$3:L34)&lt;$O$4),"KTF",""))</f>
        <v/>
      </c>
      <c r="S35">
        <f t="shared" ca="1" si="15"/>
        <v>0</v>
      </c>
      <c r="T35" t="str">
        <f t="shared" ca="1" si="9"/>
        <v/>
      </c>
      <c r="U35" t="str">
        <f t="shared" ca="1" si="10"/>
        <v/>
      </c>
      <c r="V35" t="str">
        <f ca="1">IF(V34&lt;&gt;"",V34,IF(U35&lt;&gt;"",MIN(L$4:L34),""))</f>
        <v/>
      </c>
      <c r="W35" t="str">
        <f ca="1">IF(W34&lt;&gt;"",W34,IF(V35&lt;&gt;"",MAX(J$4:J35),""))</f>
        <v/>
      </c>
      <c r="X35">
        <f ca="1">IF(X34&lt;&gt;"",X34,IF(COUNTIFS($D$3:$D35,"R")=X$2,$A35,""))</f>
        <v>5</v>
      </c>
      <c r="Y35">
        <f ca="1">IF(Y34&lt;&gt;"",Y34,IF(COUNTIFS($D$3:$D35,"R")=Y$2,$A35,""))</f>
        <v>7</v>
      </c>
      <c r="Z35">
        <f ca="1">IF(Z34&lt;&gt;"",Z34,IF(COUNTIFS($D$3:$D35,"R")=Z$2,$A35,""))</f>
        <v>12</v>
      </c>
      <c r="AA35">
        <f ca="1">IF(AA34&lt;&gt;"",AA34,IF(COUNTIFS($D$3:$D35,"R")=AA$2,$A35,""))</f>
        <v>17</v>
      </c>
      <c r="AB35">
        <f ca="1">IF(AB34&lt;&gt;"",AB34,IF(COUNTIFS($D$3:$D35,"R")=AB$2,$E35,""))</f>
        <v>1</v>
      </c>
      <c r="AC35">
        <f ca="1">IF(AC34&lt;&gt;"",AC34,IF(COUNTIFS($D$3:$D35,"R")=AC$2,$E35,""))</f>
        <v>4</v>
      </c>
      <c r="AD35">
        <f ca="1">IF(AD34&lt;&gt;"",AD34,IF(COUNTIFS($D$3:$D35,"R")=AD$2,$E35,""))</f>
        <v>7</v>
      </c>
      <c r="AE35">
        <f ca="1">IF(AE34&lt;&gt;"",AE34,IF(COUNTIFS($D$3:$D35,"R")=AE$2,$E35,""))</f>
        <v>2</v>
      </c>
      <c r="AJ35">
        <v>52</v>
      </c>
      <c r="AK35">
        <v>20</v>
      </c>
      <c r="AL35">
        <v>-14</v>
      </c>
      <c r="AM35">
        <v>1</v>
      </c>
      <c r="AN35">
        <v>-302</v>
      </c>
      <c r="AO35">
        <v>16</v>
      </c>
      <c r="AP35">
        <v>18</v>
      </c>
      <c r="AQ35">
        <v>19</v>
      </c>
      <c r="AR35">
        <v>20</v>
      </c>
      <c r="AS35">
        <v>6</v>
      </c>
      <c r="AT35">
        <v>10</v>
      </c>
      <c r="AU35">
        <v>7</v>
      </c>
      <c r="AV35">
        <v>4</v>
      </c>
    </row>
    <row r="36" spans="1:48" x14ac:dyDescent="0.25">
      <c r="A36">
        <v>34</v>
      </c>
      <c r="B36">
        <f t="shared" ca="1" si="1"/>
        <v>25</v>
      </c>
      <c r="C36">
        <f ca="1">IF(B36="","",COUNTIF($B$3:B35,B36))</f>
        <v>0</v>
      </c>
      <c r="D36" t="str">
        <f t="shared" ca="1" si="2"/>
        <v/>
      </c>
      <c r="E36" t="str">
        <f ca="1">IF(B36="","",'Dynamic Ordinal tracker'!C35)</f>
        <v/>
      </c>
      <c r="F36">
        <f t="shared" ca="1" si="3"/>
        <v>23</v>
      </c>
      <c r="G36">
        <f ca="1">IF(B36="","",IF(COUNTIFS(D$3:D35,"R")&lt;O$13,0,1))</f>
        <v>1</v>
      </c>
      <c r="H36">
        <f t="shared" ca="1" si="4"/>
        <v>1</v>
      </c>
      <c r="I36">
        <f t="shared" ca="1" si="5"/>
        <v>-1</v>
      </c>
      <c r="J36">
        <f t="shared" ca="1" si="12"/>
        <v>8</v>
      </c>
      <c r="K36">
        <f t="shared" ca="1" si="6"/>
        <v>-184</v>
      </c>
      <c r="L36">
        <f t="shared" ca="1" si="7"/>
        <v>-453</v>
      </c>
      <c r="M36" t="str">
        <f ca="1">IF(I36="","",IF(AND(L36&gt;=$O$4,MAX(L$3:L35)&lt;$O$4),"KTF",""))</f>
        <v/>
      </c>
      <c r="S36">
        <f t="shared" ca="1" si="15"/>
        <v>0</v>
      </c>
      <c r="T36" t="str">
        <f t="shared" ca="1" si="9"/>
        <v/>
      </c>
      <c r="U36" t="str">
        <f t="shared" ca="1" si="10"/>
        <v/>
      </c>
      <c r="V36" t="str">
        <f ca="1">IF(V35&lt;&gt;"",V35,IF(U36&lt;&gt;"",MIN(L$4:L35),""))</f>
        <v/>
      </c>
      <c r="W36" t="str">
        <f ca="1">IF(W35&lt;&gt;"",W35,IF(V36&lt;&gt;"",MAX(J$4:J36),""))</f>
        <v/>
      </c>
      <c r="X36">
        <f ca="1">IF(X35&lt;&gt;"",X35,IF(COUNTIFS($D$3:$D36,"R")=X$2,$A36,""))</f>
        <v>5</v>
      </c>
      <c r="Y36">
        <f ca="1">IF(Y35&lt;&gt;"",Y35,IF(COUNTIFS($D$3:$D36,"R")=Y$2,$A36,""))</f>
        <v>7</v>
      </c>
      <c r="Z36">
        <f ca="1">IF(Z35&lt;&gt;"",Z35,IF(COUNTIFS($D$3:$D36,"R")=Z$2,$A36,""))</f>
        <v>12</v>
      </c>
      <c r="AA36">
        <f ca="1">IF(AA35&lt;&gt;"",AA35,IF(COUNTIFS($D$3:$D36,"R")=AA$2,$A36,""))</f>
        <v>17</v>
      </c>
      <c r="AB36">
        <f ca="1">IF(AB35&lt;&gt;"",AB35,IF(COUNTIFS($D$3:$D36,"R")=AB$2,$E36,""))</f>
        <v>1</v>
      </c>
      <c r="AC36">
        <f ca="1">IF(AC35&lt;&gt;"",AC35,IF(COUNTIFS($D$3:$D36,"R")=AC$2,$E36,""))</f>
        <v>4</v>
      </c>
      <c r="AD36">
        <f ca="1">IF(AD35&lt;&gt;"",AD35,IF(COUNTIFS($D$3:$D36,"R")=AD$2,$E36,""))</f>
        <v>7</v>
      </c>
      <c r="AE36">
        <f ca="1">IF(AE35&lt;&gt;"",AE35,IF(COUNTIFS($D$3:$D36,"R")=AE$2,$E36,""))</f>
        <v>2</v>
      </c>
      <c r="AJ36">
        <v>58</v>
      </c>
      <c r="AK36">
        <v>45</v>
      </c>
      <c r="AL36">
        <v>-263</v>
      </c>
      <c r="AM36">
        <v>9</v>
      </c>
      <c r="AN36">
        <v>125</v>
      </c>
      <c r="AO36">
        <v>14</v>
      </c>
      <c r="AP36">
        <v>16</v>
      </c>
      <c r="AQ36">
        <v>20</v>
      </c>
      <c r="AR36">
        <v>25</v>
      </c>
      <c r="AS36">
        <v>13</v>
      </c>
      <c r="AT36">
        <v>12</v>
      </c>
      <c r="AU36">
        <v>4</v>
      </c>
      <c r="AV36">
        <v>3</v>
      </c>
    </row>
    <row r="37" spans="1:48" x14ac:dyDescent="0.25">
      <c r="A37">
        <v>35</v>
      </c>
      <c r="B37">
        <f t="shared" ca="1" si="1"/>
        <v>16</v>
      </c>
      <c r="C37">
        <f ca="1">IF(B37="","",COUNTIF($B$3:B36,B37))</f>
        <v>1</v>
      </c>
      <c r="D37" t="str">
        <f t="shared" ca="1" si="2"/>
        <v>R</v>
      </c>
      <c r="E37">
        <f ca="1">IF(B37="","",'Dynamic Ordinal tracker'!C36)</f>
        <v>10</v>
      </c>
      <c r="F37">
        <f t="shared" ca="1" si="3"/>
        <v>24</v>
      </c>
      <c r="G37">
        <f ca="1">IF(B37="","",IF(COUNTIFS(D$3:D36,"R")&lt;O$13,0,1))</f>
        <v>1</v>
      </c>
      <c r="H37">
        <f t="shared" ca="1" si="4"/>
        <v>1</v>
      </c>
      <c r="I37">
        <f t="shared" ca="1" si="5"/>
        <v>1</v>
      </c>
      <c r="J37">
        <f t="shared" ca="1" si="12"/>
        <v>8</v>
      </c>
      <c r="K37">
        <f t="shared" ca="1" si="6"/>
        <v>96</v>
      </c>
      <c r="L37">
        <f t="shared" ca="1" si="7"/>
        <v>-357</v>
      </c>
      <c r="M37" t="str">
        <f ca="1">IF(I37="","",IF(AND(L37&gt;=$O$4,MAX(L$3:L36)&lt;$O$4),"KTF",""))</f>
        <v/>
      </c>
      <c r="S37">
        <f t="shared" ca="1" si="15"/>
        <v>0</v>
      </c>
      <c r="T37" t="str">
        <f t="shared" ca="1" si="9"/>
        <v/>
      </c>
      <c r="U37" t="str">
        <f t="shared" ca="1" si="10"/>
        <v/>
      </c>
      <c r="V37" t="str">
        <f ca="1">IF(V36&lt;&gt;"",V36,IF(U37&lt;&gt;"",MIN(L$4:L36),""))</f>
        <v/>
      </c>
      <c r="W37" t="str">
        <f ca="1">IF(W36&lt;&gt;"",W36,IF(V37&lt;&gt;"",MAX(J$4:J37),""))</f>
        <v/>
      </c>
      <c r="X37">
        <f ca="1">IF(X36&lt;&gt;"",X36,IF(COUNTIFS($D$3:$D37,"R")=X$2,$A37,""))</f>
        <v>5</v>
      </c>
      <c r="Y37">
        <f ca="1">IF(Y36&lt;&gt;"",Y36,IF(COUNTIFS($D$3:$D37,"R")=Y$2,$A37,""))</f>
        <v>7</v>
      </c>
      <c r="Z37">
        <f ca="1">IF(Z36&lt;&gt;"",Z36,IF(COUNTIFS($D$3:$D37,"R")=Z$2,$A37,""))</f>
        <v>12</v>
      </c>
      <c r="AA37">
        <f ca="1">IF(AA36&lt;&gt;"",AA36,IF(COUNTIFS($D$3:$D37,"R")=AA$2,$A37,""))</f>
        <v>17</v>
      </c>
      <c r="AB37">
        <f ca="1">IF(AB36&lt;&gt;"",AB36,IF(COUNTIFS($D$3:$D37,"R")=AB$2,$E37,""))</f>
        <v>1</v>
      </c>
      <c r="AC37">
        <f ca="1">IF(AC36&lt;&gt;"",AC36,IF(COUNTIFS($D$3:$D37,"R")=AC$2,$E37,""))</f>
        <v>4</v>
      </c>
      <c r="AD37">
        <f ca="1">IF(AD36&lt;&gt;"",AD36,IF(COUNTIFS($D$3:$D37,"R")=AD$2,$E37,""))</f>
        <v>7</v>
      </c>
      <c r="AE37">
        <f ca="1">IF(AE36&lt;&gt;"",AE36,IF(COUNTIFS($D$3:$D37,"R")=AE$2,$E37,""))</f>
        <v>2</v>
      </c>
      <c r="AJ37">
        <v>87</v>
      </c>
      <c r="AK37">
        <v>38</v>
      </c>
      <c r="AL37">
        <v>-270</v>
      </c>
      <c r="AM37">
        <v>10</v>
      </c>
      <c r="AN37">
        <v>326</v>
      </c>
      <c r="AO37">
        <v>6</v>
      </c>
      <c r="AP37">
        <v>9</v>
      </c>
      <c r="AQ37">
        <v>10</v>
      </c>
      <c r="AR37">
        <v>12</v>
      </c>
      <c r="AS37">
        <v>4</v>
      </c>
      <c r="AT37">
        <v>7</v>
      </c>
      <c r="AU37">
        <v>7</v>
      </c>
      <c r="AV37">
        <v>7</v>
      </c>
    </row>
    <row r="38" spans="1:48" x14ac:dyDescent="0.25">
      <c r="A38">
        <v>36</v>
      </c>
      <c r="B38">
        <f t="shared" ca="1" si="1"/>
        <v>35</v>
      </c>
      <c r="C38">
        <f ca="1">IF(B38="","",COUNTIF($B$3:B37,B38))</f>
        <v>2</v>
      </c>
      <c r="D38" t="str">
        <f t="shared" ca="1" si="2"/>
        <v>R</v>
      </c>
      <c r="E38">
        <f ca="1">IF(B38="","",'Dynamic Ordinal tracker'!C37)</f>
        <v>21</v>
      </c>
      <c r="F38">
        <f t="shared" ca="1" si="3"/>
        <v>24</v>
      </c>
      <c r="G38">
        <f ca="1">IF(B38="","",IF(COUNTIFS(D$3:D37,"R")&lt;O$13,0,1))</f>
        <v>1</v>
      </c>
      <c r="H38">
        <f t="shared" ca="1" si="4"/>
        <v>1</v>
      </c>
      <c r="I38">
        <f t="shared" ca="1" si="5"/>
        <v>1</v>
      </c>
      <c r="J38">
        <f t="shared" ca="1" si="12"/>
        <v>9</v>
      </c>
      <c r="K38">
        <f t="shared" ca="1" si="6"/>
        <v>108</v>
      </c>
      <c r="L38">
        <f t="shared" ca="1" si="7"/>
        <v>-249</v>
      </c>
      <c r="M38" t="str">
        <f ca="1">IF(I38="","",IF(AND(L38&gt;=$O$4,MAX(L$3:L37)&lt;$O$4),"KTF",""))</f>
        <v/>
      </c>
      <c r="S38">
        <f t="shared" ca="1" si="15"/>
        <v>0</v>
      </c>
      <c r="T38" t="str">
        <f t="shared" ca="1" si="9"/>
        <v/>
      </c>
      <c r="U38" t="str">
        <f t="shared" ca="1" si="10"/>
        <v/>
      </c>
      <c r="V38" t="str">
        <f ca="1">IF(V37&lt;&gt;"",V37,IF(U38&lt;&gt;"",MIN(L$4:L37),""))</f>
        <v/>
      </c>
      <c r="W38" t="str">
        <f ca="1">IF(W37&lt;&gt;"",W37,IF(V38&lt;&gt;"",MAX(J$4:J38),""))</f>
        <v/>
      </c>
      <c r="X38">
        <f ca="1">IF(X37&lt;&gt;"",X37,IF(COUNTIFS($D$3:$D38,"R")=X$2,$A38,""))</f>
        <v>5</v>
      </c>
      <c r="Y38">
        <f ca="1">IF(Y37&lt;&gt;"",Y37,IF(COUNTIFS($D$3:$D38,"R")=Y$2,$A38,""))</f>
        <v>7</v>
      </c>
      <c r="Z38">
        <f ca="1">IF(Z37&lt;&gt;"",Z37,IF(COUNTIFS($D$3:$D38,"R")=Z$2,$A38,""))</f>
        <v>12</v>
      </c>
      <c r="AA38">
        <f ca="1">IF(AA37&lt;&gt;"",AA37,IF(COUNTIFS($D$3:$D38,"R")=AA$2,$A38,""))</f>
        <v>17</v>
      </c>
      <c r="AB38">
        <f ca="1">IF(AB37&lt;&gt;"",AB37,IF(COUNTIFS($D$3:$D38,"R")=AB$2,$E38,""))</f>
        <v>1</v>
      </c>
      <c r="AC38">
        <f ca="1">IF(AC37&lt;&gt;"",AC37,IF(COUNTIFS($D$3:$D38,"R")=AC$2,$E38,""))</f>
        <v>4</v>
      </c>
      <c r="AD38">
        <f ca="1">IF(AD37&lt;&gt;"",AD37,IF(COUNTIFS($D$3:$D38,"R")=AD$2,$E38,""))</f>
        <v>7</v>
      </c>
      <c r="AE38">
        <f ca="1">IF(AE37&lt;&gt;"",AE37,IF(COUNTIFS($D$3:$D38,"R")=AE$2,$E38,""))</f>
        <v>2</v>
      </c>
      <c r="AJ38">
        <v>60</v>
      </c>
      <c r="AK38">
        <v>20</v>
      </c>
      <c r="AL38">
        <v>0</v>
      </c>
      <c r="AM38">
        <v>1</v>
      </c>
      <c r="AN38">
        <v>71</v>
      </c>
      <c r="AO38">
        <v>14</v>
      </c>
      <c r="AP38">
        <v>15</v>
      </c>
      <c r="AQ38">
        <v>17</v>
      </c>
      <c r="AR38">
        <v>19</v>
      </c>
      <c r="AS38">
        <v>13</v>
      </c>
      <c r="AT38">
        <v>8</v>
      </c>
      <c r="AU38">
        <v>10</v>
      </c>
      <c r="AV38">
        <v>10</v>
      </c>
    </row>
    <row r="39" spans="1:48" x14ac:dyDescent="0.25">
      <c r="A39">
        <v>37</v>
      </c>
      <c r="B39">
        <f t="shared" ca="1" si="1"/>
        <v>28</v>
      </c>
      <c r="C39">
        <f ca="1">IF(B39="","",COUNTIF($B$3:B38,B39))</f>
        <v>1</v>
      </c>
      <c r="D39" t="str">
        <f t="shared" ca="1" si="2"/>
        <v>R</v>
      </c>
      <c r="E39">
        <f ca="1">IF(B39="","",'Dynamic Ordinal tracker'!C38)</f>
        <v>23</v>
      </c>
      <c r="F39">
        <f t="shared" ca="1" si="3"/>
        <v>24</v>
      </c>
      <c r="G39">
        <f ca="1">IF(B39="","",IF(COUNTIFS(D$3:D38,"R")&lt;O$13,0,1))</f>
        <v>1</v>
      </c>
      <c r="H39">
        <f t="shared" ca="1" si="4"/>
        <v>1</v>
      </c>
      <c r="I39">
        <f t="shared" ca="1" si="5"/>
        <v>1</v>
      </c>
      <c r="J39">
        <f t="shared" ca="1" si="12"/>
        <v>10</v>
      </c>
      <c r="K39">
        <f t="shared" ca="1" si="6"/>
        <v>120</v>
      </c>
      <c r="L39">
        <f t="shared" ca="1" si="7"/>
        <v>-129</v>
      </c>
      <c r="M39" t="str">
        <f ca="1">IF(I39="","",IF(AND(L39&gt;=$O$4,MAX(L$3:L38)&lt;$O$4),"KTF",""))</f>
        <v/>
      </c>
      <c r="S39">
        <f t="shared" ca="1" si="15"/>
        <v>0</v>
      </c>
      <c r="T39" t="str">
        <f t="shared" ca="1" si="9"/>
        <v/>
      </c>
      <c r="U39" t="str">
        <f t="shared" ca="1" si="10"/>
        <v/>
      </c>
      <c r="V39" t="str">
        <f ca="1">IF(V38&lt;&gt;"",V38,IF(U39&lt;&gt;"",MIN(L$4:L38),""))</f>
        <v/>
      </c>
      <c r="W39" t="str">
        <f ca="1">IF(W38&lt;&gt;"",W38,IF(V39&lt;&gt;"",MAX(J$4:J39),""))</f>
        <v/>
      </c>
      <c r="X39">
        <f ca="1">IF(X38&lt;&gt;"",X38,IF(COUNTIFS($D$3:$D39,"R")=X$2,$A39,""))</f>
        <v>5</v>
      </c>
      <c r="Y39">
        <f ca="1">IF(Y38&lt;&gt;"",Y38,IF(COUNTIFS($D$3:$D39,"R")=Y$2,$A39,""))</f>
        <v>7</v>
      </c>
      <c r="Z39">
        <f ca="1">IF(Z38&lt;&gt;"",Z38,IF(COUNTIFS($D$3:$D39,"R")=Z$2,$A39,""))</f>
        <v>12</v>
      </c>
      <c r="AA39">
        <f ca="1">IF(AA38&lt;&gt;"",AA38,IF(COUNTIFS($D$3:$D39,"R")=AA$2,$A39,""))</f>
        <v>17</v>
      </c>
      <c r="AB39">
        <f ca="1">IF(AB38&lt;&gt;"",AB38,IF(COUNTIFS($D$3:$D39,"R")=AB$2,$E39,""))</f>
        <v>1</v>
      </c>
      <c r="AC39">
        <f ca="1">IF(AC38&lt;&gt;"",AC38,IF(COUNTIFS($D$3:$D39,"R")=AC$2,$E39,""))</f>
        <v>4</v>
      </c>
      <c r="AD39">
        <f ca="1">IF(AD38&lt;&gt;"",AD38,IF(COUNTIFS($D$3:$D39,"R")=AD$2,$E39,""))</f>
        <v>7</v>
      </c>
      <c r="AE39">
        <f ca="1">IF(AE38&lt;&gt;"",AE38,IF(COUNTIFS($D$3:$D39,"R")=AE$2,$E39,""))</f>
        <v>2</v>
      </c>
      <c r="AJ39">
        <v>61</v>
      </c>
      <c r="AK39">
        <v>23</v>
      </c>
      <c r="AL39">
        <v>-59</v>
      </c>
      <c r="AM39">
        <v>3</v>
      </c>
      <c r="AN39">
        <v>203</v>
      </c>
      <c r="AO39">
        <v>8</v>
      </c>
      <c r="AP39">
        <v>9</v>
      </c>
      <c r="AQ39">
        <v>11</v>
      </c>
      <c r="AR39">
        <v>19</v>
      </c>
      <c r="AS39">
        <v>5</v>
      </c>
      <c r="AT39">
        <v>4</v>
      </c>
      <c r="AU39">
        <v>5</v>
      </c>
      <c r="AV39">
        <v>3</v>
      </c>
    </row>
    <row r="40" spans="1:48" x14ac:dyDescent="0.25">
      <c r="A40">
        <v>38</v>
      </c>
      <c r="B40">
        <f t="shared" ca="1" si="1"/>
        <v>3</v>
      </c>
      <c r="C40">
        <f ca="1">IF(B40="","",COUNTIF($B$3:B39,B40))</f>
        <v>2</v>
      </c>
      <c r="D40" t="str">
        <f t="shared" ca="1" si="2"/>
        <v>R</v>
      </c>
      <c r="E40">
        <f ca="1">IF(B40="","",'Dynamic Ordinal tracker'!C39)</f>
        <v>6</v>
      </c>
      <c r="F40">
        <f t="shared" ca="1" si="3"/>
        <v>24</v>
      </c>
      <c r="G40">
        <f ca="1">IF(B40="","",IF(COUNTIFS(D$3:D39,"R")&lt;O$13,0,1))</f>
        <v>1</v>
      </c>
      <c r="H40">
        <f t="shared" ca="1" si="4"/>
        <v>1</v>
      </c>
      <c r="I40">
        <f t="shared" ca="1" si="5"/>
        <v>1</v>
      </c>
      <c r="J40">
        <f t="shared" ca="1" si="12"/>
        <v>11</v>
      </c>
      <c r="K40">
        <f t="shared" ca="1" si="6"/>
        <v>132</v>
      </c>
      <c r="L40">
        <f t="shared" ca="1" si="7"/>
        <v>3</v>
      </c>
      <c r="M40" t="str">
        <f ca="1">IF(I40="","",IF(AND(L40&gt;=$O$4,MAX(L$3:L39)&lt;$O$4),"KTF",""))</f>
        <v/>
      </c>
      <c r="S40">
        <f t="shared" ca="1" si="15"/>
        <v>3</v>
      </c>
      <c r="T40" t="str">
        <f t="shared" ca="1" si="9"/>
        <v/>
      </c>
      <c r="U40" t="str">
        <f t="shared" ca="1" si="10"/>
        <v/>
      </c>
      <c r="V40" t="str">
        <f ca="1">IF(V39&lt;&gt;"",V39,IF(U40&lt;&gt;"",MIN(L$4:L39),""))</f>
        <v/>
      </c>
      <c r="W40" t="str">
        <f ca="1">IF(W39&lt;&gt;"",W39,IF(V40&lt;&gt;"",MAX(J$4:J40),""))</f>
        <v/>
      </c>
      <c r="X40">
        <f ca="1">IF(X39&lt;&gt;"",X39,IF(COUNTIFS($D$3:$D40,"R")=X$2,$A40,""))</f>
        <v>5</v>
      </c>
      <c r="Y40">
        <f ca="1">IF(Y39&lt;&gt;"",Y39,IF(COUNTIFS($D$3:$D40,"R")=Y$2,$A40,""))</f>
        <v>7</v>
      </c>
      <c r="Z40">
        <f ca="1">IF(Z39&lt;&gt;"",Z39,IF(COUNTIFS($D$3:$D40,"R")=Z$2,$A40,""))</f>
        <v>12</v>
      </c>
      <c r="AA40">
        <f ca="1">IF(AA39&lt;&gt;"",AA39,IF(COUNTIFS($D$3:$D40,"R")=AA$2,$A40,""))</f>
        <v>17</v>
      </c>
      <c r="AB40">
        <f ca="1">IF(AB39&lt;&gt;"",AB39,IF(COUNTIFS($D$3:$D40,"R")=AB$2,$E40,""))</f>
        <v>1</v>
      </c>
      <c r="AC40">
        <f ca="1">IF(AC39&lt;&gt;"",AC39,IF(COUNTIFS($D$3:$D40,"R")=AC$2,$E40,""))</f>
        <v>4</v>
      </c>
      <c r="AD40">
        <f ca="1">IF(AD39&lt;&gt;"",AD39,IF(COUNTIFS($D$3:$D40,"R")=AD$2,$E40,""))</f>
        <v>7</v>
      </c>
      <c r="AE40">
        <f ca="1">IF(AE39&lt;&gt;"",AE39,IF(COUNTIFS($D$3:$D40,"R")=AE$2,$E40,""))</f>
        <v>2</v>
      </c>
      <c r="AJ40">
        <v>55</v>
      </c>
      <c r="AK40">
        <v>18</v>
      </c>
      <c r="AL40">
        <v>0</v>
      </c>
      <c r="AM40">
        <v>1</v>
      </c>
      <c r="AN40">
        <v>337</v>
      </c>
      <c r="AO40">
        <v>7</v>
      </c>
      <c r="AP40">
        <v>15</v>
      </c>
      <c r="AQ40">
        <v>16</v>
      </c>
      <c r="AR40">
        <v>18</v>
      </c>
      <c r="AS40">
        <v>4</v>
      </c>
      <c r="AT40">
        <v>9</v>
      </c>
      <c r="AU40">
        <v>1</v>
      </c>
      <c r="AV40">
        <v>14</v>
      </c>
    </row>
    <row r="41" spans="1:48" x14ac:dyDescent="0.25">
      <c r="A41">
        <v>39</v>
      </c>
      <c r="B41">
        <f t="shared" ca="1" si="1"/>
        <v>34</v>
      </c>
      <c r="C41">
        <f ca="1">IF(B41="","",COUNTIF($B$3:B40,B41))</f>
        <v>0</v>
      </c>
      <c r="D41" t="str">
        <f t="shared" ca="1" si="2"/>
        <v/>
      </c>
      <c r="E41" t="str">
        <f ca="1">IF(B41="","",'Dynamic Ordinal tracker'!C40)</f>
        <v/>
      </c>
      <c r="F41">
        <f t="shared" ca="1" si="3"/>
        <v>24</v>
      </c>
      <c r="G41">
        <f ca="1">IF(B41="","",IF(COUNTIFS(D$3:D40,"R")&lt;O$13,0,1))</f>
        <v>1</v>
      </c>
      <c r="H41">
        <f t="shared" ca="1" si="4"/>
        <v>1</v>
      </c>
      <c r="I41">
        <f t="shared" ca="1" si="5"/>
        <v>-1</v>
      </c>
      <c r="J41">
        <f t="shared" ca="1" si="12"/>
        <v>1</v>
      </c>
      <c r="K41">
        <f t="shared" ca="1" si="6"/>
        <v>-24</v>
      </c>
      <c r="L41">
        <f t="shared" ca="1" si="7"/>
        <v>-21</v>
      </c>
      <c r="M41" t="str">
        <f ca="1">IF(I41="","",IF(AND(L41&gt;=$O$4,MAX(L$3:L40)&lt;$O$4),"KTF",""))</f>
        <v/>
      </c>
      <c r="S41">
        <f t="shared" ca="1" si="15"/>
        <v>3</v>
      </c>
      <c r="T41" t="str">
        <f t="shared" ca="1" si="9"/>
        <v/>
      </c>
      <c r="U41" t="str">
        <f t="shared" ca="1" si="10"/>
        <v/>
      </c>
      <c r="V41" t="str">
        <f ca="1">IF(V40&lt;&gt;"",V40,IF(U41&lt;&gt;"",MIN(L$4:L40),""))</f>
        <v/>
      </c>
      <c r="W41" t="str">
        <f ca="1">IF(W40&lt;&gt;"",W40,IF(V41&lt;&gt;"",MAX(J$4:J41),""))</f>
        <v/>
      </c>
      <c r="X41">
        <f ca="1">IF(X40&lt;&gt;"",X40,IF(COUNTIFS($D$3:$D41,"R")=X$2,$A41,""))</f>
        <v>5</v>
      </c>
      <c r="Y41">
        <f ca="1">IF(Y40&lt;&gt;"",Y40,IF(COUNTIFS($D$3:$D41,"R")=Y$2,$A41,""))</f>
        <v>7</v>
      </c>
      <c r="Z41">
        <f ca="1">IF(Z40&lt;&gt;"",Z40,IF(COUNTIFS($D$3:$D41,"R")=Z$2,$A41,""))</f>
        <v>12</v>
      </c>
      <c r="AA41">
        <f ca="1">IF(AA40&lt;&gt;"",AA40,IF(COUNTIFS($D$3:$D41,"R")=AA$2,$A41,""))</f>
        <v>17</v>
      </c>
      <c r="AB41">
        <f ca="1">IF(AB40&lt;&gt;"",AB40,IF(COUNTIFS($D$3:$D41,"R")=AB$2,$E41,""))</f>
        <v>1</v>
      </c>
      <c r="AC41">
        <f ca="1">IF(AC40&lt;&gt;"",AC40,IF(COUNTIFS($D$3:$D41,"R")=AC$2,$E41,""))</f>
        <v>4</v>
      </c>
      <c r="AD41">
        <f ca="1">IF(AD40&lt;&gt;"",AD40,IF(COUNTIFS($D$3:$D41,"R")=AD$2,$E41,""))</f>
        <v>7</v>
      </c>
      <c r="AE41">
        <f ca="1">IF(AE40&lt;&gt;"",AE40,IF(COUNTIFS($D$3:$D41,"R")=AE$2,$E41,""))</f>
        <v>2</v>
      </c>
      <c r="AJ41">
        <v>155</v>
      </c>
      <c r="AK41">
        <v>77</v>
      </c>
      <c r="AL41">
        <v>-1561</v>
      </c>
      <c r="AM41">
        <v>39</v>
      </c>
      <c r="AN41">
        <v>-386</v>
      </c>
      <c r="AO41">
        <v>5</v>
      </c>
      <c r="AP41">
        <v>9</v>
      </c>
      <c r="AQ41">
        <v>11</v>
      </c>
      <c r="AR41">
        <v>13</v>
      </c>
      <c r="AS41">
        <v>4</v>
      </c>
      <c r="AT41">
        <v>3</v>
      </c>
      <c r="AU41">
        <v>3</v>
      </c>
      <c r="AV41">
        <v>3</v>
      </c>
    </row>
    <row r="42" spans="1:48" x14ac:dyDescent="0.25">
      <c r="A42">
        <v>40</v>
      </c>
      <c r="B42">
        <f t="shared" ca="1" si="1"/>
        <v>29</v>
      </c>
      <c r="C42">
        <f ca="1">IF(B42="","",COUNTIF($B$3:B41,B42))</f>
        <v>1</v>
      </c>
      <c r="D42" t="str">
        <f t="shared" ca="1" si="2"/>
        <v>R</v>
      </c>
      <c r="E42">
        <f ca="1">IF(B42="","",'Dynamic Ordinal tracker'!C41)</f>
        <v>12</v>
      </c>
      <c r="F42">
        <f t="shared" ca="1" si="3"/>
        <v>25</v>
      </c>
      <c r="G42">
        <f ca="1">IF(B42="","",IF(COUNTIFS(D$3:D41,"R")&lt;O$13,0,1))</f>
        <v>1</v>
      </c>
      <c r="H42">
        <f t="shared" ca="1" si="4"/>
        <v>1</v>
      </c>
      <c r="I42">
        <f t="shared" ca="1" si="5"/>
        <v>1</v>
      </c>
      <c r="J42">
        <f t="shared" ca="1" si="12"/>
        <v>1</v>
      </c>
      <c r="K42">
        <f t="shared" ca="1" si="6"/>
        <v>11</v>
      </c>
      <c r="L42">
        <f t="shared" ca="1" si="7"/>
        <v>-10</v>
      </c>
      <c r="M42" t="str">
        <f ca="1">IF(I42="","",IF(AND(L42&gt;=$O$4,MAX(L$3:L41)&lt;$O$4),"KTF",""))</f>
        <v/>
      </c>
      <c r="S42">
        <f t="shared" ca="1" si="15"/>
        <v>3</v>
      </c>
      <c r="T42" t="str">
        <f t="shared" ca="1" si="9"/>
        <v/>
      </c>
      <c r="U42" t="str">
        <f t="shared" ca="1" si="10"/>
        <v/>
      </c>
      <c r="V42" t="str">
        <f ca="1">IF(V41&lt;&gt;"",V41,IF(U42&lt;&gt;"",MIN(L$4:L41),""))</f>
        <v/>
      </c>
      <c r="W42" t="str">
        <f ca="1">IF(W41&lt;&gt;"",W41,IF(V42&lt;&gt;"",MAX(J$4:J42),""))</f>
        <v/>
      </c>
      <c r="X42">
        <f ca="1">IF(X41&lt;&gt;"",X41,IF(COUNTIFS($D$3:$D42,"R")=X$2,$A42,""))</f>
        <v>5</v>
      </c>
      <c r="Y42">
        <f ca="1">IF(Y41&lt;&gt;"",Y41,IF(COUNTIFS($D$3:$D42,"R")=Y$2,$A42,""))</f>
        <v>7</v>
      </c>
      <c r="Z42">
        <f ca="1">IF(Z41&lt;&gt;"",Z41,IF(COUNTIFS($D$3:$D42,"R")=Z$2,$A42,""))</f>
        <v>12</v>
      </c>
      <c r="AA42">
        <f ca="1">IF(AA41&lt;&gt;"",AA41,IF(COUNTIFS($D$3:$D42,"R")=AA$2,$A42,""))</f>
        <v>17</v>
      </c>
      <c r="AB42">
        <f ca="1">IF(AB41&lt;&gt;"",AB41,IF(COUNTIFS($D$3:$D42,"R")=AB$2,$E42,""))</f>
        <v>1</v>
      </c>
      <c r="AC42">
        <f ca="1">IF(AC41&lt;&gt;"",AC41,IF(COUNTIFS($D$3:$D42,"R")=AC$2,$E42,""))</f>
        <v>4</v>
      </c>
      <c r="AD42">
        <f ca="1">IF(AD41&lt;&gt;"",AD41,IF(COUNTIFS($D$3:$D42,"R")=AD$2,$E42,""))</f>
        <v>7</v>
      </c>
      <c r="AE42">
        <f ca="1">IF(AE41&lt;&gt;"",AE41,IF(COUNTIFS($D$3:$D42,"R")=AE$2,$E42,""))</f>
        <v>2</v>
      </c>
      <c r="AJ42">
        <v>51</v>
      </c>
      <c r="AK42">
        <v>21</v>
      </c>
      <c r="AL42">
        <v>0</v>
      </c>
      <c r="AM42">
        <v>1</v>
      </c>
      <c r="AN42">
        <v>151</v>
      </c>
      <c r="AO42">
        <v>8</v>
      </c>
      <c r="AP42">
        <v>13</v>
      </c>
      <c r="AQ42">
        <v>15</v>
      </c>
      <c r="AR42">
        <v>17</v>
      </c>
      <c r="AS42">
        <v>5</v>
      </c>
      <c r="AT42">
        <v>8</v>
      </c>
      <c r="AU42">
        <v>9</v>
      </c>
      <c r="AV42">
        <v>4</v>
      </c>
    </row>
    <row r="43" spans="1:48" x14ac:dyDescent="0.25">
      <c r="A43">
        <v>41</v>
      </c>
      <c r="B43">
        <f t="shared" ca="1" si="1"/>
        <v>18</v>
      </c>
      <c r="C43">
        <f ca="1">IF(B43="","",COUNTIF($B$3:B42,B43))</f>
        <v>1</v>
      </c>
      <c r="D43" t="str">
        <f t="shared" ca="1" si="2"/>
        <v>R</v>
      </c>
      <c r="E43">
        <f ca="1">IF(B43="","",'Dynamic Ordinal tracker'!C42)</f>
        <v>14</v>
      </c>
      <c r="F43">
        <f t="shared" ca="1" si="3"/>
        <v>25</v>
      </c>
      <c r="G43">
        <f ca="1">IF(B43="","",IF(COUNTIFS(D$3:D42,"R")&lt;O$13,0,1))</f>
        <v>1</v>
      </c>
      <c r="H43">
        <f t="shared" ca="1" si="4"/>
        <v>1</v>
      </c>
      <c r="I43">
        <f t="shared" ca="1" si="5"/>
        <v>1</v>
      </c>
      <c r="J43">
        <f t="shared" ca="1" si="12"/>
        <v>2</v>
      </c>
      <c r="K43">
        <f t="shared" ca="1" si="6"/>
        <v>22</v>
      </c>
      <c r="L43">
        <f t="shared" ca="1" si="7"/>
        <v>12</v>
      </c>
      <c r="M43" t="str">
        <f ca="1">IF(I43="","",IF(AND(L43&gt;=$O$4,MAX(L$3:L42)&lt;$O$4),"KTF",""))</f>
        <v/>
      </c>
      <c r="S43">
        <f t="shared" ca="1" si="15"/>
        <v>12</v>
      </c>
      <c r="T43" t="str">
        <f t="shared" ca="1" si="9"/>
        <v/>
      </c>
      <c r="U43" t="str">
        <f t="shared" ca="1" si="10"/>
        <v/>
      </c>
      <c r="V43" t="str">
        <f ca="1">IF(V42&lt;&gt;"",V42,IF(U43&lt;&gt;"",MIN(L$4:L42),""))</f>
        <v/>
      </c>
      <c r="W43" t="str">
        <f ca="1">IF(W42&lt;&gt;"",W42,IF(V43&lt;&gt;"",MAX(J$4:J43),""))</f>
        <v/>
      </c>
      <c r="X43">
        <f ca="1">IF(X42&lt;&gt;"",X42,IF(COUNTIFS($D$3:$D43,"R")=X$2,$A43,""))</f>
        <v>5</v>
      </c>
      <c r="Y43">
        <f ca="1">IF(Y42&lt;&gt;"",Y42,IF(COUNTIFS($D$3:$D43,"R")=Y$2,$A43,""))</f>
        <v>7</v>
      </c>
      <c r="Z43">
        <f ca="1">IF(Z42&lt;&gt;"",Z42,IF(COUNTIFS($D$3:$D43,"R")=Z$2,$A43,""))</f>
        <v>12</v>
      </c>
      <c r="AA43">
        <f ca="1">IF(AA42&lt;&gt;"",AA42,IF(COUNTIFS($D$3:$D43,"R")=AA$2,$A43,""))</f>
        <v>17</v>
      </c>
      <c r="AB43">
        <f ca="1">IF(AB42&lt;&gt;"",AB42,IF(COUNTIFS($D$3:$D43,"R")=AB$2,$E43,""))</f>
        <v>1</v>
      </c>
      <c r="AC43">
        <f ca="1">IF(AC42&lt;&gt;"",AC42,IF(COUNTIFS($D$3:$D43,"R")=AC$2,$E43,""))</f>
        <v>4</v>
      </c>
      <c r="AD43">
        <f ca="1">IF(AD42&lt;&gt;"",AD42,IF(COUNTIFS($D$3:$D43,"R")=AD$2,$E43,""))</f>
        <v>7</v>
      </c>
      <c r="AE43">
        <f ca="1">IF(AE42&lt;&gt;"",AE42,IF(COUNTIFS($D$3:$D43,"R")=AE$2,$E43,""))</f>
        <v>2</v>
      </c>
      <c r="AJ43">
        <v>65</v>
      </c>
      <c r="AK43">
        <v>23</v>
      </c>
      <c r="AL43">
        <v>-35</v>
      </c>
      <c r="AM43">
        <v>3</v>
      </c>
      <c r="AN43">
        <v>183</v>
      </c>
      <c r="AO43">
        <v>3</v>
      </c>
      <c r="AP43">
        <v>6</v>
      </c>
      <c r="AQ43">
        <v>8</v>
      </c>
      <c r="AR43">
        <v>16</v>
      </c>
      <c r="AS43">
        <v>1</v>
      </c>
      <c r="AT43">
        <v>4</v>
      </c>
      <c r="AU43">
        <v>1</v>
      </c>
      <c r="AV43">
        <v>1</v>
      </c>
    </row>
    <row r="44" spans="1:48" x14ac:dyDescent="0.25">
      <c r="A44">
        <v>42</v>
      </c>
      <c r="B44">
        <f t="shared" ca="1" si="1"/>
        <v>4</v>
      </c>
      <c r="C44">
        <f ca="1">IF(B44="","",COUNTIF($B$3:B43,B44))</f>
        <v>0</v>
      </c>
      <c r="D44" t="str">
        <f t="shared" ca="1" si="2"/>
        <v/>
      </c>
      <c r="E44" t="str">
        <f ca="1">IF(B44="","",'Dynamic Ordinal tracker'!C43)</f>
        <v/>
      </c>
      <c r="F44">
        <f t="shared" ca="1" si="3"/>
        <v>25</v>
      </c>
      <c r="G44">
        <f ca="1">IF(B44="","",IF(COUNTIFS(D$3:D43,"R")&lt;O$13,0,1))</f>
        <v>1</v>
      </c>
      <c r="H44">
        <f t="shared" ca="1" si="4"/>
        <v>1</v>
      </c>
      <c r="I44">
        <f t="shared" ca="1" si="5"/>
        <v>-1</v>
      </c>
      <c r="J44">
        <f t="shared" ca="1" si="12"/>
        <v>1</v>
      </c>
      <c r="K44">
        <f t="shared" ca="1" si="6"/>
        <v>-25</v>
      </c>
      <c r="L44">
        <f t="shared" ca="1" si="7"/>
        <v>-13</v>
      </c>
      <c r="M44" t="str">
        <f ca="1">IF(I44="","",IF(AND(L44&gt;=$O$4,MAX(L$3:L43)&lt;$O$4),"KTF",""))</f>
        <v/>
      </c>
      <c r="S44">
        <f t="shared" ca="1" si="15"/>
        <v>12</v>
      </c>
      <c r="T44" t="str">
        <f t="shared" ca="1" si="9"/>
        <v/>
      </c>
      <c r="U44" t="str">
        <f t="shared" ca="1" si="10"/>
        <v/>
      </c>
      <c r="V44" t="str">
        <f ca="1">IF(V43&lt;&gt;"",V43,IF(U44&lt;&gt;"",MIN(L$4:L43),""))</f>
        <v/>
      </c>
      <c r="W44" t="str">
        <f ca="1">IF(W43&lt;&gt;"",W43,IF(V44&lt;&gt;"",MAX(J$4:J44),""))</f>
        <v/>
      </c>
      <c r="X44">
        <f ca="1">IF(X43&lt;&gt;"",X43,IF(COUNTIFS($D$3:$D44,"R")=X$2,$A44,""))</f>
        <v>5</v>
      </c>
      <c r="Y44">
        <f ca="1">IF(Y43&lt;&gt;"",Y43,IF(COUNTIFS($D$3:$D44,"R")=Y$2,$A44,""))</f>
        <v>7</v>
      </c>
      <c r="Z44">
        <f ca="1">IF(Z43&lt;&gt;"",Z43,IF(COUNTIFS($D$3:$D44,"R")=Z$2,$A44,""))</f>
        <v>12</v>
      </c>
      <c r="AA44">
        <f ca="1">IF(AA43&lt;&gt;"",AA43,IF(COUNTIFS($D$3:$D44,"R")=AA$2,$A44,""))</f>
        <v>17</v>
      </c>
      <c r="AB44">
        <f ca="1">IF(AB43&lt;&gt;"",AB43,IF(COUNTIFS($D$3:$D44,"R")=AB$2,$E44,""))</f>
        <v>1</v>
      </c>
      <c r="AC44">
        <f ca="1">IF(AC43&lt;&gt;"",AC43,IF(COUNTIFS($D$3:$D44,"R")=AC$2,$E44,""))</f>
        <v>4</v>
      </c>
      <c r="AD44">
        <f ca="1">IF(AD43&lt;&gt;"",AD43,IF(COUNTIFS($D$3:$D44,"R")=AD$2,$E44,""))</f>
        <v>7</v>
      </c>
      <c r="AE44">
        <f ca="1">IF(AE43&lt;&gt;"",AE43,IF(COUNTIFS($D$3:$D44,"R")=AE$2,$E44,""))</f>
        <v>2</v>
      </c>
      <c r="AJ44">
        <v>66</v>
      </c>
      <c r="AK44">
        <v>21</v>
      </c>
      <c r="AL44">
        <v>-39</v>
      </c>
      <c r="AM44">
        <v>2</v>
      </c>
      <c r="AN44">
        <v>381</v>
      </c>
      <c r="AO44">
        <v>10</v>
      </c>
      <c r="AP44">
        <v>14</v>
      </c>
      <c r="AQ44">
        <v>18</v>
      </c>
      <c r="AR44">
        <v>19</v>
      </c>
      <c r="AS44">
        <v>2</v>
      </c>
      <c r="AT44">
        <v>9</v>
      </c>
      <c r="AU44">
        <v>7</v>
      </c>
      <c r="AV44">
        <v>6</v>
      </c>
    </row>
    <row r="45" spans="1:48" x14ac:dyDescent="0.25">
      <c r="A45">
        <v>43</v>
      </c>
      <c r="B45">
        <f t="shared" ca="1" si="1"/>
        <v>35</v>
      </c>
      <c r="C45">
        <f ca="1">IF(B45="","",COUNTIF($B$3:B44,B45))</f>
        <v>3</v>
      </c>
      <c r="D45" t="str">
        <f t="shared" ca="1" si="2"/>
        <v>R</v>
      </c>
      <c r="E45">
        <f ca="1">IF(B45="","",'Dynamic Ordinal tracker'!C44)</f>
        <v>7</v>
      </c>
      <c r="F45">
        <f t="shared" ca="1" si="3"/>
        <v>26</v>
      </c>
      <c r="G45">
        <f ca="1">IF(B45="","",IF(COUNTIFS(D$3:D44,"R")&lt;O$13,0,1))</f>
        <v>1</v>
      </c>
      <c r="H45">
        <f t="shared" ca="1" si="4"/>
        <v>1</v>
      </c>
      <c r="I45">
        <f t="shared" ca="1" si="5"/>
        <v>1</v>
      </c>
      <c r="J45">
        <f t="shared" ca="1" si="12"/>
        <v>1</v>
      </c>
      <c r="K45">
        <f t="shared" ca="1" si="6"/>
        <v>10</v>
      </c>
      <c r="L45">
        <f t="shared" ca="1" si="7"/>
        <v>-3</v>
      </c>
      <c r="M45" t="str">
        <f ca="1">IF(I45="","",IF(AND(L45&gt;=$O$4,MAX(L$3:L44)&lt;$O$4),"KTF",""))</f>
        <v/>
      </c>
      <c r="S45">
        <f t="shared" ca="1" si="15"/>
        <v>12</v>
      </c>
      <c r="T45" t="str">
        <f t="shared" ca="1" si="9"/>
        <v/>
      </c>
      <c r="U45" t="str">
        <f t="shared" ca="1" si="10"/>
        <v/>
      </c>
      <c r="V45" t="str">
        <f ca="1">IF(V44&lt;&gt;"",V44,IF(U45&lt;&gt;"",MIN(L$4:L44),""))</f>
        <v/>
      </c>
      <c r="W45" t="str">
        <f ca="1">IF(W44&lt;&gt;"",W44,IF(V45&lt;&gt;"",MAX(J$4:J45),""))</f>
        <v/>
      </c>
      <c r="X45">
        <f ca="1">IF(X44&lt;&gt;"",X44,IF(COUNTIFS($D$3:$D45,"R")=X$2,$A45,""))</f>
        <v>5</v>
      </c>
      <c r="Y45">
        <f ca="1">IF(Y44&lt;&gt;"",Y44,IF(COUNTIFS($D$3:$D45,"R")=Y$2,$A45,""))</f>
        <v>7</v>
      </c>
      <c r="Z45">
        <f ca="1">IF(Z44&lt;&gt;"",Z44,IF(COUNTIFS($D$3:$D45,"R")=Z$2,$A45,""))</f>
        <v>12</v>
      </c>
      <c r="AA45">
        <f ca="1">IF(AA44&lt;&gt;"",AA44,IF(COUNTIFS($D$3:$D45,"R")=AA$2,$A45,""))</f>
        <v>17</v>
      </c>
      <c r="AB45">
        <f ca="1">IF(AB44&lt;&gt;"",AB44,IF(COUNTIFS($D$3:$D45,"R")=AB$2,$E45,""))</f>
        <v>1</v>
      </c>
      <c r="AC45">
        <f ca="1">IF(AC44&lt;&gt;"",AC44,IF(COUNTIFS($D$3:$D45,"R")=AC$2,$E45,""))</f>
        <v>4</v>
      </c>
      <c r="AD45">
        <f ca="1">IF(AD44&lt;&gt;"",AD44,IF(COUNTIFS($D$3:$D45,"R")=AD$2,$E45,""))</f>
        <v>7</v>
      </c>
      <c r="AE45">
        <f ca="1">IF(AE44&lt;&gt;"",AE44,IF(COUNTIFS($D$3:$D45,"R")=AE$2,$E45,""))</f>
        <v>2</v>
      </c>
      <c r="AJ45">
        <v>53</v>
      </c>
      <c r="AK45">
        <v>23</v>
      </c>
      <c r="AL45">
        <v>-42</v>
      </c>
      <c r="AM45">
        <v>3</v>
      </c>
      <c r="AN45">
        <v>32</v>
      </c>
      <c r="AO45">
        <v>10</v>
      </c>
      <c r="AP45">
        <v>13</v>
      </c>
      <c r="AQ45">
        <v>15</v>
      </c>
      <c r="AR45">
        <v>20</v>
      </c>
      <c r="AS45">
        <v>6</v>
      </c>
      <c r="AT45">
        <v>10</v>
      </c>
      <c r="AU45">
        <v>9</v>
      </c>
      <c r="AV45">
        <v>7</v>
      </c>
    </row>
    <row r="46" spans="1:48" x14ac:dyDescent="0.25">
      <c r="A46">
        <v>44</v>
      </c>
      <c r="B46">
        <f t="shared" ca="1" si="1"/>
        <v>18</v>
      </c>
      <c r="C46">
        <f ca="1">IF(B46="","",COUNTIF($B$3:B45,B46))</f>
        <v>2</v>
      </c>
      <c r="D46" t="str">
        <f t="shared" ca="1" si="2"/>
        <v>R</v>
      </c>
      <c r="E46">
        <f ca="1">IF(B46="","",'Dynamic Ordinal tracker'!C45)</f>
        <v>3</v>
      </c>
      <c r="F46">
        <f t="shared" ca="1" si="3"/>
        <v>26</v>
      </c>
      <c r="G46">
        <f ca="1">IF(B46="","",IF(COUNTIFS(D$3:D45,"R")&lt;O$13,0,1))</f>
        <v>1</v>
      </c>
      <c r="H46">
        <f t="shared" ca="1" si="4"/>
        <v>1</v>
      </c>
      <c r="I46">
        <f t="shared" ca="1" si="5"/>
        <v>1</v>
      </c>
      <c r="J46">
        <f t="shared" ca="1" si="12"/>
        <v>2</v>
      </c>
      <c r="K46">
        <f t="shared" ca="1" si="6"/>
        <v>20</v>
      </c>
      <c r="L46">
        <f t="shared" ca="1" si="7"/>
        <v>17</v>
      </c>
      <c r="M46" t="str">
        <f ca="1">IF(I46="","",IF(AND(L46&gt;=$O$4,MAX(L$3:L45)&lt;$O$4),"KTF",""))</f>
        <v/>
      </c>
      <c r="S46">
        <f t="shared" ca="1" si="15"/>
        <v>17</v>
      </c>
      <c r="T46" t="str">
        <f t="shared" ca="1" si="9"/>
        <v/>
      </c>
      <c r="U46" t="str">
        <f t="shared" ca="1" si="10"/>
        <v/>
      </c>
      <c r="V46" t="str">
        <f ca="1">IF(V45&lt;&gt;"",V45,IF(U46&lt;&gt;"",MIN(L$4:L45),""))</f>
        <v/>
      </c>
      <c r="W46" t="str">
        <f ca="1">IF(W45&lt;&gt;"",W45,IF(V46&lt;&gt;"",MAX(J$4:J46),""))</f>
        <v/>
      </c>
      <c r="X46">
        <f ca="1">IF(X45&lt;&gt;"",X45,IF(COUNTIFS($D$3:$D46,"R")=X$2,$A46,""))</f>
        <v>5</v>
      </c>
      <c r="Y46">
        <f ca="1">IF(Y45&lt;&gt;"",Y45,IF(COUNTIFS($D$3:$D46,"R")=Y$2,$A46,""))</f>
        <v>7</v>
      </c>
      <c r="Z46">
        <f ca="1">IF(Z45&lt;&gt;"",Z45,IF(COUNTIFS($D$3:$D46,"R")=Z$2,$A46,""))</f>
        <v>12</v>
      </c>
      <c r="AA46">
        <f ca="1">IF(AA45&lt;&gt;"",AA45,IF(COUNTIFS($D$3:$D46,"R")=AA$2,$A46,""))</f>
        <v>17</v>
      </c>
      <c r="AB46">
        <f ca="1">IF(AB45&lt;&gt;"",AB45,IF(COUNTIFS($D$3:$D46,"R")=AB$2,$E46,""))</f>
        <v>1</v>
      </c>
      <c r="AC46">
        <f ca="1">IF(AC45&lt;&gt;"",AC45,IF(COUNTIFS($D$3:$D46,"R")=AC$2,$E46,""))</f>
        <v>4</v>
      </c>
      <c r="AD46">
        <f ca="1">IF(AD45&lt;&gt;"",AD45,IF(COUNTIFS($D$3:$D46,"R")=AD$2,$E46,""))</f>
        <v>7</v>
      </c>
      <c r="AE46">
        <f ca="1">IF(AE45&lt;&gt;"",AE45,IF(COUNTIFS($D$3:$D46,"R")=AE$2,$E46,""))</f>
        <v>2</v>
      </c>
      <c r="AJ46">
        <v>55</v>
      </c>
      <c r="AK46">
        <v>48</v>
      </c>
      <c r="AL46">
        <v>-935</v>
      </c>
      <c r="AM46">
        <v>17</v>
      </c>
      <c r="AN46">
        <v>214</v>
      </c>
      <c r="AO46">
        <v>2</v>
      </c>
      <c r="AP46">
        <v>9</v>
      </c>
      <c r="AQ46">
        <v>18</v>
      </c>
      <c r="AR46">
        <v>21</v>
      </c>
      <c r="AS46">
        <v>1</v>
      </c>
      <c r="AT46">
        <v>1</v>
      </c>
      <c r="AU46">
        <v>1</v>
      </c>
      <c r="AV46">
        <v>5</v>
      </c>
    </row>
    <row r="47" spans="1:48" x14ac:dyDescent="0.25">
      <c r="A47">
        <v>45</v>
      </c>
      <c r="B47">
        <f t="shared" ca="1" si="1"/>
        <v>22</v>
      </c>
      <c r="C47">
        <f ca="1">IF(B47="","",COUNTIF($B$3:B46,B47))</f>
        <v>0</v>
      </c>
      <c r="D47" t="str">
        <f t="shared" ca="1" si="2"/>
        <v/>
      </c>
      <c r="E47" t="str">
        <f ca="1">IF(B47="","",'Dynamic Ordinal tracker'!C46)</f>
        <v/>
      </c>
      <c r="F47">
        <f t="shared" ca="1" si="3"/>
        <v>26</v>
      </c>
      <c r="G47">
        <f ca="1">IF(B47="","",IF(COUNTIFS(D$3:D46,"R")&lt;O$13,0,1))</f>
        <v>1</v>
      </c>
      <c r="H47">
        <f t="shared" ca="1" si="4"/>
        <v>1</v>
      </c>
      <c r="I47">
        <f t="shared" ca="1" si="5"/>
        <v>-1</v>
      </c>
      <c r="J47">
        <f t="shared" ca="1" si="12"/>
        <v>1</v>
      </c>
      <c r="K47">
        <f t="shared" ca="1" si="6"/>
        <v>-26</v>
      </c>
      <c r="L47">
        <f t="shared" ca="1" si="7"/>
        <v>-9</v>
      </c>
      <c r="M47" t="str">
        <f ca="1">IF(I47="","",IF(AND(L47&gt;=$O$4,MAX(L$3:L46)&lt;$O$4),"KTF",""))</f>
        <v/>
      </c>
      <c r="S47">
        <f t="shared" ca="1" si="15"/>
        <v>17</v>
      </c>
      <c r="T47" t="str">
        <f t="shared" ca="1" si="9"/>
        <v/>
      </c>
      <c r="U47" t="str">
        <f t="shared" ca="1" si="10"/>
        <v/>
      </c>
      <c r="V47" t="str">
        <f ca="1">IF(V46&lt;&gt;"",V46,IF(U47&lt;&gt;"",MIN(L$4:L46),""))</f>
        <v/>
      </c>
      <c r="W47" t="str">
        <f ca="1">IF(W46&lt;&gt;"",W46,IF(V47&lt;&gt;"",MAX(J$4:J47),""))</f>
        <v/>
      </c>
      <c r="X47">
        <f ca="1">IF(X46&lt;&gt;"",X46,IF(COUNTIFS($D$3:$D47,"R")=X$2,$A47,""))</f>
        <v>5</v>
      </c>
      <c r="Y47">
        <f ca="1">IF(Y46&lt;&gt;"",Y46,IF(COUNTIFS($D$3:$D47,"R")=Y$2,$A47,""))</f>
        <v>7</v>
      </c>
      <c r="Z47">
        <f ca="1">IF(Z46&lt;&gt;"",Z46,IF(COUNTIFS($D$3:$D47,"R")=Z$2,$A47,""))</f>
        <v>12</v>
      </c>
      <c r="AA47">
        <f ca="1">IF(AA46&lt;&gt;"",AA46,IF(COUNTIFS($D$3:$D47,"R")=AA$2,$A47,""))</f>
        <v>17</v>
      </c>
      <c r="AB47">
        <f ca="1">IF(AB46&lt;&gt;"",AB46,IF(COUNTIFS($D$3:$D47,"R")=AB$2,$E47,""))</f>
        <v>1</v>
      </c>
      <c r="AC47">
        <f ca="1">IF(AC46&lt;&gt;"",AC46,IF(COUNTIFS($D$3:$D47,"R")=AC$2,$E47,""))</f>
        <v>4</v>
      </c>
      <c r="AD47">
        <f ca="1">IF(AD46&lt;&gt;"",AD46,IF(COUNTIFS($D$3:$D47,"R")=AD$2,$E47,""))</f>
        <v>7</v>
      </c>
      <c r="AE47">
        <f ca="1">IF(AE46&lt;&gt;"",AE46,IF(COUNTIFS($D$3:$D47,"R")=AE$2,$E47,""))</f>
        <v>2</v>
      </c>
      <c r="AJ47">
        <v>81</v>
      </c>
      <c r="AK47">
        <v>28</v>
      </c>
      <c r="AL47">
        <v>-69</v>
      </c>
      <c r="AM47">
        <v>4</v>
      </c>
      <c r="AN47">
        <v>-1347</v>
      </c>
      <c r="AO47">
        <v>13</v>
      </c>
      <c r="AP47">
        <v>17</v>
      </c>
      <c r="AQ47">
        <v>18</v>
      </c>
      <c r="AR47">
        <v>25</v>
      </c>
      <c r="AS47">
        <v>2</v>
      </c>
      <c r="AT47">
        <v>6</v>
      </c>
      <c r="AU47">
        <v>4</v>
      </c>
      <c r="AV47">
        <v>6</v>
      </c>
    </row>
    <row r="48" spans="1:48" x14ac:dyDescent="0.25">
      <c r="A48">
        <v>46</v>
      </c>
      <c r="B48">
        <f t="shared" ca="1" si="1"/>
        <v>24</v>
      </c>
      <c r="C48">
        <f ca="1">IF(B48="","",COUNTIF($B$3:B47,B48))</f>
        <v>1</v>
      </c>
      <c r="D48" t="str">
        <f t="shared" ca="1" si="2"/>
        <v>R</v>
      </c>
      <c r="E48">
        <f ca="1">IF(B48="","",'Dynamic Ordinal tracker'!C47)</f>
        <v>22</v>
      </c>
      <c r="F48">
        <f t="shared" ca="1" si="3"/>
        <v>27</v>
      </c>
      <c r="G48">
        <f ca="1">IF(B48="","",IF(COUNTIFS(D$3:D47,"R")&lt;O$13,0,1))</f>
        <v>1</v>
      </c>
      <c r="H48">
        <f t="shared" ca="1" si="4"/>
        <v>1</v>
      </c>
      <c r="I48">
        <f t="shared" ca="1" si="5"/>
        <v>1</v>
      </c>
      <c r="J48">
        <f t="shared" ca="1" si="12"/>
        <v>1</v>
      </c>
      <c r="K48">
        <f t="shared" ca="1" si="6"/>
        <v>9</v>
      </c>
      <c r="L48">
        <f t="shared" ca="1" si="7"/>
        <v>0</v>
      </c>
      <c r="M48" t="str">
        <f ca="1">IF(I48="","",IF(AND(L48&gt;=$O$4,MAX(L$3:L47)&lt;$O$4),"KTF",""))</f>
        <v/>
      </c>
      <c r="S48">
        <f t="shared" ca="1" si="15"/>
        <v>17</v>
      </c>
      <c r="T48" t="str">
        <f t="shared" ca="1" si="9"/>
        <v/>
      </c>
      <c r="U48" t="str">
        <f t="shared" ca="1" si="10"/>
        <v/>
      </c>
      <c r="V48" t="str">
        <f ca="1">IF(V47&lt;&gt;"",V47,IF(U48&lt;&gt;"",MIN(L$4:L47),""))</f>
        <v/>
      </c>
      <c r="W48" t="str">
        <f ca="1">IF(W47&lt;&gt;"",W47,IF(V48&lt;&gt;"",MAX(J$4:J48),""))</f>
        <v/>
      </c>
      <c r="X48">
        <f ca="1">IF(X47&lt;&gt;"",X47,IF(COUNTIFS($D$3:$D48,"R")=X$2,$A48,""))</f>
        <v>5</v>
      </c>
      <c r="Y48">
        <f ca="1">IF(Y47&lt;&gt;"",Y47,IF(COUNTIFS($D$3:$D48,"R")=Y$2,$A48,""))</f>
        <v>7</v>
      </c>
      <c r="Z48">
        <f ca="1">IF(Z47&lt;&gt;"",Z47,IF(COUNTIFS($D$3:$D48,"R")=Z$2,$A48,""))</f>
        <v>12</v>
      </c>
      <c r="AA48">
        <f ca="1">IF(AA47&lt;&gt;"",AA47,IF(COUNTIFS($D$3:$D48,"R")=AA$2,$A48,""))</f>
        <v>17</v>
      </c>
      <c r="AB48">
        <f ca="1">IF(AB47&lt;&gt;"",AB47,IF(COUNTIFS($D$3:$D48,"R")=AB$2,$E48,""))</f>
        <v>1</v>
      </c>
      <c r="AC48">
        <f ca="1">IF(AC47&lt;&gt;"",AC47,IF(COUNTIFS($D$3:$D48,"R")=AC$2,$E48,""))</f>
        <v>4</v>
      </c>
      <c r="AD48">
        <f ca="1">IF(AD47&lt;&gt;"",AD47,IF(COUNTIFS($D$3:$D48,"R")=AD$2,$E48,""))</f>
        <v>7</v>
      </c>
      <c r="AE48">
        <f ca="1">IF(AE47&lt;&gt;"",AE47,IF(COUNTIFS($D$3:$D48,"R")=AE$2,$E48,""))</f>
        <v>2</v>
      </c>
      <c r="AJ48">
        <v>57</v>
      </c>
      <c r="AK48">
        <v>19</v>
      </c>
      <c r="AL48">
        <v>-27</v>
      </c>
      <c r="AM48">
        <v>2</v>
      </c>
      <c r="AN48">
        <v>300</v>
      </c>
      <c r="AO48">
        <v>14</v>
      </c>
      <c r="AP48">
        <v>17</v>
      </c>
      <c r="AQ48">
        <v>18</v>
      </c>
      <c r="AR48">
        <v>19</v>
      </c>
      <c r="AS48">
        <v>11</v>
      </c>
      <c r="AT48">
        <v>12</v>
      </c>
      <c r="AU48">
        <v>7</v>
      </c>
      <c r="AV48">
        <v>3</v>
      </c>
    </row>
    <row r="49" spans="1:48" x14ac:dyDescent="0.25">
      <c r="A49">
        <v>47</v>
      </c>
      <c r="B49">
        <f t="shared" ca="1" si="1"/>
        <v>22</v>
      </c>
      <c r="C49">
        <f ca="1">IF(B49="","",COUNTIF($B$3:B48,B49))</f>
        <v>1</v>
      </c>
      <c r="D49" t="str">
        <f t="shared" ca="1" si="2"/>
        <v>R</v>
      </c>
      <c r="E49">
        <f ca="1">IF(B49="","",'Dynamic Ordinal tracker'!C48)</f>
        <v>2</v>
      </c>
      <c r="F49">
        <f t="shared" ca="1" si="3"/>
        <v>27</v>
      </c>
      <c r="G49">
        <f ca="1">IF(B49="","",IF(COUNTIFS(D$3:D48,"R")&lt;O$13,0,1))</f>
        <v>1</v>
      </c>
      <c r="H49">
        <f t="shared" ca="1" si="4"/>
        <v>1</v>
      </c>
      <c r="I49">
        <f t="shared" ca="1" si="5"/>
        <v>1</v>
      </c>
      <c r="J49">
        <f t="shared" ca="1" si="12"/>
        <v>2</v>
      </c>
      <c r="K49">
        <f t="shared" ca="1" si="6"/>
        <v>18</v>
      </c>
      <c r="L49">
        <f t="shared" ca="1" si="7"/>
        <v>18</v>
      </c>
      <c r="M49" t="str">
        <f ca="1">IF(I49="","",IF(AND(L49&gt;=$O$4,MAX(L$3:L48)&lt;$O$4),"KTF",""))</f>
        <v/>
      </c>
      <c r="S49">
        <f t="shared" ca="1" si="15"/>
        <v>18</v>
      </c>
      <c r="T49" t="str">
        <f t="shared" ca="1" si="9"/>
        <v/>
      </c>
      <c r="U49" t="str">
        <f t="shared" ca="1" si="10"/>
        <v/>
      </c>
      <c r="V49" t="str">
        <f ca="1">IF(V48&lt;&gt;"",V48,IF(U49&lt;&gt;"",MIN(L$4:L48),""))</f>
        <v/>
      </c>
      <c r="W49" t="str">
        <f ca="1">IF(W48&lt;&gt;"",W48,IF(V49&lt;&gt;"",MAX(J$4:J49),""))</f>
        <v/>
      </c>
      <c r="X49">
        <f ca="1">IF(X48&lt;&gt;"",X48,IF(COUNTIFS($D$3:$D49,"R")=X$2,$A49,""))</f>
        <v>5</v>
      </c>
      <c r="Y49">
        <f ca="1">IF(Y48&lt;&gt;"",Y48,IF(COUNTIFS($D$3:$D49,"R")=Y$2,$A49,""))</f>
        <v>7</v>
      </c>
      <c r="Z49">
        <f ca="1">IF(Z48&lt;&gt;"",Z48,IF(COUNTIFS($D$3:$D49,"R")=Z$2,$A49,""))</f>
        <v>12</v>
      </c>
      <c r="AA49">
        <f ca="1">IF(AA48&lt;&gt;"",AA48,IF(COUNTIFS($D$3:$D49,"R")=AA$2,$A49,""))</f>
        <v>17</v>
      </c>
      <c r="AB49">
        <f ca="1">IF(AB48&lt;&gt;"",AB48,IF(COUNTIFS($D$3:$D49,"R")=AB$2,$E49,""))</f>
        <v>1</v>
      </c>
      <c r="AC49">
        <f ca="1">IF(AC48&lt;&gt;"",AC48,IF(COUNTIFS($D$3:$D49,"R")=AC$2,$E49,""))</f>
        <v>4</v>
      </c>
      <c r="AD49">
        <f ca="1">IF(AD48&lt;&gt;"",AD48,IF(COUNTIFS($D$3:$D49,"R")=AD$2,$E49,""))</f>
        <v>7</v>
      </c>
      <c r="AE49">
        <f ca="1">IF(AE48&lt;&gt;"",AE48,IF(COUNTIFS($D$3:$D49,"R")=AE$2,$E49,""))</f>
        <v>2</v>
      </c>
      <c r="AJ49">
        <v>62</v>
      </c>
      <c r="AK49">
        <v>24</v>
      </c>
      <c r="AL49">
        <v>-36</v>
      </c>
      <c r="AM49">
        <v>2</v>
      </c>
      <c r="AN49">
        <v>-4173</v>
      </c>
      <c r="AO49">
        <v>9</v>
      </c>
      <c r="AP49">
        <v>11</v>
      </c>
      <c r="AQ49">
        <v>14</v>
      </c>
      <c r="AR49">
        <v>18</v>
      </c>
      <c r="AS49">
        <v>6</v>
      </c>
      <c r="AT49">
        <v>6</v>
      </c>
      <c r="AU49">
        <v>8</v>
      </c>
      <c r="AV49">
        <v>10</v>
      </c>
    </row>
    <row r="50" spans="1:48" x14ac:dyDescent="0.25">
      <c r="A50">
        <v>48</v>
      </c>
      <c r="B50">
        <f t="shared" ca="1" si="1"/>
        <v>28</v>
      </c>
      <c r="C50">
        <f ca="1">IF(B50="","",COUNTIF($B$3:B49,B50))</f>
        <v>2</v>
      </c>
      <c r="D50" t="str">
        <f t="shared" ca="1" si="2"/>
        <v>R</v>
      </c>
      <c r="E50">
        <f ca="1">IF(B50="","",'Dynamic Ordinal tracker'!C49)</f>
        <v>9</v>
      </c>
      <c r="F50">
        <f t="shared" ca="1" si="3"/>
        <v>27</v>
      </c>
      <c r="G50">
        <f ca="1">IF(B50="","",IF(COUNTIFS(D$3:D49,"R")&lt;O$13,0,1))</f>
        <v>1</v>
      </c>
      <c r="H50">
        <f t="shared" ca="1" si="4"/>
        <v>1</v>
      </c>
      <c r="I50">
        <f t="shared" ca="1" si="5"/>
        <v>1</v>
      </c>
      <c r="J50">
        <f t="shared" ca="1" si="12"/>
        <v>1</v>
      </c>
      <c r="K50">
        <f t="shared" ca="1" si="6"/>
        <v>9</v>
      </c>
      <c r="L50">
        <f t="shared" ca="1" si="7"/>
        <v>27</v>
      </c>
      <c r="M50" t="str">
        <f ca="1">IF(I50="","",IF(AND(L50&gt;=$O$4,MAX(L$3:L49)&lt;$O$4),"KTF",""))</f>
        <v/>
      </c>
      <c r="S50">
        <f t="shared" ca="1" si="15"/>
        <v>27</v>
      </c>
      <c r="T50" t="str">
        <f t="shared" ca="1" si="9"/>
        <v/>
      </c>
      <c r="U50" t="str">
        <f t="shared" ca="1" si="10"/>
        <v/>
      </c>
      <c r="V50" t="str">
        <f ca="1">IF(V49&lt;&gt;"",V49,IF(U50&lt;&gt;"",MIN(L$4:L49),""))</f>
        <v/>
      </c>
      <c r="W50" t="str">
        <f ca="1">IF(W49&lt;&gt;"",W49,IF(V50&lt;&gt;"",MAX(J$4:J50),""))</f>
        <v/>
      </c>
      <c r="X50">
        <f ca="1">IF(X49&lt;&gt;"",X49,IF(COUNTIFS($D$3:$D50,"R")=X$2,$A50,""))</f>
        <v>5</v>
      </c>
      <c r="Y50">
        <f ca="1">IF(Y49&lt;&gt;"",Y49,IF(COUNTIFS($D$3:$D50,"R")=Y$2,$A50,""))</f>
        <v>7</v>
      </c>
      <c r="Z50">
        <f ca="1">IF(Z49&lt;&gt;"",Z49,IF(COUNTIFS($D$3:$D50,"R")=Z$2,$A50,""))</f>
        <v>12</v>
      </c>
      <c r="AA50">
        <f ca="1">IF(AA49&lt;&gt;"",AA49,IF(COUNTIFS($D$3:$D50,"R")=AA$2,$A50,""))</f>
        <v>17</v>
      </c>
      <c r="AB50">
        <f ca="1">IF(AB49&lt;&gt;"",AB49,IF(COUNTIFS($D$3:$D50,"R")=AB$2,$E50,""))</f>
        <v>1</v>
      </c>
      <c r="AC50">
        <f ca="1">IF(AC49&lt;&gt;"",AC49,IF(COUNTIFS($D$3:$D50,"R")=AC$2,$E50,""))</f>
        <v>4</v>
      </c>
      <c r="AD50">
        <f ca="1">IF(AD49&lt;&gt;"",AD49,IF(COUNTIFS($D$3:$D50,"R")=AD$2,$E50,""))</f>
        <v>7</v>
      </c>
      <c r="AE50">
        <f ca="1">IF(AE49&lt;&gt;"",AE49,IF(COUNTIFS($D$3:$D50,"R")=AE$2,$E50,""))</f>
        <v>2</v>
      </c>
      <c r="AJ50">
        <v>65</v>
      </c>
      <c r="AK50">
        <v>20</v>
      </c>
      <c r="AL50">
        <v>-12</v>
      </c>
      <c r="AM50">
        <v>1</v>
      </c>
      <c r="AN50">
        <v>280</v>
      </c>
      <c r="AO50">
        <v>10</v>
      </c>
      <c r="AP50">
        <v>13</v>
      </c>
      <c r="AQ50">
        <v>16</v>
      </c>
      <c r="AR50">
        <v>17</v>
      </c>
      <c r="AS50">
        <v>9</v>
      </c>
      <c r="AT50">
        <v>8</v>
      </c>
      <c r="AU50">
        <v>11</v>
      </c>
      <c r="AV50">
        <v>3</v>
      </c>
    </row>
    <row r="51" spans="1:48" x14ac:dyDescent="0.25">
      <c r="A51">
        <v>49</v>
      </c>
      <c r="B51">
        <f t="shared" ca="1" si="1"/>
        <v>23</v>
      </c>
      <c r="C51">
        <f ca="1">IF(B51="","",COUNTIF($B$3:B50,B51))</f>
        <v>1</v>
      </c>
      <c r="D51" t="str">
        <f t="shared" ca="1" si="2"/>
        <v>R</v>
      </c>
      <c r="E51">
        <f ca="1">IF(B51="","",'Dynamic Ordinal tracker'!C50)</f>
        <v>19</v>
      </c>
      <c r="F51">
        <f t="shared" ca="1" si="3"/>
        <v>27</v>
      </c>
      <c r="G51">
        <f ca="1">IF(B51="","",IF(COUNTIFS(D$3:D50,"R")&lt;O$13,0,1))</f>
        <v>1</v>
      </c>
      <c r="H51">
        <f t="shared" ca="1" si="4"/>
        <v>1</v>
      </c>
      <c r="I51">
        <f t="shared" ca="1" si="5"/>
        <v>1</v>
      </c>
      <c r="J51">
        <f t="shared" ca="1" si="12"/>
        <v>1</v>
      </c>
      <c r="K51">
        <f t="shared" ca="1" si="6"/>
        <v>9</v>
      </c>
      <c r="L51">
        <f t="shared" ca="1" si="7"/>
        <v>36</v>
      </c>
      <c r="M51" t="str">
        <f ca="1">IF(I51="","",IF(AND(L51&gt;=$O$4,MAX(L$3:L50)&lt;$O$4),"KTF",""))</f>
        <v/>
      </c>
      <c r="S51">
        <f t="shared" ca="1" si="15"/>
        <v>36</v>
      </c>
      <c r="T51" t="str">
        <f t="shared" ca="1" si="9"/>
        <v/>
      </c>
      <c r="U51" t="str">
        <f t="shared" ca="1" si="10"/>
        <v/>
      </c>
      <c r="V51" t="str">
        <f ca="1">IF(V50&lt;&gt;"",V50,IF(U51&lt;&gt;"",MIN(L$4:L50),""))</f>
        <v/>
      </c>
      <c r="W51" t="str">
        <f ca="1">IF(W50&lt;&gt;"",W50,IF(V51&lt;&gt;"",MAX(J$4:J51),""))</f>
        <v/>
      </c>
      <c r="X51">
        <f ca="1">IF(X50&lt;&gt;"",X50,IF(COUNTIFS($D$3:$D51,"R")=X$2,$A51,""))</f>
        <v>5</v>
      </c>
      <c r="Y51">
        <f ca="1">IF(Y50&lt;&gt;"",Y50,IF(COUNTIFS($D$3:$D51,"R")=Y$2,$A51,""))</f>
        <v>7</v>
      </c>
      <c r="Z51">
        <f ca="1">IF(Z50&lt;&gt;"",Z50,IF(COUNTIFS($D$3:$D51,"R")=Z$2,$A51,""))</f>
        <v>12</v>
      </c>
      <c r="AA51">
        <f ca="1">IF(AA50&lt;&gt;"",AA50,IF(COUNTIFS($D$3:$D51,"R")=AA$2,$A51,""))</f>
        <v>17</v>
      </c>
      <c r="AB51">
        <f ca="1">IF(AB50&lt;&gt;"",AB50,IF(COUNTIFS($D$3:$D51,"R")=AB$2,$E51,""))</f>
        <v>1</v>
      </c>
      <c r="AC51">
        <f ca="1">IF(AC50&lt;&gt;"",AC50,IF(COUNTIFS($D$3:$D51,"R")=AC$2,$E51,""))</f>
        <v>4</v>
      </c>
      <c r="AD51">
        <f ca="1">IF(AD50&lt;&gt;"",AD50,IF(COUNTIFS($D$3:$D51,"R")=AD$2,$E51,""))</f>
        <v>7</v>
      </c>
      <c r="AE51">
        <f ca="1">IF(AE50&lt;&gt;"",AE50,IF(COUNTIFS($D$3:$D51,"R")=AE$2,$E51,""))</f>
        <v>2</v>
      </c>
    </row>
    <row r="52" spans="1:48" x14ac:dyDescent="0.25">
      <c r="A52">
        <v>50</v>
      </c>
      <c r="B52">
        <f t="shared" ca="1" si="1"/>
        <v>8</v>
      </c>
      <c r="C52">
        <f ca="1">IF(B52="","",COUNTIF($B$3:B51,B52))</f>
        <v>1</v>
      </c>
      <c r="D52" t="str">
        <f t="shared" ca="1" si="2"/>
        <v>R</v>
      </c>
      <c r="E52">
        <f ca="1">IF(B52="","",'Dynamic Ordinal tracker'!C51)</f>
        <v>24</v>
      </c>
      <c r="F52">
        <f t="shared" ca="1" si="3"/>
        <v>27</v>
      </c>
      <c r="G52">
        <f ca="1">IF(B52="","",IF(COUNTIFS(D$3:D51,"R")&lt;O$13,0,1))</f>
        <v>1</v>
      </c>
      <c r="H52">
        <f t="shared" ca="1" si="4"/>
        <v>1</v>
      </c>
      <c r="I52">
        <f t="shared" ca="1" si="5"/>
        <v>1</v>
      </c>
      <c r="J52">
        <f t="shared" ca="1" si="12"/>
        <v>1</v>
      </c>
      <c r="K52">
        <f t="shared" ca="1" si="6"/>
        <v>9</v>
      </c>
      <c r="L52">
        <f t="shared" ca="1" si="7"/>
        <v>45</v>
      </c>
      <c r="M52" t="str">
        <f ca="1">IF(I52="","",IF(AND(L52&gt;=$O$4,MAX(L$3:L51)&lt;$O$4),"KTF",""))</f>
        <v/>
      </c>
      <c r="S52">
        <f t="shared" ca="1" si="15"/>
        <v>45</v>
      </c>
      <c r="T52" t="str">
        <f t="shared" ca="1" si="9"/>
        <v/>
      </c>
      <c r="U52" t="str">
        <f t="shared" ca="1" si="10"/>
        <v/>
      </c>
      <c r="V52" t="str">
        <f ca="1">IF(V51&lt;&gt;"",V51,IF(U52&lt;&gt;"",MIN(L$4:L51),""))</f>
        <v/>
      </c>
      <c r="W52" t="str">
        <f ca="1">IF(W51&lt;&gt;"",W51,IF(V52&lt;&gt;"",MAX(J$4:J52),""))</f>
        <v/>
      </c>
      <c r="X52">
        <f ca="1">IF(X51&lt;&gt;"",X51,IF(COUNTIFS($D$3:$D52,"R")=X$2,$A52,""))</f>
        <v>5</v>
      </c>
      <c r="Y52">
        <f ca="1">IF(Y51&lt;&gt;"",Y51,IF(COUNTIFS($D$3:$D52,"R")=Y$2,$A52,""))</f>
        <v>7</v>
      </c>
      <c r="Z52">
        <f ca="1">IF(Z51&lt;&gt;"",Z51,IF(COUNTIFS($D$3:$D52,"R")=Z$2,$A52,""))</f>
        <v>12</v>
      </c>
      <c r="AA52">
        <f ca="1">IF(AA51&lt;&gt;"",AA51,IF(COUNTIFS($D$3:$D52,"R")=AA$2,$A52,""))</f>
        <v>17</v>
      </c>
      <c r="AB52">
        <f ca="1">IF(AB51&lt;&gt;"",AB51,IF(COUNTIFS($D$3:$D52,"R")=AB$2,$E52,""))</f>
        <v>1</v>
      </c>
      <c r="AC52">
        <f ca="1">IF(AC51&lt;&gt;"",AC51,IF(COUNTIFS($D$3:$D52,"R")=AC$2,$E52,""))</f>
        <v>4</v>
      </c>
      <c r="AD52">
        <f ca="1">IF(AD51&lt;&gt;"",AD51,IF(COUNTIFS($D$3:$D52,"R")=AD$2,$E52,""))</f>
        <v>7</v>
      </c>
      <c r="AE52">
        <f ca="1">IF(AE51&lt;&gt;"",AE51,IF(COUNTIFS($D$3:$D52,"R")=AE$2,$E52,""))</f>
        <v>2</v>
      </c>
    </row>
    <row r="53" spans="1:48" x14ac:dyDescent="0.25">
      <c r="A53">
        <v>51</v>
      </c>
      <c r="B53">
        <f t="shared" ca="1" si="1"/>
        <v>25</v>
      </c>
      <c r="C53">
        <f ca="1">IF(B53="","",COUNTIF($B$3:B52,B53))</f>
        <v>1</v>
      </c>
      <c r="D53" t="str">
        <f t="shared" ca="1" si="2"/>
        <v>R</v>
      </c>
      <c r="E53">
        <f ca="1">IF(B53="","",'Dynamic Ordinal tracker'!C52)</f>
        <v>13</v>
      </c>
      <c r="F53">
        <f t="shared" ca="1" si="3"/>
        <v>27</v>
      </c>
      <c r="G53">
        <f ca="1">IF(B53="","",IF(COUNTIFS(D$3:D52,"R")&lt;O$13,0,1))</f>
        <v>1</v>
      </c>
      <c r="H53">
        <f t="shared" ca="1" si="4"/>
        <v>1</v>
      </c>
      <c r="I53">
        <f t="shared" ca="1" si="5"/>
        <v>1</v>
      </c>
      <c r="J53">
        <f t="shared" ca="1" si="12"/>
        <v>1</v>
      </c>
      <c r="K53">
        <f t="shared" ca="1" si="6"/>
        <v>9</v>
      </c>
      <c r="L53">
        <f t="shared" ca="1" si="7"/>
        <v>54</v>
      </c>
      <c r="M53" t="str">
        <f ca="1">IF(I53="","",IF(AND(L53&gt;=$O$4,MAX(L$3:L52)&lt;$O$4),"KTF",""))</f>
        <v>KTF</v>
      </c>
      <c r="S53">
        <f t="shared" ca="1" si="15"/>
        <v>54</v>
      </c>
      <c r="T53">
        <f t="shared" ca="1" si="9"/>
        <v>54</v>
      </c>
      <c r="U53">
        <f t="shared" ca="1" si="10"/>
        <v>51</v>
      </c>
      <c r="V53">
        <f ca="1">IF(V52&lt;&gt;"",V52,IF(U53&lt;&gt;"",MIN(L$4:L52),""))</f>
        <v>-453</v>
      </c>
      <c r="W53">
        <f ca="1">IF(W52&lt;&gt;"",W52,IF(V53&lt;&gt;"",MAX(J$4:J53),""))</f>
        <v>11</v>
      </c>
      <c r="X53">
        <f ca="1">IF(X52&lt;&gt;"",X52,IF(COUNTIFS($D$3:$D53,"R")=X$2,$A53,""))</f>
        <v>5</v>
      </c>
      <c r="Y53">
        <f ca="1">IF(Y52&lt;&gt;"",Y52,IF(COUNTIFS($D$3:$D53,"R")=Y$2,$A53,""))</f>
        <v>7</v>
      </c>
      <c r="Z53">
        <f ca="1">IF(Z52&lt;&gt;"",Z52,IF(COUNTIFS($D$3:$D53,"R")=Z$2,$A53,""))</f>
        <v>12</v>
      </c>
      <c r="AA53">
        <f ca="1">IF(AA52&lt;&gt;"",AA52,IF(COUNTIFS($D$3:$D53,"R")=AA$2,$A53,""))</f>
        <v>17</v>
      </c>
      <c r="AB53">
        <f ca="1">IF(AB52&lt;&gt;"",AB52,IF(COUNTIFS($D$3:$D53,"R")=AB$2,$E53,""))</f>
        <v>1</v>
      </c>
      <c r="AC53">
        <f ca="1">IF(AC52&lt;&gt;"",AC52,IF(COUNTIFS($D$3:$D53,"R")=AC$2,$E53,""))</f>
        <v>4</v>
      </c>
      <c r="AD53">
        <f ca="1">IF(AD52&lt;&gt;"",AD52,IF(COUNTIFS($D$3:$D53,"R")=AD$2,$E53,""))</f>
        <v>7</v>
      </c>
      <c r="AE53">
        <f ca="1">IF(AE52&lt;&gt;"",AE52,IF(COUNTIFS($D$3:$D53,"R")=AE$2,$E53,""))</f>
        <v>2</v>
      </c>
    </row>
    <row r="54" spans="1:48" x14ac:dyDescent="0.25">
      <c r="A54">
        <v>52</v>
      </c>
      <c r="B54">
        <f t="shared" ca="1" si="1"/>
        <v>30</v>
      </c>
      <c r="C54">
        <f ca="1">IF(B54="","",COUNTIF($B$3:B53,B54))</f>
        <v>0</v>
      </c>
      <c r="D54" t="str">
        <f t="shared" ca="1" si="2"/>
        <v/>
      </c>
      <c r="E54" t="str">
        <f ca="1">IF(B54="","",'Dynamic Ordinal tracker'!C53)</f>
        <v/>
      </c>
      <c r="F54">
        <f t="shared" ca="1" si="3"/>
        <v>27</v>
      </c>
      <c r="G54">
        <f ca="1">IF(B54="","",IF(COUNTIFS(D$3:D53,"R")&lt;O$13,0,1))</f>
        <v>1</v>
      </c>
      <c r="H54">
        <f t="shared" ca="1" si="4"/>
        <v>1</v>
      </c>
      <c r="I54">
        <f t="shared" ca="1" si="5"/>
        <v>-1</v>
      </c>
      <c r="J54">
        <f t="shared" ca="1" si="12"/>
        <v>1</v>
      </c>
      <c r="K54">
        <f t="shared" ca="1" si="6"/>
        <v>-27</v>
      </c>
      <c r="L54">
        <f t="shared" ca="1" si="7"/>
        <v>27</v>
      </c>
      <c r="M54" t="str">
        <f ca="1">IF(I54="","",IF(AND(L54&gt;=$O$4,MAX(L$3:L53)&lt;$O$4),"KTF",""))</f>
        <v/>
      </c>
      <c r="S54">
        <f t="shared" ca="1" si="15"/>
        <v>54</v>
      </c>
      <c r="T54">
        <f t="shared" ca="1" si="9"/>
        <v>54</v>
      </c>
      <c r="U54">
        <f t="shared" ca="1" si="10"/>
        <v>51</v>
      </c>
      <c r="V54">
        <f ca="1">IF(V53&lt;&gt;"",V53,IF(U54&lt;&gt;"",MIN(L$4:L53),""))</f>
        <v>-453</v>
      </c>
      <c r="W54">
        <f ca="1">IF(W53&lt;&gt;"",W53,IF(V54&lt;&gt;"",MAX(J$4:J54),""))</f>
        <v>11</v>
      </c>
      <c r="X54">
        <f ca="1">IF(X53&lt;&gt;"",X53,IF(COUNTIFS($D$3:$D54,"R")=X$2,$A54,""))</f>
        <v>5</v>
      </c>
      <c r="Y54">
        <f ca="1">IF(Y53&lt;&gt;"",Y53,IF(COUNTIFS($D$3:$D54,"R")=Y$2,$A54,""))</f>
        <v>7</v>
      </c>
      <c r="Z54">
        <f ca="1">IF(Z53&lt;&gt;"",Z53,IF(COUNTIFS($D$3:$D54,"R")=Z$2,$A54,""))</f>
        <v>12</v>
      </c>
      <c r="AA54">
        <f ca="1">IF(AA53&lt;&gt;"",AA53,IF(COUNTIFS($D$3:$D54,"R")=AA$2,$A54,""))</f>
        <v>17</v>
      </c>
      <c r="AB54">
        <f ca="1">IF(AB53&lt;&gt;"",AB53,IF(COUNTIFS($D$3:$D54,"R")=AB$2,$E54,""))</f>
        <v>1</v>
      </c>
      <c r="AC54">
        <f ca="1">IF(AC53&lt;&gt;"",AC53,IF(COUNTIFS($D$3:$D54,"R")=AC$2,$E54,""))</f>
        <v>4</v>
      </c>
      <c r="AD54">
        <f ca="1">IF(AD53&lt;&gt;"",AD53,IF(COUNTIFS($D$3:$D54,"R")=AD$2,$E54,""))</f>
        <v>7</v>
      </c>
      <c r="AE54">
        <f ca="1">IF(AE53&lt;&gt;"",AE53,IF(COUNTIFS($D$3:$D54,"R")=AE$2,$E54,""))</f>
        <v>2</v>
      </c>
    </row>
    <row r="55" spans="1:48" x14ac:dyDescent="0.25">
      <c r="A55">
        <v>53</v>
      </c>
      <c r="B55">
        <f t="shared" ca="1" si="1"/>
        <v>1</v>
      </c>
      <c r="C55">
        <f ca="1">IF(B55="","",COUNTIF($B$3:B54,B55))</f>
        <v>1</v>
      </c>
      <c r="D55" t="str">
        <f t="shared" ca="1" si="2"/>
        <v>R</v>
      </c>
      <c r="E55">
        <f ca="1">IF(B55="","",'Dynamic Ordinal tracker'!C54)</f>
        <v>26</v>
      </c>
      <c r="F55">
        <f t="shared" ca="1" si="3"/>
        <v>28</v>
      </c>
      <c r="G55">
        <f ca="1">IF(B55="","",IF(COUNTIFS(D$3:D54,"R")&lt;O$13,0,1))</f>
        <v>1</v>
      </c>
      <c r="H55">
        <f t="shared" ca="1" si="4"/>
        <v>1</v>
      </c>
      <c r="I55">
        <f t="shared" ca="1" si="5"/>
        <v>1</v>
      </c>
      <c r="J55">
        <f t="shared" ca="1" si="12"/>
        <v>1</v>
      </c>
      <c r="K55">
        <f t="shared" ca="1" si="6"/>
        <v>8</v>
      </c>
      <c r="L55">
        <f t="shared" ca="1" si="7"/>
        <v>35</v>
      </c>
      <c r="M55" t="str">
        <f ca="1">IF(I55="","",IF(AND(L55&gt;=$O$4,MAX(L$3:L54)&lt;$O$4),"KTF",""))</f>
        <v/>
      </c>
      <c r="S55">
        <f t="shared" ca="1" si="15"/>
        <v>54</v>
      </c>
      <c r="T55">
        <f t="shared" ca="1" si="9"/>
        <v>54</v>
      </c>
      <c r="U55">
        <f t="shared" ca="1" si="10"/>
        <v>51</v>
      </c>
      <c r="V55">
        <f ca="1">IF(V54&lt;&gt;"",V54,IF(U55&lt;&gt;"",MIN(L$4:L54),""))</f>
        <v>-453</v>
      </c>
      <c r="W55">
        <f ca="1">IF(W54&lt;&gt;"",W54,IF(V55&lt;&gt;"",MAX(J$4:J55),""))</f>
        <v>11</v>
      </c>
      <c r="X55">
        <f ca="1">IF(X54&lt;&gt;"",X54,IF(COUNTIFS($D$3:$D55,"R")=X$2,$A55,""))</f>
        <v>5</v>
      </c>
      <c r="Y55">
        <f ca="1">IF(Y54&lt;&gt;"",Y54,IF(COUNTIFS($D$3:$D55,"R")=Y$2,$A55,""))</f>
        <v>7</v>
      </c>
      <c r="Z55">
        <f ca="1">IF(Z54&lt;&gt;"",Z54,IF(COUNTIFS($D$3:$D55,"R")=Z$2,$A55,""))</f>
        <v>12</v>
      </c>
      <c r="AA55">
        <f ca="1">IF(AA54&lt;&gt;"",AA54,IF(COUNTIFS($D$3:$D55,"R")=AA$2,$A55,""))</f>
        <v>17</v>
      </c>
      <c r="AB55">
        <f ca="1">IF(AB54&lt;&gt;"",AB54,IF(COUNTIFS($D$3:$D55,"R")=AB$2,$E55,""))</f>
        <v>1</v>
      </c>
      <c r="AC55">
        <f ca="1">IF(AC54&lt;&gt;"",AC54,IF(COUNTIFS($D$3:$D55,"R")=AC$2,$E55,""))</f>
        <v>4</v>
      </c>
      <c r="AD55">
        <f ca="1">IF(AD54&lt;&gt;"",AD54,IF(COUNTIFS($D$3:$D55,"R")=AD$2,$E55,""))</f>
        <v>7</v>
      </c>
      <c r="AE55">
        <f ca="1">IF(AE54&lt;&gt;"",AE54,IF(COUNTIFS($D$3:$D55,"R")=AE$2,$E55,""))</f>
        <v>2</v>
      </c>
    </row>
    <row r="56" spans="1:48" x14ac:dyDescent="0.25">
      <c r="A56">
        <v>54</v>
      </c>
      <c r="B56">
        <f t="shared" ca="1" si="1"/>
        <v>12</v>
      </c>
      <c r="C56">
        <f ca="1">IF(B56="","",COUNTIF($B$3:B55,B56))</f>
        <v>1</v>
      </c>
      <c r="D56" t="str">
        <f t="shared" ca="1" si="2"/>
        <v>R</v>
      </c>
      <c r="E56">
        <f ca="1">IF(B56="","",'Dynamic Ordinal tracker'!C55)</f>
        <v>28</v>
      </c>
      <c r="F56">
        <f t="shared" ca="1" si="3"/>
        <v>28</v>
      </c>
      <c r="G56">
        <f ca="1">IF(B56="","",IF(COUNTIFS(D$3:D55,"R")&lt;O$13,0,1))</f>
        <v>1</v>
      </c>
      <c r="H56">
        <f t="shared" ca="1" si="4"/>
        <v>1</v>
      </c>
      <c r="I56">
        <f t="shared" ca="1" si="5"/>
        <v>1</v>
      </c>
      <c r="J56">
        <f t="shared" ca="1" si="12"/>
        <v>2</v>
      </c>
      <c r="K56">
        <f t="shared" ca="1" si="6"/>
        <v>16</v>
      </c>
      <c r="L56">
        <f t="shared" ca="1" si="7"/>
        <v>51</v>
      </c>
      <c r="M56" t="str">
        <f ca="1">IF(I56="","",IF(AND(L56&gt;=$O$4,MAX(L$3:L55)&lt;$O$4),"KTF",""))</f>
        <v/>
      </c>
      <c r="S56">
        <f t="shared" ca="1" si="15"/>
        <v>54</v>
      </c>
      <c r="T56">
        <f t="shared" ca="1" si="9"/>
        <v>54</v>
      </c>
      <c r="U56">
        <f t="shared" ca="1" si="10"/>
        <v>51</v>
      </c>
      <c r="V56">
        <f ca="1">IF(V55&lt;&gt;"",V55,IF(U56&lt;&gt;"",MIN(L$4:L55),""))</f>
        <v>-453</v>
      </c>
      <c r="W56">
        <f ca="1">IF(W55&lt;&gt;"",W55,IF(V56&lt;&gt;"",MAX(J$4:J56),""))</f>
        <v>11</v>
      </c>
      <c r="X56">
        <f ca="1">IF(X55&lt;&gt;"",X55,IF(COUNTIFS($D$3:$D56,"R")=X$2,$A56,""))</f>
        <v>5</v>
      </c>
      <c r="Y56">
        <f ca="1">IF(Y55&lt;&gt;"",Y55,IF(COUNTIFS($D$3:$D56,"R")=Y$2,$A56,""))</f>
        <v>7</v>
      </c>
      <c r="Z56">
        <f ca="1">IF(Z55&lt;&gt;"",Z55,IF(COUNTIFS($D$3:$D56,"R")=Z$2,$A56,""))</f>
        <v>12</v>
      </c>
      <c r="AA56">
        <f ca="1">IF(AA55&lt;&gt;"",AA55,IF(COUNTIFS($D$3:$D56,"R")=AA$2,$A56,""))</f>
        <v>17</v>
      </c>
      <c r="AB56">
        <f ca="1">IF(AB55&lt;&gt;"",AB55,IF(COUNTIFS($D$3:$D56,"R")=AB$2,$E56,""))</f>
        <v>1</v>
      </c>
      <c r="AC56">
        <f ca="1">IF(AC55&lt;&gt;"",AC55,IF(COUNTIFS($D$3:$D56,"R")=AC$2,$E56,""))</f>
        <v>4</v>
      </c>
      <c r="AD56">
        <f ca="1">IF(AD55&lt;&gt;"",AD55,IF(COUNTIFS($D$3:$D56,"R")=AD$2,$E56,""))</f>
        <v>7</v>
      </c>
      <c r="AE56">
        <f ca="1">IF(AE55&lt;&gt;"",AE55,IF(COUNTIFS($D$3:$D56,"R")=AE$2,$E56,""))</f>
        <v>2</v>
      </c>
    </row>
    <row r="57" spans="1:48" x14ac:dyDescent="0.25">
      <c r="A57">
        <v>55</v>
      </c>
      <c r="B57">
        <f t="shared" ca="1" si="1"/>
        <v>24</v>
      </c>
      <c r="C57">
        <f ca="1">IF(B57="","",COUNTIF($B$3:B56,B57))</f>
        <v>2</v>
      </c>
      <c r="D57" t="str">
        <f t="shared" ca="1" si="2"/>
        <v>R</v>
      </c>
      <c r="E57">
        <f ca="1">IF(B57="","",'Dynamic Ordinal tracker'!C56)</f>
        <v>9</v>
      </c>
      <c r="F57">
        <f t="shared" ca="1" si="3"/>
        <v>28</v>
      </c>
      <c r="G57">
        <f ca="1">IF(B57="","",IF(COUNTIFS(D$3:D56,"R")&lt;O$13,0,1))</f>
        <v>1</v>
      </c>
      <c r="H57">
        <f t="shared" ca="1" si="4"/>
        <v>1</v>
      </c>
      <c r="I57">
        <f t="shared" ca="1" si="5"/>
        <v>1</v>
      </c>
      <c r="J57">
        <f t="shared" ca="1" si="12"/>
        <v>3</v>
      </c>
      <c r="K57">
        <f t="shared" ca="1" si="6"/>
        <v>24</v>
      </c>
      <c r="L57">
        <f t="shared" ca="1" si="7"/>
        <v>75</v>
      </c>
      <c r="M57" t="str">
        <f ca="1">IF(I57="","",IF(AND(L57&gt;=$O$4,MAX(L$3:L56)&lt;$O$4),"KTF",""))</f>
        <v/>
      </c>
      <c r="S57">
        <f t="shared" ca="1" si="15"/>
        <v>75</v>
      </c>
      <c r="T57">
        <f t="shared" ca="1" si="9"/>
        <v>54</v>
      </c>
      <c r="U57">
        <f t="shared" ca="1" si="10"/>
        <v>51</v>
      </c>
      <c r="V57">
        <f ca="1">IF(V56&lt;&gt;"",V56,IF(U57&lt;&gt;"",MIN(L$4:L56),""))</f>
        <v>-453</v>
      </c>
      <c r="W57">
        <f ca="1">IF(W56&lt;&gt;"",W56,IF(V57&lt;&gt;"",MAX(J$4:J57),""))</f>
        <v>11</v>
      </c>
      <c r="X57">
        <f ca="1">IF(X56&lt;&gt;"",X56,IF(COUNTIFS($D$3:$D57,"R")=X$2,$A57,""))</f>
        <v>5</v>
      </c>
      <c r="Y57">
        <f ca="1">IF(Y56&lt;&gt;"",Y56,IF(COUNTIFS($D$3:$D57,"R")=Y$2,$A57,""))</f>
        <v>7</v>
      </c>
      <c r="Z57">
        <f ca="1">IF(Z56&lt;&gt;"",Z56,IF(COUNTIFS($D$3:$D57,"R")=Z$2,$A57,""))</f>
        <v>12</v>
      </c>
      <c r="AA57">
        <f ca="1">IF(AA56&lt;&gt;"",AA56,IF(COUNTIFS($D$3:$D57,"R")=AA$2,$A57,""))</f>
        <v>17</v>
      </c>
      <c r="AB57">
        <f ca="1">IF(AB56&lt;&gt;"",AB56,IF(COUNTIFS($D$3:$D57,"R")=AB$2,$E57,""))</f>
        <v>1</v>
      </c>
      <c r="AC57">
        <f ca="1">IF(AC56&lt;&gt;"",AC56,IF(COUNTIFS($D$3:$D57,"R")=AC$2,$E57,""))</f>
        <v>4</v>
      </c>
      <c r="AD57">
        <f ca="1">IF(AD56&lt;&gt;"",AD56,IF(COUNTIFS($D$3:$D57,"R")=AD$2,$E57,""))</f>
        <v>7</v>
      </c>
      <c r="AE57">
        <f ca="1">IF(AE56&lt;&gt;"",AE56,IF(COUNTIFS($D$3:$D57,"R")=AE$2,$E57,""))</f>
        <v>2</v>
      </c>
    </row>
    <row r="58" spans="1:48" x14ac:dyDescent="0.25">
      <c r="A58">
        <v>56</v>
      </c>
      <c r="B58">
        <f t="shared" ca="1" si="1"/>
        <v>29</v>
      </c>
      <c r="C58">
        <f ca="1">IF(B58="","",COUNTIF($B$3:B57,B58))</f>
        <v>2</v>
      </c>
      <c r="D58" t="str">
        <f t="shared" ca="1" si="2"/>
        <v>R</v>
      </c>
      <c r="E58">
        <f ca="1">IF(B58="","",'Dynamic Ordinal tracker'!C57)</f>
        <v>13</v>
      </c>
      <c r="F58">
        <f t="shared" ca="1" si="3"/>
        <v>28</v>
      </c>
      <c r="G58">
        <f ca="1">IF(B58="","",IF(COUNTIFS(D$3:D57,"R")&lt;O$13,0,1))</f>
        <v>1</v>
      </c>
      <c r="H58">
        <f t="shared" ca="1" si="4"/>
        <v>1</v>
      </c>
      <c r="I58">
        <f t="shared" ca="1" si="5"/>
        <v>1</v>
      </c>
      <c r="J58">
        <f t="shared" ca="1" si="12"/>
        <v>1</v>
      </c>
      <c r="K58">
        <f t="shared" ca="1" si="6"/>
        <v>8</v>
      </c>
      <c r="L58">
        <f t="shared" ca="1" si="7"/>
        <v>83</v>
      </c>
      <c r="M58" t="str">
        <f ca="1">IF(I58="","",IF(AND(L58&gt;=$O$4,MAX(L$3:L57)&lt;$O$4),"KTF",""))</f>
        <v/>
      </c>
      <c r="S58">
        <f t="shared" ca="1" si="15"/>
        <v>83</v>
      </c>
      <c r="T58">
        <f t="shared" ca="1" si="9"/>
        <v>54</v>
      </c>
      <c r="U58">
        <f t="shared" ca="1" si="10"/>
        <v>51</v>
      </c>
      <c r="V58">
        <f ca="1">IF(V57&lt;&gt;"",V57,IF(U58&lt;&gt;"",MIN(L$4:L57),""))</f>
        <v>-453</v>
      </c>
      <c r="W58">
        <f ca="1">IF(W57&lt;&gt;"",W57,IF(V58&lt;&gt;"",MAX(J$4:J58),""))</f>
        <v>11</v>
      </c>
      <c r="X58">
        <f ca="1">IF(X57&lt;&gt;"",X57,IF(COUNTIFS($D$3:$D58,"R")=X$2,$A58,""))</f>
        <v>5</v>
      </c>
      <c r="Y58">
        <f ca="1">IF(Y57&lt;&gt;"",Y57,IF(COUNTIFS($D$3:$D58,"R")=Y$2,$A58,""))</f>
        <v>7</v>
      </c>
      <c r="Z58">
        <f ca="1">IF(Z57&lt;&gt;"",Z57,IF(COUNTIFS($D$3:$D58,"R")=Z$2,$A58,""))</f>
        <v>12</v>
      </c>
      <c r="AA58">
        <f ca="1">IF(AA57&lt;&gt;"",AA57,IF(COUNTIFS($D$3:$D58,"R")=AA$2,$A58,""))</f>
        <v>17</v>
      </c>
      <c r="AB58">
        <f ca="1">IF(AB57&lt;&gt;"",AB57,IF(COUNTIFS($D$3:$D58,"R")=AB$2,$E58,""))</f>
        <v>1</v>
      </c>
      <c r="AC58">
        <f ca="1">IF(AC57&lt;&gt;"",AC57,IF(COUNTIFS($D$3:$D58,"R")=AC$2,$E58,""))</f>
        <v>4</v>
      </c>
      <c r="AD58">
        <f ca="1">IF(AD57&lt;&gt;"",AD57,IF(COUNTIFS($D$3:$D58,"R")=AD$2,$E58,""))</f>
        <v>7</v>
      </c>
      <c r="AE58">
        <f ca="1">IF(AE57&lt;&gt;"",AE57,IF(COUNTIFS($D$3:$D58,"R")=AE$2,$E58,""))</f>
        <v>2</v>
      </c>
    </row>
    <row r="59" spans="1:48" x14ac:dyDescent="0.25">
      <c r="A59">
        <v>57</v>
      </c>
      <c r="B59">
        <f t="shared" ca="1" si="1"/>
        <v>31</v>
      </c>
      <c r="C59">
        <f ca="1">IF(B59="","",COUNTIF($B$3:B58,B59))</f>
        <v>0</v>
      </c>
      <c r="D59" t="str">
        <f t="shared" ca="1" si="2"/>
        <v/>
      </c>
      <c r="E59" t="str">
        <f ca="1">IF(B59="","",'Dynamic Ordinal tracker'!C58)</f>
        <v/>
      </c>
      <c r="F59">
        <f t="shared" ca="1" si="3"/>
        <v>28</v>
      </c>
      <c r="G59">
        <f ca="1">IF(B59="","",IF(COUNTIFS(D$3:D58,"R")&lt;O$13,0,1))</f>
        <v>1</v>
      </c>
      <c r="H59">
        <f t="shared" ca="1" si="4"/>
        <v>1</v>
      </c>
      <c r="I59">
        <f t="shared" ca="1" si="5"/>
        <v>-1</v>
      </c>
      <c r="J59">
        <f t="shared" ca="1" si="12"/>
        <v>1</v>
      </c>
      <c r="K59">
        <f t="shared" ca="1" si="6"/>
        <v>-28</v>
      </c>
      <c r="L59">
        <f t="shared" ca="1" si="7"/>
        <v>55</v>
      </c>
      <c r="M59" t="str">
        <f ca="1">IF(I59="","",IF(AND(L59&gt;=$O$4,MAX(L$3:L58)&lt;$O$4),"KTF",""))</f>
        <v/>
      </c>
      <c r="S59">
        <f t="shared" ca="1" si="15"/>
        <v>83</v>
      </c>
      <c r="T59">
        <f t="shared" ca="1" si="9"/>
        <v>54</v>
      </c>
      <c r="U59">
        <f t="shared" ca="1" si="10"/>
        <v>51</v>
      </c>
      <c r="V59">
        <f ca="1">IF(V58&lt;&gt;"",V58,IF(U59&lt;&gt;"",MIN(L$4:L58),""))</f>
        <v>-453</v>
      </c>
      <c r="W59">
        <f ca="1">IF(W58&lt;&gt;"",W58,IF(V59&lt;&gt;"",MAX(J$4:J59),""))</f>
        <v>11</v>
      </c>
      <c r="X59">
        <f ca="1">IF(X58&lt;&gt;"",X58,IF(COUNTIFS($D$3:$D59,"R")=X$2,$A59,""))</f>
        <v>5</v>
      </c>
      <c r="Y59">
        <f ca="1">IF(Y58&lt;&gt;"",Y58,IF(COUNTIFS($D$3:$D59,"R")=Y$2,$A59,""))</f>
        <v>7</v>
      </c>
      <c r="Z59">
        <f ca="1">IF(Z58&lt;&gt;"",Z58,IF(COUNTIFS($D$3:$D59,"R")=Z$2,$A59,""))</f>
        <v>12</v>
      </c>
      <c r="AA59">
        <f ca="1">IF(AA58&lt;&gt;"",AA58,IF(COUNTIFS($D$3:$D59,"R")=AA$2,$A59,""))</f>
        <v>17</v>
      </c>
      <c r="AB59">
        <f ca="1">IF(AB58&lt;&gt;"",AB58,IF(COUNTIFS($D$3:$D59,"R")=AB$2,$E59,""))</f>
        <v>1</v>
      </c>
      <c r="AC59">
        <f ca="1">IF(AC58&lt;&gt;"",AC58,IF(COUNTIFS($D$3:$D59,"R")=AC$2,$E59,""))</f>
        <v>4</v>
      </c>
      <c r="AD59">
        <f ca="1">IF(AD58&lt;&gt;"",AD58,IF(COUNTIFS($D$3:$D59,"R")=AD$2,$E59,""))</f>
        <v>7</v>
      </c>
      <c r="AE59">
        <f ca="1">IF(AE58&lt;&gt;"",AE58,IF(COUNTIFS($D$3:$D59,"R")=AE$2,$E59,""))</f>
        <v>2</v>
      </c>
    </row>
    <row r="60" spans="1:48" x14ac:dyDescent="0.25">
      <c r="A60">
        <v>58</v>
      </c>
      <c r="B60">
        <f t="shared" ca="1" si="1"/>
        <v>28</v>
      </c>
      <c r="C60">
        <f ca="1">IF(B60="","",COUNTIF($B$3:B59,B60))</f>
        <v>3</v>
      </c>
      <c r="D60" t="str">
        <f t="shared" ca="1" si="2"/>
        <v>R</v>
      </c>
      <c r="E60">
        <f ca="1">IF(B60="","",'Dynamic Ordinal tracker'!C59)</f>
        <v>10</v>
      </c>
      <c r="F60">
        <f t="shared" ca="1" si="3"/>
        <v>29</v>
      </c>
      <c r="G60">
        <f ca="1">IF(B60="","",IF(COUNTIFS(D$3:D59,"R")&lt;O$13,0,1))</f>
        <v>1</v>
      </c>
      <c r="H60">
        <f t="shared" ca="1" si="4"/>
        <v>1</v>
      </c>
      <c r="I60">
        <f t="shared" ca="1" si="5"/>
        <v>1</v>
      </c>
      <c r="J60">
        <f t="shared" ca="1" si="12"/>
        <v>1</v>
      </c>
      <c r="K60">
        <f t="shared" ca="1" si="6"/>
        <v>7</v>
      </c>
      <c r="L60">
        <f t="shared" ca="1" si="7"/>
        <v>62</v>
      </c>
      <c r="M60" t="str">
        <f ca="1">IF(I60="","",IF(AND(L60&gt;=$O$4,MAX(L$3:L59)&lt;$O$4),"KTF",""))</f>
        <v/>
      </c>
      <c r="S60">
        <f t="shared" ca="1" si="15"/>
        <v>83</v>
      </c>
      <c r="T60">
        <f t="shared" ca="1" si="9"/>
        <v>54</v>
      </c>
      <c r="U60">
        <f t="shared" ca="1" si="10"/>
        <v>51</v>
      </c>
      <c r="V60">
        <f ca="1">IF(V59&lt;&gt;"",V59,IF(U60&lt;&gt;"",MIN(L$4:L59),""))</f>
        <v>-453</v>
      </c>
      <c r="W60">
        <f ca="1">IF(W59&lt;&gt;"",W59,IF(V60&lt;&gt;"",MAX(J$4:J60),""))</f>
        <v>11</v>
      </c>
      <c r="X60">
        <f ca="1">IF(X59&lt;&gt;"",X59,IF(COUNTIFS($D$3:$D60,"R")=X$2,$A60,""))</f>
        <v>5</v>
      </c>
      <c r="Y60">
        <f ca="1">IF(Y59&lt;&gt;"",Y59,IF(COUNTIFS($D$3:$D60,"R")=Y$2,$A60,""))</f>
        <v>7</v>
      </c>
      <c r="Z60">
        <f ca="1">IF(Z59&lt;&gt;"",Z59,IF(COUNTIFS($D$3:$D60,"R")=Z$2,$A60,""))</f>
        <v>12</v>
      </c>
      <c r="AA60">
        <f ca="1">IF(AA59&lt;&gt;"",AA59,IF(COUNTIFS($D$3:$D60,"R")=AA$2,$A60,""))</f>
        <v>17</v>
      </c>
      <c r="AB60">
        <f ca="1">IF(AB59&lt;&gt;"",AB59,IF(COUNTIFS($D$3:$D60,"R")=AB$2,$E60,""))</f>
        <v>1</v>
      </c>
      <c r="AC60">
        <f ca="1">IF(AC59&lt;&gt;"",AC59,IF(COUNTIFS($D$3:$D60,"R")=AC$2,$E60,""))</f>
        <v>4</v>
      </c>
      <c r="AD60">
        <f ca="1">IF(AD59&lt;&gt;"",AD59,IF(COUNTIFS($D$3:$D60,"R")=AD$2,$E60,""))</f>
        <v>7</v>
      </c>
      <c r="AE60">
        <f ca="1">IF(AE59&lt;&gt;"",AE59,IF(COUNTIFS($D$3:$D60,"R")=AE$2,$E60,""))</f>
        <v>2</v>
      </c>
    </row>
    <row r="61" spans="1:48" x14ac:dyDescent="0.25">
      <c r="A61">
        <v>59</v>
      </c>
      <c r="B61">
        <f t="shared" ca="1" si="1"/>
        <v>26</v>
      </c>
      <c r="C61">
        <f ca="1">IF(B61="","",COUNTIF($B$3:B60,B61))</f>
        <v>0</v>
      </c>
      <c r="D61" t="str">
        <f t="shared" ca="1" si="2"/>
        <v/>
      </c>
      <c r="E61" t="str">
        <f ca="1">IF(B61="","",'Dynamic Ordinal tracker'!C60)</f>
        <v/>
      </c>
      <c r="F61">
        <f t="shared" ca="1" si="3"/>
        <v>29</v>
      </c>
      <c r="G61">
        <f ca="1">IF(B61="","",IF(COUNTIFS(D$3:D60,"R")&lt;O$13,0,1))</f>
        <v>1</v>
      </c>
      <c r="H61">
        <f t="shared" ca="1" si="4"/>
        <v>1</v>
      </c>
      <c r="I61">
        <f t="shared" ca="1" si="5"/>
        <v>-1</v>
      </c>
      <c r="J61">
        <f t="shared" ca="1" si="12"/>
        <v>2</v>
      </c>
      <c r="K61">
        <f t="shared" ca="1" si="6"/>
        <v>-58</v>
      </c>
      <c r="L61">
        <f t="shared" ca="1" si="7"/>
        <v>4</v>
      </c>
      <c r="M61" t="str">
        <f ca="1">IF(I61="","",IF(AND(L61&gt;=$O$4,MAX(L$3:L60)&lt;$O$4),"KTF",""))</f>
        <v/>
      </c>
      <c r="S61">
        <f t="shared" ca="1" si="15"/>
        <v>83</v>
      </c>
      <c r="T61">
        <f t="shared" ca="1" si="9"/>
        <v>54</v>
      </c>
      <c r="U61">
        <f t="shared" ca="1" si="10"/>
        <v>51</v>
      </c>
      <c r="V61">
        <f ca="1">IF(V60&lt;&gt;"",V60,IF(U61&lt;&gt;"",MIN(L$4:L60),""))</f>
        <v>-453</v>
      </c>
      <c r="W61">
        <f ca="1">IF(W60&lt;&gt;"",W60,IF(V61&lt;&gt;"",MAX(J$4:J61),""))</f>
        <v>11</v>
      </c>
      <c r="X61">
        <f ca="1">IF(X60&lt;&gt;"",X60,IF(COUNTIFS($D$3:$D61,"R")=X$2,$A61,""))</f>
        <v>5</v>
      </c>
      <c r="Y61">
        <f ca="1">IF(Y60&lt;&gt;"",Y60,IF(COUNTIFS($D$3:$D61,"R")=Y$2,$A61,""))</f>
        <v>7</v>
      </c>
      <c r="Z61">
        <f ca="1">IF(Z60&lt;&gt;"",Z60,IF(COUNTIFS($D$3:$D61,"R")=Z$2,$A61,""))</f>
        <v>12</v>
      </c>
      <c r="AA61">
        <f ca="1">IF(AA60&lt;&gt;"",AA60,IF(COUNTIFS($D$3:$D61,"R")=AA$2,$A61,""))</f>
        <v>17</v>
      </c>
      <c r="AB61">
        <f ca="1">IF(AB60&lt;&gt;"",AB60,IF(COUNTIFS($D$3:$D61,"R")=AB$2,$E61,""))</f>
        <v>1</v>
      </c>
      <c r="AC61">
        <f ca="1">IF(AC60&lt;&gt;"",AC60,IF(COUNTIFS($D$3:$D61,"R")=AC$2,$E61,""))</f>
        <v>4</v>
      </c>
      <c r="AD61">
        <f ca="1">IF(AD60&lt;&gt;"",AD60,IF(COUNTIFS($D$3:$D61,"R")=AD$2,$E61,""))</f>
        <v>7</v>
      </c>
      <c r="AE61">
        <f ca="1">IF(AE60&lt;&gt;"",AE60,IF(COUNTIFS($D$3:$D61,"R")=AE$2,$E61,""))</f>
        <v>2</v>
      </c>
    </row>
    <row r="62" spans="1:48" x14ac:dyDescent="0.25">
      <c r="A62">
        <v>60</v>
      </c>
      <c r="B62">
        <f t="shared" ca="1" si="1"/>
        <v>17</v>
      </c>
      <c r="C62">
        <f ca="1">IF(B62="","",COUNTIF($B$3:B61,B62))</f>
        <v>0</v>
      </c>
      <c r="D62" t="str">
        <f t="shared" ca="1" si="2"/>
        <v/>
      </c>
      <c r="E62" t="str">
        <f ca="1">IF(B62="","",'Dynamic Ordinal tracker'!C61)</f>
        <v/>
      </c>
      <c r="F62">
        <f t="shared" ca="1" si="3"/>
        <v>30</v>
      </c>
      <c r="G62">
        <f ca="1">IF(B62="","",IF(COUNTIFS(D$3:D61,"R")&lt;O$13,0,1))</f>
        <v>1</v>
      </c>
      <c r="H62">
        <f t="shared" ca="1" si="4"/>
        <v>1</v>
      </c>
      <c r="I62">
        <f t="shared" ca="1" si="5"/>
        <v>-1</v>
      </c>
      <c r="J62">
        <f t="shared" ca="1" si="12"/>
        <v>2</v>
      </c>
      <c r="K62">
        <f t="shared" ca="1" si="6"/>
        <v>-60</v>
      </c>
      <c r="L62">
        <f t="shared" ca="1" si="7"/>
        <v>-56</v>
      </c>
      <c r="M62" t="str">
        <f ca="1">IF(I62="","",IF(AND(L62&gt;=$O$4,MAX(L$3:L61)&lt;$O$4),"KTF",""))</f>
        <v/>
      </c>
      <c r="S62">
        <f t="shared" ca="1" si="15"/>
        <v>83</v>
      </c>
      <c r="T62">
        <f t="shared" ca="1" si="9"/>
        <v>54</v>
      </c>
      <c r="U62">
        <f t="shared" ca="1" si="10"/>
        <v>51</v>
      </c>
      <c r="V62">
        <f ca="1">IF(V61&lt;&gt;"",V61,IF(U62&lt;&gt;"",MIN(L$4:L61),""))</f>
        <v>-453</v>
      </c>
      <c r="W62">
        <f ca="1">IF(W61&lt;&gt;"",W61,IF(V62&lt;&gt;"",MAX(J$4:J62),""))</f>
        <v>11</v>
      </c>
      <c r="X62">
        <f ca="1">IF(X61&lt;&gt;"",X61,IF(COUNTIFS($D$3:$D62,"R")=X$2,$A62,""))</f>
        <v>5</v>
      </c>
      <c r="Y62">
        <f ca="1">IF(Y61&lt;&gt;"",Y61,IF(COUNTIFS($D$3:$D62,"R")=Y$2,$A62,""))</f>
        <v>7</v>
      </c>
      <c r="Z62">
        <f ca="1">IF(Z61&lt;&gt;"",Z61,IF(COUNTIFS($D$3:$D62,"R")=Z$2,$A62,""))</f>
        <v>12</v>
      </c>
      <c r="AA62">
        <f ca="1">IF(AA61&lt;&gt;"",AA61,IF(COUNTIFS($D$3:$D62,"R")=AA$2,$A62,""))</f>
        <v>17</v>
      </c>
      <c r="AB62">
        <f ca="1">IF(AB61&lt;&gt;"",AB61,IF(COUNTIFS($D$3:$D62,"R")=AB$2,$E62,""))</f>
        <v>1</v>
      </c>
      <c r="AC62">
        <f ca="1">IF(AC61&lt;&gt;"",AC61,IF(COUNTIFS($D$3:$D62,"R")=AC$2,$E62,""))</f>
        <v>4</v>
      </c>
      <c r="AD62">
        <f ca="1">IF(AD61&lt;&gt;"",AD61,IF(COUNTIFS($D$3:$D62,"R")=AD$2,$E62,""))</f>
        <v>7</v>
      </c>
      <c r="AE62">
        <f ca="1">IF(AE61&lt;&gt;"",AE61,IF(COUNTIFS($D$3:$D62,"R")=AE$2,$E62,""))</f>
        <v>2</v>
      </c>
    </row>
    <row r="63" spans="1:48" x14ac:dyDescent="0.25">
      <c r="A63">
        <v>61</v>
      </c>
      <c r="B63">
        <f t="shared" ca="1" si="1"/>
        <v>27</v>
      </c>
      <c r="C63">
        <f ca="1">IF(B63="","",COUNTIF($B$3:B62,B63))</f>
        <v>2</v>
      </c>
      <c r="D63" t="str">
        <f t="shared" ca="1" si="2"/>
        <v>R</v>
      </c>
      <c r="E63">
        <f ca="1">IF(B63="","",'Dynamic Ordinal tracker'!C62)</f>
        <v>27</v>
      </c>
      <c r="F63">
        <f t="shared" ca="1" si="3"/>
        <v>31</v>
      </c>
      <c r="G63">
        <f ca="1">IF(B63="","",IF(COUNTIFS(D$3:D62,"R")&lt;O$13,0,1))</f>
        <v>1</v>
      </c>
      <c r="H63">
        <f t="shared" ca="1" si="4"/>
        <v>1</v>
      </c>
      <c r="I63">
        <f t="shared" ca="1" si="5"/>
        <v>1</v>
      </c>
      <c r="J63">
        <f t="shared" ca="1" si="12"/>
        <v>2</v>
      </c>
      <c r="K63">
        <f t="shared" ca="1" si="6"/>
        <v>10</v>
      </c>
      <c r="L63">
        <f t="shared" ca="1" si="7"/>
        <v>-46</v>
      </c>
      <c r="M63" t="str">
        <f ca="1">IF(I63="","",IF(AND(L63&gt;=$O$4,MAX(L$3:L62)&lt;$O$4),"KTF",""))</f>
        <v/>
      </c>
      <c r="S63">
        <f t="shared" ca="1" si="15"/>
        <v>83</v>
      </c>
      <c r="T63">
        <f t="shared" ca="1" si="9"/>
        <v>54</v>
      </c>
      <c r="U63">
        <f t="shared" ca="1" si="10"/>
        <v>51</v>
      </c>
      <c r="V63">
        <f ca="1">IF(V62&lt;&gt;"",V62,IF(U63&lt;&gt;"",MIN(L$4:L62),""))</f>
        <v>-453</v>
      </c>
      <c r="W63">
        <f ca="1">IF(W62&lt;&gt;"",W62,IF(V63&lt;&gt;"",MAX(J$4:J63),""))</f>
        <v>11</v>
      </c>
      <c r="X63">
        <f ca="1">IF(X62&lt;&gt;"",X62,IF(COUNTIFS($D$3:$D63,"R")=X$2,$A63,""))</f>
        <v>5</v>
      </c>
      <c r="Y63">
        <f ca="1">IF(Y62&lt;&gt;"",Y62,IF(COUNTIFS($D$3:$D63,"R")=Y$2,$A63,""))</f>
        <v>7</v>
      </c>
      <c r="Z63">
        <f ca="1">IF(Z62&lt;&gt;"",Z62,IF(COUNTIFS($D$3:$D63,"R")=Z$2,$A63,""))</f>
        <v>12</v>
      </c>
      <c r="AA63">
        <f ca="1">IF(AA62&lt;&gt;"",AA62,IF(COUNTIFS($D$3:$D63,"R")=AA$2,$A63,""))</f>
        <v>17</v>
      </c>
      <c r="AB63">
        <f ca="1">IF(AB62&lt;&gt;"",AB62,IF(COUNTIFS($D$3:$D63,"R")=AB$2,$E63,""))</f>
        <v>1</v>
      </c>
      <c r="AC63">
        <f ca="1">IF(AC62&lt;&gt;"",AC62,IF(COUNTIFS($D$3:$D63,"R")=AC$2,$E63,""))</f>
        <v>4</v>
      </c>
      <c r="AD63">
        <f ca="1">IF(AD62&lt;&gt;"",AD62,IF(COUNTIFS($D$3:$D63,"R")=AD$2,$E63,""))</f>
        <v>7</v>
      </c>
      <c r="AE63">
        <f ca="1">IF(AE62&lt;&gt;"",AE62,IF(COUNTIFS($D$3:$D63,"R")=AE$2,$E63,""))</f>
        <v>2</v>
      </c>
    </row>
    <row r="64" spans="1:48" x14ac:dyDescent="0.25">
      <c r="A64">
        <v>62</v>
      </c>
      <c r="B64">
        <f t="shared" ca="1" si="1"/>
        <v>19</v>
      </c>
      <c r="C64">
        <f ca="1">IF(B64="","",COUNTIF($B$3:B63,B64))</f>
        <v>0</v>
      </c>
      <c r="D64" t="str">
        <f t="shared" ca="1" si="2"/>
        <v/>
      </c>
      <c r="E64" t="str">
        <f ca="1">IF(B64="","",'Dynamic Ordinal tracker'!C63)</f>
        <v/>
      </c>
      <c r="F64">
        <f t="shared" ca="1" si="3"/>
        <v>31</v>
      </c>
      <c r="G64">
        <f ca="1">IF(B64="","",IF(COUNTIFS(D$3:D63,"R")&lt;O$13,0,1))</f>
        <v>1</v>
      </c>
      <c r="H64">
        <f t="shared" ca="1" si="4"/>
        <v>1</v>
      </c>
      <c r="I64">
        <f t="shared" ca="1" si="5"/>
        <v>-1</v>
      </c>
      <c r="J64">
        <f t="shared" ca="1" si="12"/>
        <v>3</v>
      </c>
      <c r="K64">
        <f t="shared" ca="1" si="6"/>
        <v>-93</v>
      </c>
      <c r="L64">
        <f t="shared" ca="1" si="7"/>
        <v>-139</v>
      </c>
      <c r="M64" t="str">
        <f ca="1">IF(I64="","",IF(AND(L64&gt;=$O$4,MAX(L$3:L63)&lt;$O$4),"KTF",""))</f>
        <v/>
      </c>
      <c r="S64">
        <f t="shared" ca="1" si="15"/>
        <v>83</v>
      </c>
      <c r="T64">
        <f t="shared" ca="1" si="9"/>
        <v>54</v>
      </c>
      <c r="U64">
        <f t="shared" ca="1" si="10"/>
        <v>51</v>
      </c>
      <c r="V64">
        <f ca="1">IF(V63&lt;&gt;"",V63,IF(U64&lt;&gt;"",MIN(L$4:L63),""))</f>
        <v>-453</v>
      </c>
      <c r="W64">
        <f ca="1">IF(W63&lt;&gt;"",W63,IF(V64&lt;&gt;"",MAX(J$4:J64),""))</f>
        <v>11</v>
      </c>
      <c r="X64">
        <f ca="1">IF(X63&lt;&gt;"",X63,IF(COUNTIFS($D$3:$D64,"R")=X$2,$A64,""))</f>
        <v>5</v>
      </c>
      <c r="Y64">
        <f ca="1">IF(Y63&lt;&gt;"",Y63,IF(COUNTIFS($D$3:$D64,"R")=Y$2,$A64,""))</f>
        <v>7</v>
      </c>
      <c r="Z64">
        <f ca="1">IF(Z63&lt;&gt;"",Z63,IF(COUNTIFS($D$3:$D64,"R")=Z$2,$A64,""))</f>
        <v>12</v>
      </c>
      <c r="AA64">
        <f ca="1">IF(AA63&lt;&gt;"",AA63,IF(COUNTIFS($D$3:$D64,"R")=AA$2,$A64,""))</f>
        <v>17</v>
      </c>
      <c r="AB64">
        <f ca="1">IF(AB63&lt;&gt;"",AB63,IF(COUNTIFS($D$3:$D64,"R")=AB$2,$E64,""))</f>
        <v>1</v>
      </c>
      <c r="AC64">
        <f ca="1">IF(AC63&lt;&gt;"",AC63,IF(COUNTIFS($D$3:$D64,"R")=AC$2,$E64,""))</f>
        <v>4</v>
      </c>
      <c r="AD64">
        <f ca="1">IF(AD63&lt;&gt;"",AD63,IF(COUNTIFS($D$3:$D64,"R")=AD$2,$E64,""))</f>
        <v>7</v>
      </c>
      <c r="AE64">
        <f ca="1">IF(AE63&lt;&gt;"",AE63,IF(COUNTIFS($D$3:$D64,"R")=AE$2,$E64,""))</f>
        <v>2</v>
      </c>
    </row>
    <row r="65" spans="1:31" x14ac:dyDescent="0.25">
      <c r="A65">
        <v>63</v>
      </c>
      <c r="B65">
        <f t="shared" ca="1" si="1"/>
        <v>5</v>
      </c>
      <c r="C65">
        <f ca="1">IF(B65="","",COUNTIF($B$3:B64,B65))</f>
        <v>0</v>
      </c>
      <c r="D65" t="str">
        <f t="shared" ca="1" si="2"/>
        <v/>
      </c>
      <c r="E65" t="str">
        <f ca="1">IF(B65="","",'Dynamic Ordinal tracker'!C64)</f>
        <v/>
      </c>
      <c r="F65">
        <f t="shared" ca="1" si="3"/>
        <v>32</v>
      </c>
      <c r="G65">
        <f ca="1">IF(B65="","",IF(COUNTIFS(D$3:D64,"R")&lt;O$13,0,1))</f>
        <v>1</v>
      </c>
      <c r="H65">
        <f t="shared" ca="1" si="4"/>
        <v>1</v>
      </c>
      <c r="I65">
        <f t="shared" ca="1" si="5"/>
        <v>-1</v>
      </c>
      <c r="J65">
        <f t="shared" ca="1" si="12"/>
        <v>3</v>
      </c>
      <c r="K65">
        <f t="shared" ca="1" si="6"/>
        <v>-96</v>
      </c>
      <c r="L65">
        <f t="shared" ca="1" si="7"/>
        <v>-235</v>
      </c>
      <c r="M65" t="str">
        <f ca="1">IF(I65="","",IF(AND(L65&gt;=$O$4,MAX(L$3:L64)&lt;$O$4),"KTF",""))</f>
        <v/>
      </c>
      <c r="S65">
        <f t="shared" ca="1" si="15"/>
        <v>83</v>
      </c>
      <c r="T65">
        <f t="shared" ca="1" si="9"/>
        <v>54</v>
      </c>
      <c r="U65">
        <f t="shared" ca="1" si="10"/>
        <v>51</v>
      </c>
      <c r="V65">
        <f ca="1">IF(V64&lt;&gt;"",V64,IF(U65&lt;&gt;"",MIN(L$4:L64),""))</f>
        <v>-453</v>
      </c>
      <c r="W65">
        <f ca="1">IF(W64&lt;&gt;"",W64,IF(V65&lt;&gt;"",MAX(J$4:J65),""))</f>
        <v>11</v>
      </c>
      <c r="X65">
        <f ca="1">IF(X64&lt;&gt;"",X64,IF(COUNTIFS($D$3:$D65,"R")=X$2,$A65,""))</f>
        <v>5</v>
      </c>
      <c r="Y65">
        <f ca="1">IF(Y64&lt;&gt;"",Y64,IF(COUNTIFS($D$3:$D65,"R")=Y$2,$A65,""))</f>
        <v>7</v>
      </c>
      <c r="Z65">
        <f ca="1">IF(Z64&lt;&gt;"",Z64,IF(COUNTIFS($D$3:$D65,"R")=Z$2,$A65,""))</f>
        <v>12</v>
      </c>
      <c r="AA65">
        <f ca="1">IF(AA64&lt;&gt;"",AA64,IF(COUNTIFS($D$3:$D65,"R")=AA$2,$A65,""))</f>
        <v>17</v>
      </c>
      <c r="AB65">
        <f ca="1">IF(AB64&lt;&gt;"",AB64,IF(COUNTIFS($D$3:$D65,"R")=AB$2,$E65,""))</f>
        <v>1</v>
      </c>
      <c r="AC65">
        <f ca="1">IF(AC64&lt;&gt;"",AC64,IF(COUNTIFS($D$3:$D65,"R")=AC$2,$E65,""))</f>
        <v>4</v>
      </c>
      <c r="AD65">
        <f ca="1">IF(AD64&lt;&gt;"",AD64,IF(COUNTIFS($D$3:$D65,"R")=AD$2,$E65,""))</f>
        <v>7</v>
      </c>
      <c r="AE65">
        <f ca="1">IF(AE64&lt;&gt;"",AE64,IF(COUNTIFS($D$3:$D65,"R")=AE$2,$E65,""))</f>
        <v>2</v>
      </c>
    </row>
    <row r="66" spans="1:31" x14ac:dyDescent="0.25">
      <c r="A66">
        <v>64</v>
      </c>
      <c r="B66">
        <f t="shared" ca="1" si="1"/>
        <v>28</v>
      </c>
      <c r="C66">
        <f ca="1">IF(B66="","",COUNTIF($B$3:B65,B66))</f>
        <v>4</v>
      </c>
      <c r="D66" t="str">
        <f t="shared" ca="1" si="2"/>
        <v>R</v>
      </c>
      <c r="E66">
        <f ca="1">IF(B66="","",'Dynamic Ordinal tracker'!C65)</f>
        <v>6</v>
      </c>
      <c r="F66">
        <f t="shared" ca="1" si="3"/>
        <v>33</v>
      </c>
      <c r="G66">
        <f ca="1">IF(B66="","",IF(COUNTIFS(D$3:D65,"R")&lt;O$13,0,1))</f>
        <v>1</v>
      </c>
      <c r="H66">
        <f t="shared" ca="1" si="4"/>
        <v>1</v>
      </c>
      <c r="I66">
        <f t="shared" ca="1" si="5"/>
        <v>1</v>
      </c>
      <c r="J66">
        <f t="shared" ca="1" si="12"/>
        <v>3</v>
      </c>
      <c r="K66">
        <f t="shared" ca="1" si="6"/>
        <v>9</v>
      </c>
      <c r="L66">
        <f t="shared" ca="1" si="7"/>
        <v>-226</v>
      </c>
      <c r="M66" t="str">
        <f ca="1">IF(I66="","",IF(AND(L66&gt;=$O$4,MAX(L$3:L65)&lt;$O$4),"KTF",""))</f>
        <v/>
      </c>
      <c r="S66">
        <f t="shared" ca="1" si="15"/>
        <v>83</v>
      </c>
      <c r="T66">
        <f t="shared" ca="1" si="9"/>
        <v>54</v>
      </c>
      <c r="U66">
        <f t="shared" ca="1" si="10"/>
        <v>51</v>
      </c>
      <c r="V66">
        <f ca="1">IF(V65&lt;&gt;"",V65,IF(U66&lt;&gt;"",MIN(L$4:L65),""))</f>
        <v>-453</v>
      </c>
      <c r="W66">
        <f ca="1">IF(W65&lt;&gt;"",W65,IF(V66&lt;&gt;"",MAX(J$4:J66),""))</f>
        <v>11</v>
      </c>
      <c r="X66">
        <f ca="1">IF(X65&lt;&gt;"",X65,IF(COUNTIFS($D$3:$D66,"R")=X$2,$A66,""))</f>
        <v>5</v>
      </c>
      <c r="Y66">
        <f ca="1">IF(Y65&lt;&gt;"",Y65,IF(COUNTIFS($D$3:$D66,"R")=Y$2,$A66,""))</f>
        <v>7</v>
      </c>
      <c r="Z66">
        <f ca="1">IF(Z65&lt;&gt;"",Z65,IF(COUNTIFS($D$3:$D66,"R")=Z$2,$A66,""))</f>
        <v>12</v>
      </c>
      <c r="AA66">
        <f ca="1">IF(AA65&lt;&gt;"",AA65,IF(COUNTIFS($D$3:$D66,"R")=AA$2,$A66,""))</f>
        <v>17</v>
      </c>
      <c r="AB66">
        <f ca="1">IF(AB65&lt;&gt;"",AB65,IF(COUNTIFS($D$3:$D66,"R")=AB$2,$E66,""))</f>
        <v>1</v>
      </c>
      <c r="AC66">
        <f ca="1">IF(AC65&lt;&gt;"",AC65,IF(COUNTIFS($D$3:$D66,"R")=AC$2,$E66,""))</f>
        <v>4</v>
      </c>
      <c r="AD66">
        <f ca="1">IF(AD65&lt;&gt;"",AD65,IF(COUNTIFS($D$3:$D66,"R")=AD$2,$E66,""))</f>
        <v>7</v>
      </c>
      <c r="AE66">
        <f ca="1">IF(AE65&lt;&gt;"",AE65,IF(COUNTIFS($D$3:$D66,"R")=AE$2,$E66,""))</f>
        <v>2</v>
      </c>
    </row>
    <row r="67" spans="1:31" x14ac:dyDescent="0.25">
      <c r="A67">
        <v>65</v>
      </c>
      <c r="B67">
        <f t="shared" ca="1" si="1"/>
        <v>9</v>
      </c>
      <c r="C67">
        <f ca="1">IF(B67="","",COUNTIF($B$3:B66,B67))</f>
        <v>1</v>
      </c>
      <c r="D67" t="str">
        <f t="shared" ca="1" si="2"/>
        <v>R</v>
      </c>
      <c r="E67">
        <f ca="1">IF(B67="","",'Dynamic Ordinal tracker'!C66)</f>
        <v>27</v>
      </c>
      <c r="F67">
        <f t="shared" ca="1" si="3"/>
        <v>33</v>
      </c>
      <c r="G67">
        <f ca="1">IF(B67="","",IF(COUNTIFS(D$3:D66,"R")&lt;O$13,0,1))</f>
        <v>1</v>
      </c>
      <c r="H67">
        <f t="shared" ca="1" si="4"/>
        <v>1</v>
      </c>
      <c r="I67">
        <f t="shared" ca="1" si="5"/>
        <v>1</v>
      </c>
      <c r="J67">
        <f t="shared" ca="1" si="12"/>
        <v>4</v>
      </c>
      <c r="K67">
        <f t="shared" ca="1" si="6"/>
        <v>12</v>
      </c>
      <c r="L67">
        <f t="shared" ca="1" si="7"/>
        <v>-214</v>
      </c>
      <c r="M67" t="str">
        <f ca="1">IF(I67="","",IF(AND(L67&gt;=$O$4,MAX(L$3:L66)&lt;$O$4),"KTF",""))</f>
        <v/>
      </c>
      <c r="S67">
        <f t="shared" ca="1" si="15"/>
        <v>83</v>
      </c>
      <c r="T67">
        <f t="shared" ca="1" si="9"/>
        <v>54</v>
      </c>
      <c r="U67">
        <f t="shared" ca="1" si="10"/>
        <v>51</v>
      </c>
      <c r="V67">
        <f ca="1">IF(V66&lt;&gt;"",V66,IF(U67&lt;&gt;"",MIN(L$4:L66),""))</f>
        <v>-453</v>
      </c>
      <c r="W67">
        <f ca="1">IF(W66&lt;&gt;"",W66,IF(V67&lt;&gt;"",MAX(J$4:J67),""))</f>
        <v>11</v>
      </c>
      <c r="X67">
        <f ca="1">IF(X66&lt;&gt;"",X66,IF(COUNTIFS($D$3:$D67,"R")=X$2,$A67,""))</f>
        <v>5</v>
      </c>
      <c r="Y67">
        <f ca="1">IF(Y66&lt;&gt;"",Y66,IF(COUNTIFS($D$3:$D67,"R")=Y$2,$A67,""))</f>
        <v>7</v>
      </c>
      <c r="Z67">
        <f ca="1">IF(Z66&lt;&gt;"",Z66,IF(COUNTIFS($D$3:$D67,"R")=Z$2,$A67,""))</f>
        <v>12</v>
      </c>
      <c r="AA67">
        <f ca="1">IF(AA66&lt;&gt;"",AA66,IF(COUNTIFS($D$3:$D67,"R")=AA$2,$A67,""))</f>
        <v>17</v>
      </c>
      <c r="AB67">
        <f ca="1">IF(AB66&lt;&gt;"",AB66,IF(COUNTIFS($D$3:$D67,"R")=AB$2,$E67,""))</f>
        <v>1</v>
      </c>
      <c r="AC67">
        <f ca="1">IF(AC66&lt;&gt;"",AC66,IF(COUNTIFS($D$3:$D67,"R")=AC$2,$E67,""))</f>
        <v>4</v>
      </c>
      <c r="AD67">
        <f ca="1">IF(AD66&lt;&gt;"",AD66,IF(COUNTIFS($D$3:$D67,"R")=AD$2,$E67,""))</f>
        <v>7</v>
      </c>
      <c r="AE67">
        <f ca="1">IF(AE66&lt;&gt;"",AE66,IF(COUNTIFS($D$3:$D67,"R")=AE$2,$E67,""))</f>
        <v>2</v>
      </c>
    </row>
    <row r="68" spans="1:31" x14ac:dyDescent="0.25">
      <c r="A68">
        <v>66</v>
      </c>
      <c r="B68">
        <f t="shared" ref="B68:B102" ca="1" si="16">RANDBETWEEN(1,37)</f>
        <v>19</v>
      </c>
      <c r="C68">
        <f ca="1">IF(B68="","",COUNTIF($B$3:B67,B68))</f>
        <v>1</v>
      </c>
      <c r="D68" t="str">
        <f t="shared" ca="1" si="2"/>
        <v>R</v>
      </c>
      <c r="E68">
        <f ca="1">IF(B68="","",'Dynamic Ordinal tracker'!C67)</f>
        <v>4</v>
      </c>
      <c r="F68">
        <f t="shared" ca="1" si="3"/>
        <v>33</v>
      </c>
      <c r="G68">
        <f ca="1">IF(B68="","",IF(COUNTIFS(D$3:D67,"R")&lt;O$13,0,1))</f>
        <v>1</v>
      </c>
      <c r="H68">
        <f t="shared" ca="1" si="4"/>
        <v>1</v>
      </c>
      <c r="I68">
        <f t="shared" ca="1" si="5"/>
        <v>1</v>
      </c>
      <c r="J68">
        <f t="shared" ca="1" si="12"/>
        <v>5</v>
      </c>
      <c r="K68">
        <f t="shared" ca="1" si="6"/>
        <v>15</v>
      </c>
      <c r="L68">
        <f t="shared" ca="1" si="7"/>
        <v>-199</v>
      </c>
      <c r="M68" t="str">
        <f ca="1">IF(I68="","",IF(AND(L68&gt;=$O$4,MAX(L$3:L67)&lt;$O$4),"KTF",""))</f>
        <v/>
      </c>
      <c r="S68">
        <f t="shared" ca="1" si="15"/>
        <v>83</v>
      </c>
      <c r="T68">
        <f t="shared" ca="1" si="9"/>
        <v>54</v>
      </c>
      <c r="U68">
        <f t="shared" ca="1" si="10"/>
        <v>51</v>
      </c>
      <c r="V68">
        <f ca="1">IF(V67&lt;&gt;"",V67,IF(U68&lt;&gt;"",MIN(L$4:L67),""))</f>
        <v>-453</v>
      </c>
      <c r="W68">
        <f ca="1">IF(W67&lt;&gt;"",W67,IF(V68&lt;&gt;"",MAX(J$4:J68),""))</f>
        <v>11</v>
      </c>
      <c r="X68">
        <f ca="1">IF(X67&lt;&gt;"",X67,IF(COUNTIFS($D$3:$D68,"R")=X$2,$A68,""))</f>
        <v>5</v>
      </c>
      <c r="Y68">
        <f ca="1">IF(Y67&lt;&gt;"",Y67,IF(COUNTIFS($D$3:$D68,"R")=Y$2,$A68,""))</f>
        <v>7</v>
      </c>
      <c r="Z68">
        <f ca="1">IF(Z67&lt;&gt;"",Z67,IF(COUNTIFS($D$3:$D68,"R")=Z$2,$A68,""))</f>
        <v>12</v>
      </c>
      <c r="AA68">
        <f ca="1">IF(AA67&lt;&gt;"",AA67,IF(COUNTIFS($D$3:$D68,"R")=AA$2,$A68,""))</f>
        <v>17</v>
      </c>
      <c r="AB68">
        <f ca="1">IF(AB67&lt;&gt;"",AB67,IF(COUNTIFS($D$3:$D68,"R")=AB$2,$E68,""))</f>
        <v>1</v>
      </c>
      <c r="AC68">
        <f ca="1">IF(AC67&lt;&gt;"",AC67,IF(COUNTIFS($D$3:$D68,"R")=AC$2,$E68,""))</f>
        <v>4</v>
      </c>
      <c r="AD68">
        <f ca="1">IF(AD67&lt;&gt;"",AD67,IF(COUNTIFS($D$3:$D68,"R")=AD$2,$E68,""))</f>
        <v>7</v>
      </c>
      <c r="AE68">
        <f ca="1">IF(AE67&lt;&gt;"",AE67,IF(COUNTIFS($D$3:$D68,"R")=AE$2,$E68,""))</f>
        <v>2</v>
      </c>
    </row>
    <row r="69" spans="1:31" x14ac:dyDescent="0.25">
      <c r="A69">
        <v>67</v>
      </c>
      <c r="B69">
        <f t="shared" ca="1" si="16"/>
        <v>11</v>
      </c>
      <c r="C69">
        <f ca="1">IF(B69="","",COUNTIF($B$3:B68,B69))</f>
        <v>1</v>
      </c>
      <c r="D69" t="str">
        <f t="shared" ref="D69:D102" ca="1" si="17">IF(B69="","",IF(C69&gt;0,"R",""))</f>
        <v>R</v>
      </c>
      <c r="E69">
        <f ca="1">IF(B69="","",'Dynamic Ordinal tracker'!C68)</f>
        <v>25</v>
      </c>
      <c r="F69">
        <f t="shared" ref="F69:F102" ca="1" si="18">IF(B69="","",IF(C68=0,F68+1,F68))</f>
        <v>33</v>
      </c>
      <c r="G69">
        <f ca="1">IF(B69="","",IF(COUNTIFS(D$3:D68,"R")&lt;O$13,0,1))</f>
        <v>1</v>
      </c>
      <c r="H69">
        <f t="shared" ref="H69:H103" ca="1" si="19">IF(B69="","",IF(A69&gt;=O$12,1,0))</f>
        <v>1</v>
      </c>
      <c r="I69">
        <f t="shared" ref="I69:I102" ca="1" si="20">IF(B69="","",IF(H69*G69=0,"",IF(C69=0,-1,1)))</f>
        <v>1</v>
      </c>
      <c r="J69">
        <f t="shared" ca="1" si="12"/>
        <v>6</v>
      </c>
      <c r="K69">
        <f t="shared" ref="K69:K102" ca="1" si="21">IF(B69="","",IF(H69*G69=0,0,IF(I69=1,(36-F69)*J69*$O$3,IF(I69=-1,J69*I69*F69*$O$3))))</f>
        <v>18</v>
      </c>
      <c r="L69">
        <f t="shared" ref="L69:L102" ca="1" si="22">IF(B69="","",IF(A69&lt;$O$12,0,K69+L68))</f>
        <v>-181</v>
      </c>
      <c r="M69" t="str">
        <f ca="1">IF(I69="","",IF(AND(L69&gt;=$O$4,MAX(L$3:L68)&lt;$O$4),"KTF",""))</f>
        <v/>
      </c>
      <c r="S69">
        <f t="shared" ca="1" si="15"/>
        <v>83</v>
      </c>
      <c r="T69">
        <f t="shared" ca="1" si="9"/>
        <v>54</v>
      </c>
      <c r="U69">
        <f t="shared" ca="1" si="10"/>
        <v>51</v>
      </c>
      <c r="V69">
        <f ca="1">IF(V68&lt;&gt;"",V68,IF(U69&lt;&gt;"",MIN(L$4:L68),""))</f>
        <v>-453</v>
      </c>
      <c r="W69">
        <f ca="1">IF(W68&lt;&gt;"",W68,IF(V69&lt;&gt;"",MAX(J$4:J69),""))</f>
        <v>11</v>
      </c>
      <c r="X69">
        <f ca="1">IF(X68&lt;&gt;"",X68,IF(COUNTIFS($D$3:$D69,"R")=X$2,$A69,""))</f>
        <v>5</v>
      </c>
      <c r="Y69">
        <f ca="1">IF(Y68&lt;&gt;"",Y68,IF(COUNTIFS($D$3:$D69,"R")=Y$2,$A69,""))</f>
        <v>7</v>
      </c>
      <c r="Z69">
        <f ca="1">IF(Z68&lt;&gt;"",Z68,IF(COUNTIFS($D$3:$D69,"R")=Z$2,$A69,""))</f>
        <v>12</v>
      </c>
      <c r="AA69">
        <f ca="1">IF(AA68&lt;&gt;"",AA68,IF(COUNTIFS($D$3:$D69,"R")=AA$2,$A69,""))</f>
        <v>17</v>
      </c>
      <c r="AB69">
        <f ca="1">IF(AB68&lt;&gt;"",AB68,IF(COUNTIFS($D$3:$D69,"R")=AB$2,$E69,""))</f>
        <v>1</v>
      </c>
      <c r="AC69">
        <f ca="1">IF(AC68&lt;&gt;"",AC68,IF(COUNTIFS($D$3:$D69,"R")=AC$2,$E69,""))</f>
        <v>4</v>
      </c>
      <c r="AD69">
        <f ca="1">IF(AD68&lt;&gt;"",AD68,IF(COUNTIFS($D$3:$D69,"R")=AD$2,$E69,""))</f>
        <v>7</v>
      </c>
      <c r="AE69">
        <f ca="1">IF(AE68&lt;&gt;"",AE68,IF(COUNTIFS($D$3:$D69,"R")=AE$2,$E69,""))</f>
        <v>2</v>
      </c>
    </row>
    <row r="70" spans="1:31" x14ac:dyDescent="0.25">
      <c r="A70">
        <v>68</v>
      </c>
      <c r="B70">
        <f t="shared" ca="1" si="16"/>
        <v>3</v>
      </c>
      <c r="C70">
        <f ca="1">IF(B70="","",COUNTIF($B$3:B69,B70))</f>
        <v>3</v>
      </c>
      <c r="D70" t="str">
        <f t="shared" ca="1" si="17"/>
        <v>R</v>
      </c>
      <c r="E70">
        <f ca="1">IF(B70="","",'Dynamic Ordinal tracker'!C69)</f>
        <v>23</v>
      </c>
      <c r="F70">
        <f t="shared" ca="1" si="18"/>
        <v>33</v>
      </c>
      <c r="G70">
        <f ca="1">IF(B70="","",IF(COUNTIFS(D$3:D69,"R")&lt;O$13,0,1))</f>
        <v>1</v>
      </c>
      <c r="H70">
        <f t="shared" ca="1" si="19"/>
        <v>1</v>
      </c>
      <c r="I70">
        <f t="shared" ca="1" si="20"/>
        <v>1</v>
      </c>
      <c r="J70">
        <f t="shared" ca="1" si="12"/>
        <v>7</v>
      </c>
      <c r="K70">
        <f t="shared" ca="1" si="21"/>
        <v>21</v>
      </c>
      <c r="L70">
        <f t="shared" ca="1" si="22"/>
        <v>-160</v>
      </c>
      <c r="M70" t="str">
        <f ca="1">IF(I70="","",IF(AND(L70&gt;=$O$4,MAX(L$3:L69)&lt;$O$4),"KTF",""))</f>
        <v/>
      </c>
      <c r="S70">
        <f t="shared" ca="1" si="15"/>
        <v>83</v>
      </c>
      <c r="T70">
        <f t="shared" ref="T70:T102" ca="1" si="23">IF(T69&lt;&gt;"",T69,IF(AND(T69="",L70&lt;=O$5),L70,IF(M70="KTF",L70,"")))</f>
        <v>54</v>
      </c>
      <c r="U70">
        <f t="shared" ref="U70:U102" ca="1" si="24">IF(U69&lt;&gt;"",U69,IF(T70&lt;&gt;"",A70,""))</f>
        <v>51</v>
      </c>
      <c r="V70">
        <f ca="1">IF(V69&lt;&gt;"",V69,IF(U70&lt;&gt;"",MIN(L$4:L69),""))</f>
        <v>-453</v>
      </c>
      <c r="W70">
        <f ca="1">IF(W69&lt;&gt;"",W69,IF(V70&lt;&gt;"",MAX(J$4:J70),""))</f>
        <v>11</v>
      </c>
      <c r="X70">
        <f ca="1">IF(X69&lt;&gt;"",X69,IF(COUNTIFS($D$3:$D70,"R")=X$2,$A70,""))</f>
        <v>5</v>
      </c>
      <c r="Y70">
        <f ca="1">IF(Y69&lt;&gt;"",Y69,IF(COUNTIFS($D$3:$D70,"R")=Y$2,$A70,""))</f>
        <v>7</v>
      </c>
      <c r="Z70">
        <f ca="1">IF(Z69&lt;&gt;"",Z69,IF(COUNTIFS($D$3:$D70,"R")=Z$2,$A70,""))</f>
        <v>12</v>
      </c>
      <c r="AA70">
        <f ca="1">IF(AA69&lt;&gt;"",AA69,IF(COUNTIFS($D$3:$D70,"R")=AA$2,$A70,""))</f>
        <v>17</v>
      </c>
      <c r="AB70">
        <f ca="1">IF(AB69&lt;&gt;"",AB69,IF(COUNTIFS($D$3:$D70,"R")=AB$2,$E70,""))</f>
        <v>1</v>
      </c>
      <c r="AC70">
        <f ca="1">IF(AC69&lt;&gt;"",AC69,IF(COUNTIFS($D$3:$D70,"R")=AC$2,$E70,""))</f>
        <v>4</v>
      </c>
      <c r="AD70">
        <f ca="1">IF(AD69&lt;&gt;"",AD69,IF(COUNTIFS($D$3:$D70,"R")=AD$2,$E70,""))</f>
        <v>7</v>
      </c>
      <c r="AE70">
        <f ca="1">IF(AE69&lt;&gt;"",AE69,IF(COUNTIFS($D$3:$D70,"R")=AE$2,$E70,""))</f>
        <v>2</v>
      </c>
    </row>
    <row r="71" spans="1:31" x14ac:dyDescent="0.25">
      <c r="A71">
        <v>69</v>
      </c>
      <c r="B71">
        <f t="shared" ca="1" si="16"/>
        <v>29</v>
      </c>
      <c r="C71">
        <f ca="1">IF(B71="","",COUNTIF($B$3:B70,B71))</f>
        <v>3</v>
      </c>
      <c r="D71" t="str">
        <f t="shared" ca="1" si="17"/>
        <v>R</v>
      </c>
      <c r="E71">
        <f ca="1">IF(B71="","",'Dynamic Ordinal tracker'!C70)</f>
        <v>11</v>
      </c>
      <c r="F71">
        <f t="shared" ca="1" si="18"/>
        <v>33</v>
      </c>
      <c r="G71">
        <f ca="1">IF(B71="","",IF(COUNTIFS(D$3:D70,"R")&lt;O$13,0,1))</f>
        <v>1</v>
      </c>
      <c r="H71">
        <f t="shared" ca="1" si="19"/>
        <v>1</v>
      </c>
      <c r="I71">
        <f t="shared" ca="1" si="20"/>
        <v>1</v>
      </c>
      <c r="J71">
        <f t="shared" ref="J71:J102" ca="1" si="25">IF(B71="","",IF(F71&gt;=36,0,IF(G71*H71=0,"",IF(AND(G71*H71=1,G70*H70=0),1,IF(AND(O$6="Yes",O$8="No",S70&gt;S69,J70=1,I70=1),1,IF(AND(O$6="No",I70=1,J70=1),1,IF(AND(O$6="Yes",I70=-1),J70,IF(AND(S70=S69,I70=1,O$9="+/-",O$6="Yes"),J70+O$10,IF(AND(S70=S69,I70=1,O$9="Exponent",O$6="Yes"),J70*O$10,IF(AND(S70&gt;S69,O$8="Yes"),1,IF(AND(O$9="+/-",I70=1),J70-O$11,IF(AND(O$9="+/-",I70=-1,O$6="No"),J70+O$10,IF(AND(O$9="Exponent",I70=1),J70/O$11,IF(AND(O$9="Exponent",I70=-1,O$6="No"),J70*O$10))))))))))))))</f>
        <v>8</v>
      </c>
      <c r="K71">
        <f t="shared" ca="1" si="21"/>
        <v>24</v>
      </c>
      <c r="L71">
        <f t="shared" ca="1" si="22"/>
        <v>-136</v>
      </c>
      <c r="M71" t="str">
        <f ca="1">IF(I71="","",IF(AND(L71&gt;=$O$4,MAX(L$3:L70)&lt;$O$4),"KTF",""))</f>
        <v/>
      </c>
      <c r="S71">
        <f t="shared" ca="1" si="15"/>
        <v>83</v>
      </c>
      <c r="T71">
        <f t="shared" ca="1" si="23"/>
        <v>54</v>
      </c>
      <c r="U71">
        <f t="shared" ca="1" si="24"/>
        <v>51</v>
      </c>
      <c r="V71">
        <f ca="1">IF(V70&lt;&gt;"",V70,IF(U71&lt;&gt;"",MIN(L$4:L70),""))</f>
        <v>-453</v>
      </c>
      <c r="W71">
        <f ca="1">IF(W70&lt;&gt;"",W70,IF(V71&lt;&gt;"",MAX(J$4:J71),""))</f>
        <v>11</v>
      </c>
      <c r="X71">
        <f ca="1">IF(X70&lt;&gt;"",X70,IF(COUNTIFS($D$3:$D71,"R")=X$2,$A71,""))</f>
        <v>5</v>
      </c>
      <c r="Y71">
        <f ca="1">IF(Y70&lt;&gt;"",Y70,IF(COUNTIFS($D$3:$D71,"R")=Y$2,$A71,""))</f>
        <v>7</v>
      </c>
      <c r="Z71">
        <f ca="1">IF(Z70&lt;&gt;"",Z70,IF(COUNTIFS($D$3:$D71,"R")=Z$2,$A71,""))</f>
        <v>12</v>
      </c>
      <c r="AA71">
        <f ca="1">IF(AA70&lt;&gt;"",AA70,IF(COUNTIFS($D$3:$D71,"R")=AA$2,$A71,""))</f>
        <v>17</v>
      </c>
      <c r="AB71">
        <f ca="1">IF(AB70&lt;&gt;"",AB70,IF(COUNTIFS($D$3:$D71,"R")=AB$2,$E71,""))</f>
        <v>1</v>
      </c>
      <c r="AC71">
        <f ca="1">IF(AC70&lt;&gt;"",AC70,IF(COUNTIFS($D$3:$D71,"R")=AC$2,$E71,""))</f>
        <v>4</v>
      </c>
      <c r="AD71">
        <f ca="1">IF(AD70&lt;&gt;"",AD70,IF(COUNTIFS($D$3:$D71,"R")=AD$2,$E71,""))</f>
        <v>7</v>
      </c>
      <c r="AE71">
        <f ca="1">IF(AE70&lt;&gt;"",AE70,IF(COUNTIFS($D$3:$D71,"R")=AE$2,$E71,""))</f>
        <v>2</v>
      </c>
    </row>
    <row r="72" spans="1:31" x14ac:dyDescent="0.25">
      <c r="A72">
        <v>70</v>
      </c>
      <c r="B72">
        <f t="shared" ca="1" si="16"/>
        <v>26</v>
      </c>
      <c r="C72">
        <f ca="1">IF(B72="","",COUNTIF($B$3:B71,B72))</f>
        <v>1</v>
      </c>
      <c r="D72" t="str">
        <f t="shared" ca="1" si="17"/>
        <v>R</v>
      </c>
      <c r="E72">
        <f ca="1">IF(B72="","",'Dynamic Ordinal tracker'!C71)</f>
        <v>10</v>
      </c>
      <c r="F72">
        <f t="shared" ca="1" si="18"/>
        <v>33</v>
      </c>
      <c r="G72">
        <f ca="1">IF(B72="","",IF(COUNTIFS(D$3:D71,"R")&lt;O$13,0,1))</f>
        <v>1</v>
      </c>
      <c r="H72">
        <f t="shared" ca="1" si="19"/>
        <v>1</v>
      </c>
      <c r="I72">
        <f t="shared" ca="1" si="20"/>
        <v>1</v>
      </c>
      <c r="J72">
        <f t="shared" ca="1" si="25"/>
        <v>9</v>
      </c>
      <c r="K72">
        <f t="shared" ca="1" si="21"/>
        <v>27</v>
      </c>
      <c r="L72">
        <f t="shared" ca="1" si="22"/>
        <v>-109</v>
      </c>
      <c r="M72" t="str">
        <f ca="1">IF(I72="","",IF(AND(L72&gt;=$O$4,MAX(L$3:L71)&lt;$O$4),"KTF",""))</f>
        <v/>
      </c>
      <c r="S72">
        <f t="shared" ca="1" si="15"/>
        <v>83</v>
      </c>
      <c r="T72">
        <f t="shared" ca="1" si="23"/>
        <v>54</v>
      </c>
      <c r="U72">
        <f t="shared" ca="1" si="24"/>
        <v>51</v>
      </c>
      <c r="V72">
        <f ca="1">IF(V71&lt;&gt;"",V71,IF(U72&lt;&gt;"",MIN(L$4:L71),""))</f>
        <v>-453</v>
      </c>
      <c r="W72">
        <f ca="1">IF(W71&lt;&gt;"",W71,IF(V72&lt;&gt;"",MAX(J$4:J72),""))</f>
        <v>11</v>
      </c>
      <c r="X72">
        <f ca="1">IF(X71&lt;&gt;"",X71,IF(COUNTIFS($D$3:$D72,"R")=X$2,$A72,""))</f>
        <v>5</v>
      </c>
      <c r="Y72">
        <f ca="1">IF(Y71&lt;&gt;"",Y71,IF(COUNTIFS($D$3:$D72,"R")=Y$2,$A72,""))</f>
        <v>7</v>
      </c>
      <c r="Z72">
        <f ca="1">IF(Z71&lt;&gt;"",Z71,IF(COUNTIFS($D$3:$D72,"R")=Z$2,$A72,""))</f>
        <v>12</v>
      </c>
      <c r="AA72">
        <f ca="1">IF(AA71&lt;&gt;"",AA71,IF(COUNTIFS($D$3:$D72,"R")=AA$2,$A72,""))</f>
        <v>17</v>
      </c>
      <c r="AB72">
        <f ca="1">IF(AB71&lt;&gt;"",AB71,IF(COUNTIFS($D$3:$D72,"R")=AB$2,$E72,""))</f>
        <v>1</v>
      </c>
      <c r="AC72">
        <f ca="1">IF(AC71&lt;&gt;"",AC71,IF(COUNTIFS($D$3:$D72,"R")=AC$2,$E72,""))</f>
        <v>4</v>
      </c>
      <c r="AD72">
        <f ca="1">IF(AD71&lt;&gt;"",AD71,IF(COUNTIFS($D$3:$D72,"R")=AD$2,$E72,""))</f>
        <v>7</v>
      </c>
      <c r="AE72">
        <f ca="1">IF(AE71&lt;&gt;"",AE71,IF(COUNTIFS($D$3:$D72,"R")=AE$2,$E72,""))</f>
        <v>2</v>
      </c>
    </row>
    <row r="73" spans="1:31" x14ac:dyDescent="0.25">
      <c r="A73">
        <v>71</v>
      </c>
      <c r="B73">
        <f t="shared" ca="1" si="16"/>
        <v>35</v>
      </c>
      <c r="C73">
        <f ca="1">IF(B73="","",COUNTIF($B$3:B72,B73))</f>
        <v>4</v>
      </c>
      <c r="D73" t="str">
        <f t="shared" ca="1" si="17"/>
        <v>R</v>
      </c>
      <c r="E73">
        <f ca="1">IF(B73="","",'Dynamic Ordinal tracker'!C72)</f>
        <v>21</v>
      </c>
      <c r="F73">
        <f t="shared" ca="1" si="18"/>
        <v>33</v>
      </c>
      <c r="G73">
        <f ca="1">IF(B73="","",IF(COUNTIFS(D$3:D72,"R")&lt;O$13,0,1))</f>
        <v>1</v>
      </c>
      <c r="H73">
        <f t="shared" ca="1" si="19"/>
        <v>1</v>
      </c>
      <c r="I73">
        <f t="shared" ca="1" si="20"/>
        <v>1</v>
      </c>
      <c r="J73">
        <f t="shared" ca="1" si="25"/>
        <v>10</v>
      </c>
      <c r="K73">
        <f t="shared" ca="1" si="21"/>
        <v>30</v>
      </c>
      <c r="L73">
        <f t="shared" ca="1" si="22"/>
        <v>-79</v>
      </c>
      <c r="M73" t="str">
        <f ca="1">IF(I73="","",IF(AND(L73&gt;=$O$4,MAX(L$3:L72)&lt;$O$4),"KTF",""))</f>
        <v/>
      </c>
      <c r="S73">
        <f t="shared" ca="1" si="15"/>
        <v>83</v>
      </c>
      <c r="T73">
        <f t="shared" ca="1" si="23"/>
        <v>54</v>
      </c>
      <c r="U73">
        <f t="shared" ca="1" si="24"/>
        <v>51</v>
      </c>
      <c r="V73">
        <f ca="1">IF(V72&lt;&gt;"",V72,IF(U73&lt;&gt;"",MIN(L$4:L72),""))</f>
        <v>-453</v>
      </c>
      <c r="W73">
        <f ca="1">IF(W72&lt;&gt;"",W72,IF(V73&lt;&gt;"",MAX(J$4:J73),""))</f>
        <v>11</v>
      </c>
      <c r="X73">
        <f ca="1">IF(X72&lt;&gt;"",X72,IF(COUNTIFS($D$3:$D73,"R")=X$2,$A73,""))</f>
        <v>5</v>
      </c>
      <c r="Y73">
        <f ca="1">IF(Y72&lt;&gt;"",Y72,IF(COUNTIFS($D$3:$D73,"R")=Y$2,$A73,""))</f>
        <v>7</v>
      </c>
      <c r="Z73">
        <f ca="1">IF(Z72&lt;&gt;"",Z72,IF(COUNTIFS($D$3:$D73,"R")=Z$2,$A73,""))</f>
        <v>12</v>
      </c>
      <c r="AA73">
        <f ca="1">IF(AA72&lt;&gt;"",AA72,IF(COUNTIFS($D$3:$D73,"R")=AA$2,$A73,""))</f>
        <v>17</v>
      </c>
      <c r="AB73">
        <f ca="1">IF(AB72&lt;&gt;"",AB72,IF(COUNTIFS($D$3:$D73,"R")=AB$2,$E73,""))</f>
        <v>1</v>
      </c>
      <c r="AC73">
        <f ca="1">IF(AC72&lt;&gt;"",AC72,IF(COUNTIFS($D$3:$D73,"R")=AC$2,$E73,""))</f>
        <v>4</v>
      </c>
      <c r="AD73">
        <f ca="1">IF(AD72&lt;&gt;"",AD72,IF(COUNTIFS($D$3:$D73,"R")=AD$2,$E73,""))</f>
        <v>7</v>
      </c>
      <c r="AE73">
        <f ca="1">IF(AE72&lt;&gt;"",AE72,IF(COUNTIFS($D$3:$D73,"R")=AE$2,$E73,""))</f>
        <v>2</v>
      </c>
    </row>
    <row r="74" spans="1:31" x14ac:dyDescent="0.25">
      <c r="A74">
        <v>72</v>
      </c>
      <c r="B74">
        <f t="shared" ca="1" si="16"/>
        <v>8</v>
      </c>
      <c r="C74">
        <f ca="1">IF(B74="","",COUNTIF($B$3:B73,B74))</f>
        <v>2</v>
      </c>
      <c r="D74" t="str">
        <f t="shared" ca="1" si="17"/>
        <v>R</v>
      </c>
      <c r="E74">
        <f ca="1">IF(B74="","",'Dynamic Ordinal tracker'!C73)</f>
        <v>18</v>
      </c>
      <c r="F74">
        <f t="shared" ca="1" si="18"/>
        <v>33</v>
      </c>
      <c r="G74">
        <f ca="1">IF(B74="","",IF(COUNTIFS(D$3:D73,"R")&lt;O$13,0,1))</f>
        <v>1</v>
      </c>
      <c r="H74">
        <f t="shared" ca="1" si="19"/>
        <v>1</v>
      </c>
      <c r="I74">
        <f t="shared" ca="1" si="20"/>
        <v>1</v>
      </c>
      <c r="J74">
        <f t="shared" ca="1" si="25"/>
        <v>11</v>
      </c>
      <c r="K74">
        <f t="shared" ca="1" si="21"/>
        <v>33</v>
      </c>
      <c r="L74">
        <f t="shared" ca="1" si="22"/>
        <v>-46</v>
      </c>
      <c r="M74" t="str">
        <f ca="1">IF(I74="","",IF(AND(L74&gt;=$O$4,MAX(L$3:L73)&lt;$O$4),"KTF",""))</f>
        <v/>
      </c>
      <c r="S74">
        <f t="shared" ca="1" si="15"/>
        <v>83</v>
      </c>
      <c r="T74">
        <f t="shared" ca="1" si="23"/>
        <v>54</v>
      </c>
      <c r="U74">
        <f t="shared" ca="1" si="24"/>
        <v>51</v>
      </c>
      <c r="V74">
        <f ca="1">IF(V73&lt;&gt;"",V73,IF(U74&lt;&gt;"",MIN(L$4:L73),""))</f>
        <v>-453</v>
      </c>
      <c r="W74">
        <f ca="1">IF(W73&lt;&gt;"",W73,IF(V74&lt;&gt;"",MAX(J$4:J74),""))</f>
        <v>11</v>
      </c>
      <c r="X74">
        <f ca="1">IF(X73&lt;&gt;"",X73,IF(COUNTIFS($D$3:$D74,"R")=X$2,$A74,""))</f>
        <v>5</v>
      </c>
      <c r="Y74">
        <f ca="1">IF(Y73&lt;&gt;"",Y73,IF(COUNTIFS($D$3:$D74,"R")=Y$2,$A74,""))</f>
        <v>7</v>
      </c>
      <c r="Z74">
        <f ca="1">IF(Z73&lt;&gt;"",Z73,IF(COUNTIFS($D$3:$D74,"R")=Z$2,$A74,""))</f>
        <v>12</v>
      </c>
      <c r="AA74">
        <f ca="1">IF(AA73&lt;&gt;"",AA73,IF(COUNTIFS($D$3:$D74,"R")=AA$2,$A74,""))</f>
        <v>17</v>
      </c>
      <c r="AB74">
        <f ca="1">IF(AB73&lt;&gt;"",AB73,IF(COUNTIFS($D$3:$D74,"R")=AB$2,$E74,""))</f>
        <v>1</v>
      </c>
      <c r="AC74">
        <f ca="1">IF(AC73&lt;&gt;"",AC73,IF(COUNTIFS($D$3:$D74,"R")=AC$2,$E74,""))</f>
        <v>4</v>
      </c>
      <c r="AD74">
        <f ca="1">IF(AD73&lt;&gt;"",AD73,IF(COUNTIFS($D$3:$D74,"R")=AD$2,$E74,""))</f>
        <v>7</v>
      </c>
      <c r="AE74">
        <f ca="1">IF(AE73&lt;&gt;"",AE73,IF(COUNTIFS($D$3:$D74,"R")=AE$2,$E74,""))</f>
        <v>2</v>
      </c>
    </row>
    <row r="75" spans="1:31" x14ac:dyDescent="0.25">
      <c r="A75">
        <v>73</v>
      </c>
      <c r="B75">
        <f t="shared" ca="1" si="16"/>
        <v>32</v>
      </c>
      <c r="C75">
        <f ca="1">IF(B75="","",COUNTIF($B$3:B74,B75))</f>
        <v>0</v>
      </c>
      <c r="D75" t="str">
        <f t="shared" ca="1" si="17"/>
        <v/>
      </c>
      <c r="E75" t="str">
        <f ca="1">IF(B75="","",'Dynamic Ordinal tracker'!C74)</f>
        <v/>
      </c>
      <c r="F75">
        <f t="shared" ca="1" si="18"/>
        <v>33</v>
      </c>
      <c r="G75">
        <f ca="1">IF(B75="","",IF(COUNTIFS(D$3:D74,"R")&lt;O$13,0,1))</f>
        <v>1</v>
      </c>
      <c r="H75">
        <f t="shared" ca="1" si="19"/>
        <v>1</v>
      </c>
      <c r="I75">
        <f t="shared" ca="1" si="20"/>
        <v>-1</v>
      </c>
      <c r="J75">
        <f t="shared" ca="1" si="25"/>
        <v>12</v>
      </c>
      <c r="K75">
        <f t="shared" ca="1" si="21"/>
        <v>-396</v>
      </c>
      <c r="L75">
        <f t="shared" ca="1" si="22"/>
        <v>-442</v>
      </c>
      <c r="M75" t="str">
        <f ca="1">IF(I75="","",IF(AND(L75&gt;=$O$4,MAX(L$3:L74)&lt;$O$4),"KTF",""))</f>
        <v/>
      </c>
      <c r="S75">
        <f t="shared" ca="1" si="15"/>
        <v>83</v>
      </c>
      <c r="T75">
        <f t="shared" ca="1" si="23"/>
        <v>54</v>
      </c>
      <c r="U75">
        <f t="shared" ca="1" si="24"/>
        <v>51</v>
      </c>
      <c r="V75">
        <f ca="1">IF(V74&lt;&gt;"",V74,IF(U75&lt;&gt;"",MIN(L$4:L74),""))</f>
        <v>-453</v>
      </c>
      <c r="W75">
        <f ca="1">IF(W74&lt;&gt;"",W74,IF(V75&lt;&gt;"",MAX(J$4:J75),""))</f>
        <v>11</v>
      </c>
      <c r="X75">
        <f ca="1">IF(X74&lt;&gt;"",X74,IF(COUNTIFS($D$3:$D75,"R")=X$2,$A75,""))</f>
        <v>5</v>
      </c>
      <c r="Y75">
        <f ca="1">IF(Y74&lt;&gt;"",Y74,IF(COUNTIFS($D$3:$D75,"R")=Y$2,$A75,""))</f>
        <v>7</v>
      </c>
      <c r="Z75">
        <f ca="1">IF(Z74&lt;&gt;"",Z74,IF(COUNTIFS($D$3:$D75,"R")=Z$2,$A75,""))</f>
        <v>12</v>
      </c>
      <c r="AA75">
        <f ca="1">IF(AA74&lt;&gt;"",AA74,IF(COUNTIFS($D$3:$D75,"R")=AA$2,$A75,""))</f>
        <v>17</v>
      </c>
      <c r="AB75">
        <f ca="1">IF(AB74&lt;&gt;"",AB74,IF(COUNTIFS($D$3:$D75,"R")=AB$2,$E75,""))</f>
        <v>1</v>
      </c>
      <c r="AC75">
        <f ca="1">IF(AC74&lt;&gt;"",AC74,IF(COUNTIFS($D$3:$D75,"R")=AC$2,$E75,""))</f>
        <v>4</v>
      </c>
      <c r="AD75">
        <f ca="1">IF(AD74&lt;&gt;"",AD74,IF(COUNTIFS($D$3:$D75,"R")=AD$2,$E75,""))</f>
        <v>7</v>
      </c>
      <c r="AE75">
        <f ca="1">IF(AE74&lt;&gt;"",AE74,IF(COUNTIFS($D$3:$D75,"R")=AE$2,$E75,""))</f>
        <v>2</v>
      </c>
    </row>
    <row r="76" spans="1:31" x14ac:dyDescent="0.25">
      <c r="A76">
        <v>74</v>
      </c>
      <c r="B76">
        <f t="shared" ca="1" si="16"/>
        <v>17</v>
      </c>
      <c r="C76">
        <f ca="1">IF(B76="","",COUNTIF($B$3:B75,B76))</f>
        <v>1</v>
      </c>
      <c r="D76" t="str">
        <f t="shared" ca="1" si="17"/>
        <v>R</v>
      </c>
      <c r="E76">
        <f ca="1">IF(B76="","",'Dynamic Ordinal tracker'!C75)</f>
        <v>13</v>
      </c>
      <c r="F76">
        <f t="shared" ca="1" si="18"/>
        <v>34</v>
      </c>
      <c r="G76">
        <f ca="1">IF(B76="","",IF(COUNTIFS(D$3:D75,"R")&lt;O$13,0,1))</f>
        <v>1</v>
      </c>
      <c r="H76">
        <f t="shared" ca="1" si="19"/>
        <v>1</v>
      </c>
      <c r="I76">
        <f t="shared" ca="1" si="20"/>
        <v>1</v>
      </c>
      <c r="J76">
        <f t="shared" ca="1" si="25"/>
        <v>12</v>
      </c>
      <c r="K76">
        <f t="shared" ca="1" si="21"/>
        <v>24</v>
      </c>
      <c r="L76">
        <f t="shared" ca="1" si="22"/>
        <v>-418</v>
      </c>
      <c r="M76" t="str">
        <f ca="1">IF(I76="","",IF(AND(L76&gt;=$O$4,MAX(L$3:L75)&lt;$O$4),"KTF",""))</f>
        <v/>
      </c>
      <c r="S76">
        <f t="shared" ca="1" si="15"/>
        <v>83</v>
      </c>
      <c r="T76">
        <f t="shared" ca="1" si="23"/>
        <v>54</v>
      </c>
      <c r="U76">
        <f t="shared" ca="1" si="24"/>
        <v>51</v>
      </c>
      <c r="V76">
        <f ca="1">IF(V75&lt;&gt;"",V75,IF(U76&lt;&gt;"",MIN(L$4:L75),""))</f>
        <v>-453</v>
      </c>
      <c r="W76">
        <f ca="1">IF(W75&lt;&gt;"",W75,IF(V76&lt;&gt;"",MAX(J$4:J76),""))</f>
        <v>11</v>
      </c>
      <c r="X76">
        <f ca="1">IF(X75&lt;&gt;"",X75,IF(COUNTIFS($D$3:$D76,"R")=X$2,$A76,""))</f>
        <v>5</v>
      </c>
      <c r="Y76">
        <f ca="1">IF(Y75&lt;&gt;"",Y75,IF(COUNTIFS($D$3:$D76,"R")=Y$2,$A76,""))</f>
        <v>7</v>
      </c>
      <c r="Z76">
        <f ca="1">IF(Z75&lt;&gt;"",Z75,IF(COUNTIFS($D$3:$D76,"R")=Z$2,$A76,""))</f>
        <v>12</v>
      </c>
      <c r="AA76">
        <f ca="1">IF(AA75&lt;&gt;"",AA75,IF(COUNTIFS($D$3:$D76,"R")=AA$2,$A76,""))</f>
        <v>17</v>
      </c>
      <c r="AB76">
        <f ca="1">IF(AB75&lt;&gt;"",AB75,IF(COUNTIFS($D$3:$D76,"R")=AB$2,$E76,""))</f>
        <v>1</v>
      </c>
      <c r="AC76">
        <f ca="1">IF(AC75&lt;&gt;"",AC75,IF(COUNTIFS($D$3:$D76,"R")=AC$2,$E76,""))</f>
        <v>4</v>
      </c>
      <c r="AD76">
        <f ca="1">IF(AD75&lt;&gt;"",AD75,IF(COUNTIFS($D$3:$D76,"R")=AD$2,$E76,""))</f>
        <v>7</v>
      </c>
      <c r="AE76">
        <f ca="1">IF(AE75&lt;&gt;"",AE75,IF(COUNTIFS($D$3:$D76,"R")=AE$2,$E76,""))</f>
        <v>2</v>
      </c>
    </row>
    <row r="77" spans="1:31" x14ac:dyDescent="0.25">
      <c r="A77">
        <v>75</v>
      </c>
      <c r="B77">
        <f t="shared" ca="1" si="16"/>
        <v>7</v>
      </c>
      <c r="C77">
        <f ca="1">IF(B77="","",COUNTIF($B$3:B76,B77))</f>
        <v>3</v>
      </c>
      <c r="D77" t="str">
        <f t="shared" ca="1" si="17"/>
        <v>R</v>
      </c>
      <c r="E77">
        <f ca="1">IF(B77="","",'Dynamic Ordinal tracker'!C76)</f>
        <v>33</v>
      </c>
      <c r="F77">
        <f t="shared" ca="1" si="18"/>
        <v>34</v>
      </c>
      <c r="G77">
        <f ca="1">IF(B77="","",IF(COUNTIFS(D$3:D76,"R")&lt;O$13,0,1))</f>
        <v>1</v>
      </c>
      <c r="H77">
        <f t="shared" ca="1" si="19"/>
        <v>1</v>
      </c>
      <c r="I77">
        <f t="shared" ca="1" si="20"/>
        <v>1</v>
      </c>
      <c r="J77">
        <f t="shared" ca="1" si="25"/>
        <v>13</v>
      </c>
      <c r="K77">
        <f t="shared" ca="1" si="21"/>
        <v>26</v>
      </c>
      <c r="L77">
        <f t="shared" ca="1" si="22"/>
        <v>-392</v>
      </c>
      <c r="M77" t="str">
        <f ca="1">IF(I77="","",IF(AND(L77&gt;=$O$4,MAX(L$3:L76)&lt;$O$4),"KTF",""))</f>
        <v/>
      </c>
      <c r="S77">
        <f t="shared" ca="1" si="15"/>
        <v>83</v>
      </c>
      <c r="T77">
        <f t="shared" ca="1" si="23"/>
        <v>54</v>
      </c>
      <c r="U77">
        <f t="shared" ca="1" si="24"/>
        <v>51</v>
      </c>
      <c r="V77">
        <f ca="1">IF(V76&lt;&gt;"",V76,IF(U77&lt;&gt;"",MIN(L$4:L76),""))</f>
        <v>-453</v>
      </c>
      <c r="W77">
        <f ca="1">IF(W76&lt;&gt;"",W76,IF(V77&lt;&gt;"",MAX(J$4:J77),""))</f>
        <v>11</v>
      </c>
      <c r="X77">
        <f ca="1">IF(X76&lt;&gt;"",X76,IF(COUNTIFS($D$3:$D77,"R")=X$2,$A77,""))</f>
        <v>5</v>
      </c>
      <c r="Y77">
        <f ca="1">IF(Y76&lt;&gt;"",Y76,IF(COUNTIFS($D$3:$D77,"R")=Y$2,$A77,""))</f>
        <v>7</v>
      </c>
      <c r="Z77">
        <f ca="1">IF(Z76&lt;&gt;"",Z76,IF(COUNTIFS($D$3:$D77,"R")=Z$2,$A77,""))</f>
        <v>12</v>
      </c>
      <c r="AA77">
        <f ca="1">IF(AA76&lt;&gt;"",AA76,IF(COUNTIFS($D$3:$D77,"R")=AA$2,$A77,""))</f>
        <v>17</v>
      </c>
      <c r="AB77">
        <f ca="1">IF(AB76&lt;&gt;"",AB76,IF(COUNTIFS($D$3:$D77,"R")=AB$2,$E77,""))</f>
        <v>1</v>
      </c>
      <c r="AC77">
        <f ca="1">IF(AC76&lt;&gt;"",AC76,IF(COUNTIFS($D$3:$D77,"R")=AC$2,$E77,""))</f>
        <v>4</v>
      </c>
      <c r="AD77">
        <f ca="1">IF(AD76&lt;&gt;"",AD76,IF(COUNTIFS($D$3:$D77,"R")=AD$2,$E77,""))</f>
        <v>7</v>
      </c>
      <c r="AE77">
        <f ca="1">IF(AE76&lt;&gt;"",AE76,IF(COUNTIFS($D$3:$D77,"R")=AE$2,$E77,""))</f>
        <v>2</v>
      </c>
    </row>
    <row r="78" spans="1:31" x14ac:dyDescent="0.25">
      <c r="A78">
        <v>76</v>
      </c>
      <c r="B78">
        <f t="shared" ca="1" si="16"/>
        <v>29</v>
      </c>
      <c r="C78">
        <f ca="1">IF(B78="","",COUNTIF($B$3:B77,B78))</f>
        <v>4</v>
      </c>
      <c r="D78" t="str">
        <f t="shared" ca="1" si="17"/>
        <v>R</v>
      </c>
      <c r="E78">
        <f ca="1">IF(B78="","",'Dynamic Ordinal tracker'!C77)</f>
        <v>7</v>
      </c>
      <c r="F78">
        <f t="shared" ca="1" si="18"/>
        <v>34</v>
      </c>
      <c r="G78">
        <f ca="1">IF(B78="","",IF(COUNTIFS(D$3:D77,"R")&lt;O$13,0,1))</f>
        <v>1</v>
      </c>
      <c r="H78">
        <f t="shared" ca="1" si="19"/>
        <v>1</v>
      </c>
      <c r="I78">
        <f t="shared" ca="1" si="20"/>
        <v>1</v>
      </c>
      <c r="J78">
        <f t="shared" ca="1" si="25"/>
        <v>14</v>
      </c>
      <c r="K78">
        <f t="shared" ca="1" si="21"/>
        <v>28</v>
      </c>
      <c r="L78">
        <f t="shared" ca="1" si="22"/>
        <v>-364</v>
      </c>
      <c r="M78" t="str">
        <f ca="1">IF(I78="","",IF(AND(L78&gt;=$O$4,MAX(L$3:L77)&lt;$O$4),"KTF",""))</f>
        <v/>
      </c>
      <c r="S78">
        <f t="shared" ref="S78:S102" ca="1" si="26">IF(F78=0,"",IF(L78&gt;S77,L78,S77))</f>
        <v>83</v>
      </c>
      <c r="T78">
        <f t="shared" ca="1" si="23"/>
        <v>54</v>
      </c>
      <c r="U78">
        <f t="shared" ca="1" si="24"/>
        <v>51</v>
      </c>
      <c r="V78">
        <f ca="1">IF(V77&lt;&gt;"",V77,IF(U78&lt;&gt;"",MIN(L$4:L77),""))</f>
        <v>-453</v>
      </c>
      <c r="W78">
        <f ca="1">IF(W77&lt;&gt;"",W77,IF(V78&lt;&gt;"",MAX(J$4:J78),""))</f>
        <v>11</v>
      </c>
      <c r="X78">
        <f ca="1">IF(X77&lt;&gt;"",X77,IF(COUNTIFS($D$3:$D78,"R")=X$2,$A78,""))</f>
        <v>5</v>
      </c>
      <c r="Y78">
        <f ca="1">IF(Y77&lt;&gt;"",Y77,IF(COUNTIFS($D$3:$D78,"R")=Y$2,$A78,""))</f>
        <v>7</v>
      </c>
      <c r="Z78">
        <f ca="1">IF(Z77&lt;&gt;"",Z77,IF(COUNTIFS($D$3:$D78,"R")=Z$2,$A78,""))</f>
        <v>12</v>
      </c>
      <c r="AA78">
        <f ca="1">IF(AA77&lt;&gt;"",AA77,IF(COUNTIFS($D$3:$D78,"R")=AA$2,$A78,""))</f>
        <v>17</v>
      </c>
      <c r="AB78">
        <f ca="1">IF(AB77&lt;&gt;"",AB77,IF(COUNTIFS($D$3:$D78,"R")=AB$2,$E78,""))</f>
        <v>1</v>
      </c>
      <c r="AC78">
        <f ca="1">IF(AC77&lt;&gt;"",AC77,IF(COUNTIFS($D$3:$D78,"R")=AC$2,$E78,""))</f>
        <v>4</v>
      </c>
      <c r="AD78">
        <f ca="1">IF(AD77&lt;&gt;"",AD77,IF(COUNTIFS($D$3:$D78,"R")=AD$2,$E78,""))</f>
        <v>7</v>
      </c>
      <c r="AE78">
        <f ca="1">IF(AE77&lt;&gt;"",AE77,IF(COUNTIFS($D$3:$D78,"R")=AE$2,$E78,""))</f>
        <v>2</v>
      </c>
    </row>
    <row r="79" spans="1:31" x14ac:dyDescent="0.25">
      <c r="A79">
        <v>77</v>
      </c>
      <c r="B79">
        <f t="shared" ca="1" si="16"/>
        <v>9</v>
      </c>
      <c r="C79">
        <f ca="1">IF(B79="","",COUNTIF($B$3:B78,B79))</f>
        <v>2</v>
      </c>
      <c r="D79" t="str">
        <f t="shared" ca="1" si="17"/>
        <v>R</v>
      </c>
      <c r="E79">
        <f ca="1">IF(B79="","",'Dynamic Ordinal tracker'!C78)</f>
        <v>11</v>
      </c>
      <c r="F79">
        <f t="shared" ca="1" si="18"/>
        <v>34</v>
      </c>
      <c r="G79">
        <f ca="1">IF(B79="","",IF(COUNTIFS(D$3:D78,"R")&lt;O$13,0,1))</f>
        <v>1</v>
      </c>
      <c r="H79">
        <f t="shared" ca="1" si="19"/>
        <v>1</v>
      </c>
      <c r="I79">
        <f t="shared" ca="1" si="20"/>
        <v>1</v>
      </c>
      <c r="J79">
        <f t="shared" ca="1" si="25"/>
        <v>15</v>
      </c>
      <c r="K79">
        <f t="shared" ca="1" si="21"/>
        <v>30</v>
      </c>
      <c r="L79">
        <f t="shared" ca="1" si="22"/>
        <v>-334</v>
      </c>
      <c r="M79" t="str">
        <f ca="1">IF(I79="","",IF(AND(L79&gt;=$O$4,MAX(L$3:L78)&lt;$O$4),"KTF",""))</f>
        <v/>
      </c>
      <c r="S79">
        <f t="shared" ca="1" si="26"/>
        <v>83</v>
      </c>
      <c r="T79">
        <f t="shared" ca="1" si="23"/>
        <v>54</v>
      </c>
      <c r="U79">
        <f t="shared" ca="1" si="24"/>
        <v>51</v>
      </c>
      <c r="V79">
        <f ca="1">IF(V78&lt;&gt;"",V78,IF(U79&lt;&gt;"",MIN(L$4:L78),""))</f>
        <v>-453</v>
      </c>
      <c r="W79">
        <f ca="1">IF(W78&lt;&gt;"",W78,IF(V79&lt;&gt;"",MAX(J$4:J79),""))</f>
        <v>11</v>
      </c>
      <c r="X79">
        <f ca="1">IF(X78&lt;&gt;"",X78,IF(COUNTIFS($D$3:$D79,"R")=X$2,$A79,""))</f>
        <v>5</v>
      </c>
      <c r="Y79">
        <f ca="1">IF(Y78&lt;&gt;"",Y78,IF(COUNTIFS($D$3:$D79,"R")=Y$2,$A79,""))</f>
        <v>7</v>
      </c>
      <c r="Z79">
        <f ca="1">IF(Z78&lt;&gt;"",Z78,IF(COUNTIFS($D$3:$D79,"R")=Z$2,$A79,""))</f>
        <v>12</v>
      </c>
      <c r="AA79">
        <f ca="1">IF(AA78&lt;&gt;"",AA78,IF(COUNTIFS($D$3:$D79,"R")=AA$2,$A79,""))</f>
        <v>17</v>
      </c>
      <c r="AB79">
        <f ca="1">IF(AB78&lt;&gt;"",AB78,IF(COUNTIFS($D$3:$D79,"R")=AB$2,$E79,""))</f>
        <v>1</v>
      </c>
      <c r="AC79">
        <f ca="1">IF(AC78&lt;&gt;"",AC78,IF(COUNTIFS($D$3:$D79,"R")=AC$2,$E79,""))</f>
        <v>4</v>
      </c>
      <c r="AD79">
        <f ca="1">IF(AD78&lt;&gt;"",AD78,IF(COUNTIFS($D$3:$D79,"R")=AD$2,$E79,""))</f>
        <v>7</v>
      </c>
      <c r="AE79">
        <f ca="1">IF(AE78&lt;&gt;"",AE78,IF(COUNTIFS($D$3:$D79,"R")=AE$2,$E79,""))</f>
        <v>2</v>
      </c>
    </row>
    <row r="80" spans="1:31" x14ac:dyDescent="0.25">
      <c r="A80">
        <v>78</v>
      </c>
      <c r="B80">
        <f t="shared" ca="1" si="16"/>
        <v>8</v>
      </c>
      <c r="C80">
        <f ca="1">IF(B80="","",COUNTIF($B$3:B79,B80))</f>
        <v>3</v>
      </c>
      <c r="D80" t="str">
        <f t="shared" ca="1" si="17"/>
        <v>R</v>
      </c>
      <c r="E80">
        <f ca="1">IF(B80="","",'Dynamic Ordinal tracker'!C79)</f>
        <v>6</v>
      </c>
      <c r="F80">
        <f t="shared" ca="1" si="18"/>
        <v>34</v>
      </c>
      <c r="G80">
        <f ca="1">IF(B80="","",IF(COUNTIFS(D$3:D79,"R")&lt;O$13,0,1))</f>
        <v>1</v>
      </c>
      <c r="H80">
        <f t="shared" ca="1" si="19"/>
        <v>1</v>
      </c>
      <c r="I80">
        <f t="shared" ca="1" si="20"/>
        <v>1</v>
      </c>
      <c r="J80">
        <f t="shared" ca="1" si="25"/>
        <v>16</v>
      </c>
      <c r="K80">
        <f t="shared" ca="1" si="21"/>
        <v>32</v>
      </c>
      <c r="L80">
        <f t="shared" ca="1" si="22"/>
        <v>-302</v>
      </c>
      <c r="M80" t="str">
        <f ca="1">IF(I80="","",IF(AND(L80&gt;=$O$4,MAX(L$3:L79)&lt;$O$4),"KTF",""))</f>
        <v/>
      </c>
      <c r="S80">
        <f t="shared" ca="1" si="26"/>
        <v>83</v>
      </c>
      <c r="T80">
        <f t="shared" ca="1" si="23"/>
        <v>54</v>
      </c>
      <c r="U80">
        <f t="shared" ca="1" si="24"/>
        <v>51</v>
      </c>
      <c r="V80">
        <f ca="1">IF(V79&lt;&gt;"",V79,IF(U80&lt;&gt;"",MIN(L$4:L79),""))</f>
        <v>-453</v>
      </c>
      <c r="W80">
        <f ca="1">IF(W79&lt;&gt;"",W79,IF(V80&lt;&gt;"",MAX(J$4:J80),""))</f>
        <v>11</v>
      </c>
      <c r="X80">
        <f ca="1">IF(X79&lt;&gt;"",X79,IF(COUNTIFS($D$3:$D80,"R")=X$2,$A80,""))</f>
        <v>5</v>
      </c>
      <c r="Y80">
        <f ca="1">IF(Y79&lt;&gt;"",Y79,IF(COUNTIFS($D$3:$D80,"R")=Y$2,$A80,""))</f>
        <v>7</v>
      </c>
      <c r="Z80">
        <f ca="1">IF(Z79&lt;&gt;"",Z79,IF(COUNTIFS($D$3:$D80,"R")=Z$2,$A80,""))</f>
        <v>12</v>
      </c>
      <c r="AA80">
        <f ca="1">IF(AA79&lt;&gt;"",AA79,IF(COUNTIFS($D$3:$D80,"R")=AA$2,$A80,""))</f>
        <v>17</v>
      </c>
      <c r="AB80">
        <f ca="1">IF(AB79&lt;&gt;"",AB79,IF(COUNTIFS($D$3:$D80,"R")=AB$2,$E80,""))</f>
        <v>1</v>
      </c>
      <c r="AC80">
        <f ca="1">IF(AC79&lt;&gt;"",AC79,IF(COUNTIFS($D$3:$D80,"R")=AC$2,$E80,""))</f>
        <v>4</v>
      </c>
      <c r="AD80">
        <f ca="1">IF(AD79&lt;&gt;"",AD79,IF(COUNTIFS($D$3:$D80,"R")=AD$2,$E80,""))</f>
        <v>7</v>
      </c>
      <c r="AE80">
        <f ca="1">IF(AE79&lt;&gt;"",AE79,IF(COUNTIFS($D$3:$D80,"R")=AE$2,$E80,""))</f>
        <v>2</v>
      </c>
    </row>
    <row r="81" spans="1:31" x14ac:dyDescent="0.25">
      <c r="A81">
        <v>79</v>
      </c>
      <c r="B81">
        <f t="shared" ca="1" si="16"/>
        <v>20</v>
      </c>
      <c r="C81">
        <f ca="1">IF(B81="","",COUNTIF($B$3:B80,B81))</f>
        <v>2</v>
      </c>
      <c r="D81" t="str">
        <f t="shared" ca="1" si="17"/>
        <v>R</v>
      </c>
      <c r="E81">
        <f ca="1">IF(B81="","",'Dynamic Ordinal tracker'!C80)</f>
        <v>33</v>
      </c>
      <c r="F81">
        <f t="shared" ca="1" si="18"/>
        <v>34</v>
      </c>
      <c r="G81">
        <f ca="1">IF(B81="","",IF(COUNTIFS(D$3:D80,"R")&lt;O$13,0,1))</f>
        <v>1</v>
      </c>
      <c r="H81">
        <f t="shared" ca="1" si="19"/>
        <v>1</v>
      </c>
      <c r="I81">
        <f t="shared" ca="1" si="20"/>
        <v>1</v>
      </c>
      <c r="J81">
        <f t="shared" ca="1" si="25"/>
        <v>17</v>
      </c>
      <c r="K81">
        <f t="shared" ca="1" si="21"/>
        <v>34</v>
      </c>
      <c r="L81">
        <f t="shared" ca="1" si="22"/>
        <v>-268</v>
      </c>
      <c r="M81" t="str">
        <f ca="1">IF(I81="","",IF(AND(L81&gt;=$O$4,MAX(L$3:L80)&lt;$O$4),"KTF",""))</f>
        <v/>
      </c>
      <c r="S81">
        <f t="shared" ca="1" si="26"/>
        <v>83</v>
      </c>
      <c r="T81">
        <f t="shared" ca="1" si="23"/>
        <v>54</v>
      </c>
      <c r="U81">
        <f t="shared" ca="1" si="24"/>
        <v>51</v>
      </c>
      <c r="V81">
        <f ca="1">IF(V80&lt;&gt;"",V80,IF(U81&lt;&gt;"",MIN(L$4:L80),""))</f>
        <v>-453</v>
      </c>
      <c r="W81">
        <f ca="1">IF(W80&lt;&gt;"",W80,IF(V81&lt;&gt;"",MAX(J$4:J81),""))</f>
        <v>11</v>
      </c>
      <c r="X81">
        <f ca="1">IF(X80&lt;&gt;"",X80,IF(COUNTIFS($D$3:$D81,"R")=X$2,$A81,""))</f>
        <v>5</v>
      </c>
      <c r="Y81">
        <f ca="1">IF(Y80&lt;&gt;"",Y80,IF(COUNTIFS($D$3:$D81,"R")=Y$2,$A81,""))</f>
        <v>7</v>
      </c>
      <c r="Z81">
        <f ca="1">IF(Z80&lt;&gt;"",Z80,IF(COUNTIFS($D$3:$D81,"R")=Z$2,$A81,""))</f>
        <v>12</v>
      </c>
      <c r="AA81">
        <f ca="1">IF(AA80&lt;&gt;"",AA80,IF(COUNTIFS($D$3:$D81,"R")=AA$2,$A81,""))</f>
        <v>17</v>
      </c>
      <c r="AB81">
        <f ca="1">IF(AB80&lt;&gt;"",AB80,IF(COUNTIFS($D$3:$D81,"R")=AB$2,$E81,""))</f>
        <v>1</v>
      </c>
      <c r="AC81">
        <f ca="1">IF(AC80&lt;&gt;"",AC80,IF(COUNTIFS($D$3:$D81,"R")=AC$2,$E81,""))</f>
        <v>4</v>
      </c>
      <c r="AD81">
        <f ca="1">IF(AD80&lt;&gt;"",AD80,IF(COUNTIFS($D$3:$D81,"R")=AD$2,$E81,""))</f>
        <v>7</v>
      </c>
      <c r="AE81">
        <f ca="1">IF(AE80&lt;&gt;"",AE80,IF(COUNTIFS($D$3:$D81,"R")=AE$2,$E81,""))</f>
        <v>2</v>
      </c>
    </row>
    <row r="82" spans="1:31" x14ac:dyDescent="0.25">
      <c r="A82">
        <v>80</v>
      </c>
      <c r="B82">
        <f t="shared" ca="1" si="16"/>
        <v>21</v>
      </c>
      <c r="C82">
        <f ca="1">IF(B82="","",COUNTIF($B$3:B81,B82))</f>
        <v>0</v>
      </c>
      <c r="D82" t="str">
        <f t="shared" ca="1" si="17"/>
        <v/>
      </c>
      <c r="E82" t="str">
        <f ca="1">IF(B82="","",'Dynamic Ordinal tracker'!C81)</f>
        <v/>
      </c>
      <c r="F82">
        <f t="shared" ca="1" si="18"/>
        <v>34</v>
      </c>
      <c r="G82">
        <f ca="1">IF(B82="","",IF(COUNTIFS(D$3:D81,"R")&lt;O$13,0,1))</f>
        <v>1</v>
      </c>
      <c r="H82">
        <f t="shared" ca="1" si="19"/>
        <v>1</v>
      </c>
      <c r="I82">
        <f t="shared" ca="1" si="20"/>
        <v>-1</v>
      </c>
      <c r="J82">
        <f t="shared" ca="1" si="25"/>
        <v>18</v>
      </c>
      <c r="K82">
        <f t="shared" ca="1" si="21"/>
        <v>-612</v>
      </c>
      <c r="L82">
        <f t="shared" ca="1" si="22"/>
        <v>-880</v>
      </c>
      <c r="M82" t="str">
        <f ca="1">IF(I82="","",IF(AND(L82&gt;=$O$4,MAX(L$3:L81)&lt;$O$4),"KTF",""))</f>
        <v/>
      </c>
      <c r="S82">
        <f t="shared" ca="1" si="26"/>
        <v>83</v>
      </c>
      <c r="T82">
        <f t="shared" ca="1" si="23"/>
        <v>54</v>
      </c>
      <c r="U82">
        <f t="shared" ca="1" si="24"/>
        <v>51</v>
      </c>
      <c r="V82">
        <f ca="1">IF(V81&lt;&gt;"",V81,IF(U82&lt;&gt;"",MIN(L$4:L81),""))</f>
        <v>-453</v>
      </c>
      <c r="W82">
        <f ca="1">IF(W81&lt;&gt;"",W81,IF(V82&lt;&gt;"",MAX(J$4:J82),""))</f>
        <v>11</v>
      </c>
      <c r="X82">
        <f ca="1">IF(X81&lt;&gt;"",X81,IF(COUNTIFS($D$3:$D82,"R")=X$2,$A82,""))</f>
        <v>5</v>
      </c>
      <c r="Y82">
        <f ca="1">IF(Y81&lt;&gt;"",Y81,IF(COUNTIFS($D$3:$D82,"R")=Y$2,$A82,""))</f>
        <v>7</v>
      </c>
      <c r="Z82">
        <f ca="1">IF(Z81&lt;&gt;"",Z81,IF(COUNTIFS($D$3:$D82,"R")=Z$2,$A82,""))</f>
        <v>12</v>
      </c>
      <c r="AA82">
        <f ca="1">IF(AA81&lt;&gt;"",AA81,IF(COUNTIFS($D$3:$D82,"R")=AA$2,$A82,""))</f>
        <v>17</v>
      </c>
      <c r="AB82">
        <f ca="1">IF(AB81&lt;&gt;"",AB81,IF(COUNTIFS($D$3:$D82,"R")=AB$2,$E82,""))</f>
        <v>1</v>
      </c>
      <c r="AC82">
        <f ca="1">IF(AC81&lt;&gt;"",AC81,IF(COUNTIFS($D$3:$D82,"R")=AC$2,$E82,""))</f>
        <v>4</v>
      </c>
      <c r="AD82">
        <f ca="1">IF(AD81&lt;&gt;"",AD81,IF(COUNTIFS($D$3:$D82,"R")=AD$2,$E82,""))</f>
        <v>7</v>
      </c>
      <c r="AE82">
        <f ca="1">IF(AE81&lt;&gt;"",AE81,IF(COUNTIFS($D$3:$D82,"R")=AE$2,$E82,""))</f>
        <v>2</v>
      </c>
    </row>
    <row r="83" spans="1:31" x14ac:dyDescent="0.25">
      <c r="A83">
        <v>81</v>
      </c>
      <c r="B83">
        <f t="shared" ca="1" si="16"/>
        <v>28</v>
      </c>
      <c r="C83">
        <f ca="1">IF(B83="","",COUNTIF($B$3:B82,B83))</f>
        <v>5</v>
      </c>
      <c r="D83" t="str">
        <f t="shared" ca="1" si="17"/>
        <v>R</v>
      </c>
      <c r="E83">
        <f ca="1">IF(B83="","",'Dynamic Ordinal tracker'!C82)</f>
        <v>14</v>
      </c>
      <c r="F83">
        <f t="shared" ca="1" si="18"/>
        <v>35</v>
      </c>
      <c r="G83">
        <f ca="1">IF(B83="","",IF(COUNTIFS(D$3:D82,"R")&lt;O$13,0,1))</f>
        <v>1</v>
      </c>
      <c r="H83">
        <f t="shared" ca="1" si="19"/>
        <v>1</v>
      </c>
      <c r="I83">
        <f t="shared" ca="1" si="20"/>
        <v>1</v>
      </c>
      <c r="J83">
        <f t="shared" ca="1" si="25"/>
        <v>18</v>
      </c>
      <c r="K83">
        <f t="shared" ca="1" si="21"/>
        <v>18</v>
      </c>
      <c r="L83">
        <f t="shared" ca="1" si="22"/>
        <v>-862</v>
      </c>
      <c r="M83" t="str">
        <f ca="1">IF(I83="","",IF(AND(L83&gt;=$O$4,MAX(L$3:L82)&lt;$O$4),"KTF",""))</f>
        <v/>
      </c>
      <c r="S83">
        <f t="shared" ca="1" si="26"/>
        <v>83</v>
      </c>
      <c r="T83">
        <f t="shared" ca="1" si="23"/>
        <v>54</v>
      </c>
      <c r="U83">
        <f t="shared" ca="1" si="24"/>
        <v>51</v>
      </c>
      <c r="V83">
        <f ca="1">IF(V82&lt;&gt;"",V82,IF(U83&lt;&gt;"",MIN(L$4:L82),""))</f>
        <v>-453</v>
      </c>
      <c r="W83">
        <f ca="1">IF(W82&lt;&gt;"",W82,IF(V83&lt;&gt;"",MAX(J$4:J83),""))</f>
        <v>11</v>
      </c>
      <c r="X83">
        <f ca="1">IF(X82&lt;&gt;"",X82,IF(COUNTIFS($D$3:$D83,"R")=X$2,$A83,""))</f>
        <v>5</v>
      </c>
      <c r="Y83">
        <f ca="1">IF(Y82&lt;&gt;"",Y82,IF(COUNTIFS($D$3:$D83,"R")=Y$2,$A83,""))</f>
        <v>7</v>
      </c>
      <c r="Z83">
        <f ca="1">IF(Z82&lt;&gt;"",Z82,IF(COUNTIFS($D$3:$D83,"R")=Z$2,$A83,""))</f>
        <v>12</v>
      </c>
      <c r="AA83">
        <f ca="1">IF(AA82&lt;&gt;"",AA82,IF(COUNTIFS($D$3:$D83,"R")=AA$2,$A83,""))</f>
        <v>17</v>
      </c>
      <c r="AB83">
        <f ca="1">IF(AB82&lt;&gt;"",AB82,IF(COUNTIFS($D$3:$D83,"R")=AB$2,$E83,""))</f>
        <v>1</v>
      </c>
      <c r="AC83">
        <f ca="1">IF(AC82&lt;&gt;"",AC82,IF(COUNTIFS($D$3:$D83,"R")=AC$2,$E83,""))</f>
        <v>4</v>
      </c>
      <c r="AD83">
        <f ca="1">IF(AD82&lt;&gt;"",AD82,IF(COUNTIFS($D$3:$D83,"R")=AD$2,$E83,""))</f>
        <v>7</v>
      </c>
      <c r="AE83">
        <f ca="1">IF(AE82&lt;&gt;"",AE82,IF(COUNTIFS($D$3:$D83,"R")=AE$2,$E83,""))</f>
        <v>2</v>
      </c>
    </row>
    <row r="84" spans="1:31" x14ac:dyDescent="0.25">
      <c r="A84">
        <v>82</v>
      </c>
      <c r="B84">
        <f t="shared" ca="1" si="16"/>
        <v>2</v>
      </c>
      <c r="C84">
        <f ca="1">IF(B84="","",COUNTIF($B$3:B83,B84))</f>
        <v>1</v>
      </c>
      <c r="D84" t="str">
        <f t="shared" ca="1" si="17"/>
        <v>R</v>
      </c>
      <c r="E84">
        <f ca="1">IF(B84="","",'Dynamic Ordinal tracker'!C83)</f>
        <v>34</v>
      </c>
      <c r="F84">
        <f t="shared" ca="1" si="18"/>
        <v>35</v>
      </c>
      <c r="G84">
        <f ca="1">IF(B84="","",IF(COUNTIFS(D$3:D83,"R")&lt;O$13,0,1))</f>
        <v>1</v>
      </c>
      <c r="H84">
        <f t="shared" ca="1" si="19"/>
        <v>1</v>
      </c>
      <c r="I84">
        <f t="shared" ca="1" si="20"/>
        <v>1</v>
      </c>
      <c r="J84">
        <f t="shared" ca="1" si="25"/>
        <v>19</v>
      </c>
      <c r="K84">
        <f t="shared" ca="1" si="21"/>
        <v>19</v>
      </c>
      <c r="L84">
        <f t="shared" ca="1" si="22"/>
        <v>-843</v>
      </c>
      <c r="M84" t="str">
        <f ca="1">IF(I84="","",IF(AND(L84&gt;=$O$4,MAX(L$3:L83)&lt;$O$4),"KTF",""))</f>
        <v/>
      </c>
      <c r="S84">
        <f t="shared" ca="1" si="26"/>
        <v>83</v>
      </c>
      <c r="T84">
        <f t="shared" ca="1" si="23"/>
        <v>54</v>
      </c>
      <c r="U84">
        <f t="shared" ca="1" si="24"/>
        <v>51</v>
      </c>
      <c r="V84">
        <f ca="1">IF(V83&lt;&gt;"",V83,IF(U84&lt;&gt;"",MIN(L$4:L83),""))</f>
        <v>-453</v>
      </c>
      <c r="W84">
        <f ca="1">IF(W83&lt;&gt;"",W83,IF(V84&lt;&gt;"",MAX(J$4:J84),""))</f>
        <v>11</v>
      </c>
      <c r="X84">
        <f ca="1">IF(X83&lt;&gt;"",X83,IF(COUNTIFS($D$3:$D84,"R")=X$2,$A84,""))</f>
        <v>5</v>
      </c>
      <c r="Y84">
        <f ca="1">IF(Y83&lt;&gt;"",Y83,IF(COUNTIFS($D$3:$D84,"R")=Y$2,$A84,""))</f>
        <v>7</v>
      </c>
      <c r="Z84">
        <f ca="1">IF(Z83&lt;&gt;"",Z83,IF(COUNTIFS($D$3:$D84,"R")=Z$2,$A84,""))</f>
        <v>12</v>
      </c>
      <c r="AA84">
        <f ca="1">IF(AA83&lt;&gt;"",AA83,IF(COUNTIFS($D$3:$D84,"R")=AA$2,$A84,""))</f>
        <v>17</v>
      </c>
      <c r="AB84">
        <f ca="1">IF(AB83&lt;&gt;"",AB83,IF(COUNTIFS($D$3:$D84,"R")=AB$2,$E84,""))</f>
        <v>1</v>
      </c>
      <c r="AC84">
        <f ca="1">IF(AC83&lt;&gt;"",AC83,IF(COUNTIFS($D$3:$D84,"R")=AC$2,$E84,""))</f>
        <v>4</v>
      </c>
      <c r="AD84">
        <f ca="1">IF(AD83&lt;&gt;"",AD83,IF(COUNTIFS($D$3:$D84,"R")=AD$2,$E84,""))</f>
        <v>7</v>
      </c>
      <c r="AE84">
        <f ca="1">IF(AE83&lt;&gt;"",AE83,IF(COUNTIFS($D$3:$D84,"R")=AE$2,$E84,""))</f>
        <v>2</v>
      </c>
    </row>
    <row r="85" spans="1:31" x14ac:dyDescent="0.25">
      <c r="A85">
        <v>83</v>
      </c>
      <c r="B85">
        <f t="shared" ca="1" si="16"/>
        <v>21</v>
      </c>
      <c r="C85">
        <f ca="1">IF(B85="","",COUNTIF($B$3:B84,B85))</f>
        <v>1</v>
      </c>
      <c r="D85" t="str">
        <f t="shared" ca="1" si="17"/>
        <v>R</v>
      </c>
      <c r="E85">
        <f ca="1">IF(B85="","",'Dynamic Ordinal tracker'!C84)</f>
        <v>3</v>
      </c>
      <c r="F85">
        <f t="shared" ca="1" si="18"/>
        <v>35</v>
      </c>
      <c r="G85">
        <f ca="1">IF(B85="","",IF(COUNTIFS(D$3:D84,"R")&lt;O$13,0,1))</f>
        <v>1</v>
      </c>
      <c r="H85">
        <f t="shared" ca="1" si="19"/>
        <v>1</v>
      </c>
      <c r="I85">
        <f t="shared" ca="1" si="20"/>
        <v>1</v>
      </c>
      <c r="J85">
        <f t="shared" ca="1" si="25"/>
        <v>20</v>
      </c>
      <c r="K85">
        <f t="shared" ca="1" si="21"/>
        <v>20</v>
      </c>
      <c r="L85">
        <f t="shared" ca="1" si="22"/>
        <v>-823</v>
      </c>
      <c r="M85" t="str">
        <f ca="1">IF(I85="","",IF(AND(L85&gt;=$O$4,MAX(L$3:L84)&lt;$O$4),"KTF",""))</f>
        <v/>
      </c>
      <c r="S85">
        <f t="shared" ca="1" si="26"/>
        <v>83</v>
      </c>
      <c r="T85">
        <f t="shared" ca="1" si="23"/>
        <v>54</v>
      </c>
      <c r="U85">
        <f t="shared" ca="1" si="24"/>
        <v>51</v>
      </c>
      <c r="V85">
        <f ca="1">IF(V84&lt;&gt;"",V84,IF(U85&lt;&gt;"",MIN(L$4:L84),""))</f>
        <v>-453</v>
      </c>
      <c r="W85">
        <f ca="1">IF(W84&lt;&gt;"",W84,IF(V85&lt;&gt;"",MAX(J$4:J85),""))</f>
        <v>11</v>
      </c>
      <c r="X85">
        <f ca="1">IF(X84&lt;&gt;"",X84,IF(COUNTIFS($D$3:$D85,"R")=X$2,$A85,""))</f>
        <v>5</v>
      </c>
      <c r="Y85">
        <f ca="1">IF(Y84&lt;&gt;"",Y84,IF(COUNTIFS($D$3:$D85,"R")=Y$2,$A85,""))</f>
        <v>7</v>
      </c>
      <c r="Z85">
        <f ca="1">IF(Z84&lt;&gt;"",Z84,IF(COUNTIFS($D$3:$D85,"R")=Z$2,$A85,""))</f>
        <v>12</v>
      </c>
      <c r="AA85">
        <f ca="1">IF(AA84&lt;&gt;"",AA84,IF(COUNTIFS($D$3:$D85,"R")=AA$2,$A85,""))</f>
        <v>17</v>
      </c>
      <c r="AB85">
        <f ca="1">IF(AB84&lt;&gt;"",AB84,IF(COUNTIFS($D$3:$D85,"R")=AB$2,$E85,""))</f>
        <v>1</v>
      </c>
      <c r="AC85">
        <f ca="1">IF(AC84&lt;&gt;"",AC84,IF(COUNTIFS($D$3:$D85,"R")=AC$2,$E85,""))</f>
        <v>4</v>
      </c>
      <c r="AD85">
        <f ca="1">IF(AD84&lt;&gt;"",AD84,IF(COUNTIFS($D$3:$D85,"R")=AD$2,$E85,""))</f>
        <v>7</v>
      </c>
      <c r="AE85">
        <f ca="1">IF(AE84&lt;&gt;"",AE84,IF(COUNTIFS($D$3:$D85,"R")=AE$2,$E85,""))</f>
        <v>2</v>
      </c>
    </row>
    <row r="86" spans="1:31" x14ac:dyDescent="0.25">
      <c r="A86">
        <v>84</v>
      </c>
      <c r="B86">
        <f t="shared" ca="1" si="16"/>
        <v>35</v>
      </c>
      <c r="C86">
        <f ca="1">IF(B86="","",COUNTIF($B$3:B85,B86))</f>
        <v>5</v>
      </c>
      <c r="D86" t="str">
        <f t="shared" ca="1" si="17"/>
        <v>R</v>
      </c>
      <c r="E86">
        <f ca="1">IF(B86="","",'Dynamic Ordinal tracker'!C85)</f>
        <v>11</v>
      </c>
      <c r="F86">
        <f t="shared" ca="1" si="18"/>
        <v>35</v>
      </c>
      <c r="G86">
        <f ca="1">IF(B86="","",IF(COUNTIFS(D$3:D85,"R")&lt;O$13,0,1))</f>
        <v>1</v>
      </c>
      <c r="H86">
        <f t="shared" ca="1" si="19"/>
        <v>1</v>
      </c>
      <c r="I86">
        <f t="shared" ca="1" si="20"/>
        <v>1</v>
      </c>
      <c r="J86">
        <f t="shared" ca="1" si="25"/>
        <v>21</v>
      </c>
      <c r="K86">
        <f t="shared" ca="1" si="21"/>
        <v>21</v>
      </c>
      <c r="L86">
        <f t="shared" ca="1" si="22"/>
        <v>-802</v>
      </c>
      <c r="M86" t="str">
        <f ca="1">IF(I86="","",IF(AND(L86&gt;=$O$4,MAX(L$3:L85)&lt;$O$4),"KTF",""))</f>
        <v/>
      </c>
      <c r="S86">
        <f t="shared" ca="1" si="26"/>
        <v>83</v>
      </c>
      <c r="T86">
        <f t="shared" ca="1" si="23"/>
        <v>54</v>
      </c>
      <c r="U86">
        <f t="shared" ca="1" si="24"/>
        <v>51</v>
      </c>
      <c r="V86">
        <f ca="1">IF(V85&lt;&gt;"",V85,IF(U86&lt;&gt;"",MIN(L$4:L85),""))</f>
        <v>-453</v>
      </c>
      <c r="W86">
        <f ca="1">IF(W85&lt;&gt;"",W85,IF(V86&lt;&gt;"",MAX(J$4:J86),""))</f>
        <v>11</v>
      </c>
      <c r="X86">
        <f ca="1">IF(X85&lt;&gt;"",X85,IF(COUNTIFS($D$3:$D86,"R")=X$2,$A86,""))</f>
        <v>5</v>
      </c>
      <c r="Y86">
        <f ca="1">IF(Y85&lt;&gt;"",Y85,IF(COUNTIFS($D$3:$D86,"R")=Y$2,$A86,""))</f>
        <v>7</v>
      </c>
      <c r="Z86">
        <f ca="1">IF(Z85&lt;&gt;"",Z85,IF(COUNTIFS($D$3:$D86,"R")=Z$2,$A86,""))</f>
        <v>12</v>
      </c>
      <c r="AA86">
        <f ca="1">IF(AA85&lt;&gt;"",AA85,IF(COUNTIFS($D$3:$D86,"R")=AA$2,$A86,""))</f>
        <v>17</v>
      </c>
      <c r="AB86">
        <f ca="1">IF(AB85&lt;&gt;"",AB85,IF(COUNTIFS($D$3:$D86,"R")=AB$2,$E86,""))</f>
        <v>1</v>
      </c>
      <c r="AC86">
        <f ca="1">IF(AC85&lt;&gt;"",AC85,IF(COUNTIFS($D$3:$D86,"R")=AC$2,$E86,""))</f>
        <v>4</v>
      </c>
      <c r="AD86">
        <f ca="1">IF(AD85&lt;&gt;"",AD85,IF(COUNTIFS($D$3:$D86,"R")=AD$2,$E86,""))</f>
        <v>7</v>
      </c>
      <c r="AE86">
        <f ca="1">IF(AE85&lt;&gt;"",AE85,IF(COUNTIFS($D$3:$D86,"R")=AE$2,$E86,""))</f>
        <v>2</v>
      </c>
    </row>
    <row r="87" spans="1:31" x14ac:dyDescent="0.25">
      <c r="A87">
        <v>85</v>
      </c>
      <c r="B87">
        <f t="shared" ca="1" si="16"/>
        <v>35</v>
      </c>
      <c r="C87">
        <f ca="1">IF(B87="","",COUNTIF($B$3:B86,B87))</f>
        <v>6</v>
      </c>
      <c r="D87" t="str">
        <f t="shared" ca="1" si="17"/>
        <v>R</v>
      </c>
      <c r="E87">
        <f ca="1">IF(B87="","",'Dynamic Ordinal tracker'!C86)</f>
        <v>1</v>
      </c>
      <c r="F87">
        <f t="shared" ca="1" si="18"/>
        <v>35</v>
      </c>
      <c r="G87">
        <f ca="1">IF(B87="","",IF(COUNTIFS(D$3:D86,"R")&lt;O$13,0,1))</f>
        <v>1</v>
      </c>
      <c r="H87">
        <f t="shared" ca="1" si="19"/>
        <v>1</v>
      </c>
      <c r="I87">
        <f t="shared" ca="1" si="20"/>
        <v>1</v>
      </c>
      <c r="J87">
        <f t="shared" ca="1" si="25"/>
        <v>22</v>
      </c>
      <c r="K87">
        <f t="shared" ca="1" si="21"/>
        <v>22</v>
      </c>
      <c r="L87">
        <f t="shared" ca="1" si="22"/>
        <v>-780</v>
      </c>
      <c r="M87" t="str">
        <f ca="1">IF(I87="","",IF(AND(L87&gt;=$O$4,MAX(L$3:L86)&lt;$O$4),"KTF",""))</f>
        <v/>
      </c>
      <c r="S87">
        <f t="shared" ca="1" si="26"/>
        <v>83</v>
      </c>
      <c r="T87">
        <f t="shared" ca="1" si="23"/>
        <v>54</v>
      </c>
      <c r="U87">
        <f t="shared" ca="1" si="24"/>
        <v>51</v>
      </c>
      <c r="V87">
        <f ca="1">IF(V86&lt;&gt;"",V86,IF(U87&lt;&gt;"",MIN(L$4:L86),""))</f>
        <v>-453</v>
      </c>
      <c r="W87">
        <f ca="1">IF(W86&lt;&gt;"",W86,IF(V87&lt;&gt;"",MAX(J$4:J87),""))</f>
        <v>11</v>
      </c>
      <c r="X87">
        <f ca="1">IF(X86&lt;&gt;"",X86,IF(COUNTIFS($D$3:$D87,"R")=X$2,$A87,""))</f>
        <v>5</v>
      </c>
      <c r="Y87">
        <f ca="1">IF(Y86&lt;&gt;"",Y86,IF(COUNTIFS($D$3:$D87,"R")=Y$2,$A87,""))</f>
        <v>7</v>
      </c>
      <c r="Z87">
        <f ca="1">IF(Z86&lt;&gt;"",Z86,IF(COUNTIFS($D$3:$D87,"R")=Z$2,$A87,""))</f>
        <v>12</v>
      </c>
      <c r="AA87">
        <f ca="1">IF(AA86&lt;&gt;"",AA86,IF(COUNTIFS($D$3:$D87,"R")=AA$2,$A87,""))</f>
        <v>17</v>
      </c>
      <c r="AB87">
        <f ca="1">IF(AB86&lt;&gt;"",AB86,IF(COUNTIFS($D$3:$D87,"R")=AB$2,$E87,""))</f>
        <v>1</v>
      </c>
      <c r="AC87">
        <f ca="1">IF(AC86&lt;&gt;"",AC86,IF(COUNTIFS($D$3:$D87,"R")=AC$2,$E87,""))</f>
        <v>4</v>
      </c>
      <c r="AD87">
        <f ca="1">IF(AD86&lt;&gt;"",AD86,IF(COUNTIFS($D$3:$D87,"R")=AD$2,$E87,""))</f>
        <v>7</v>
      </c>
      <c r="AE87">
        <f ca="1">IF(AE86&lt;&gt;"",AE86,IF(COUNTIFS($D$3:$D87,"R")=AE$2,$E87,""))</f>
        <v>2</v>
      </c>
    </row>
    <row r="88" spans="1:31" x14ac:dyDescent="0.25">
      <c r="A88">
        <v>86</v>
      </c>
      <c r="B88">
        <f t="shared" ca="1" si="16"/>
        <v>7</v>
      </c>
      <c r="C88">
        <f ca="1">IF(B88="","",COUNTIF($B$3:B87,B88))</f>
        <v>4</v>
      </c>
      <c r="D88" t="str">
        <f t="shared" ca="1" si="17"/>
        <v>R</v>
      </c>
      <c r="E88">
        <f ca="1">IF(B88="","",'Dynamic Ordinal tracker'!C87)</f>
        <v>9</v>
      </c>
      <c r="F88">
        <f t="shared" ca="1" si="18"/>
        <v>35</v>
      </c>
      <c r="G88">
        <f ca="1">IF(B88="","",IF(COUNTIFS(D$3:D87,"R")&lt;O$13,0,1))</f>
        <v>1</v>
      </c>
      <c r="H88">
        <f t="shared" ca="1" si="19"/>
        <v>1</v>
      </c>
      <c r="I88">
        <f t="shared" ca="1" si="20"/>
        <v>1</v>
      </c>
      <c r="J88">
        <f t="shared" ca="1" si="25"/>
        <v>23</v>
      </c>
      <c r="K88">
        <f t="shared" ca="1" si="21"/>
        <v>23</v>
      </c>
      <c r="L88">
        <f t="shared" ca="1" si="22"/>
        <v>-757</v>
      </c>
      <c r="M88" t="str">
        <f ca="1">IF(I88="","",IF(AND(L88&gt;=$O$4,MAX(L$3:L87)&lt;$O$4),"KTF",""))</f>
        <v/>
      </c>
      <c r="S88">
        <f t="shared" ca="1" si="26"/>
        <v>83</v>
      </c>
      <c r="T88">
        <f t="shared" ca="1" si="23"/>
        <v>54</v>
      </c>
      <c r="U88">
        <f t="shared" ca="1" si="24"/>
        <v>51</v>
      </c>
      <c r="V88">
        <f ca="1">IF(V87&lt;&gt;"",V87,IF(U88&lt;&gt;"",MIN(L$4:L87),""))</f>
        <v>-453</v>
      </c>
      <c r="W88">
        <f ca="1">IF(W87&lt;&gt;"",W87,IF(V88&lt;&gt;"",MAX(J$4:J88),""))</f>
        <v>11</v>
      </c>
      <c r="X88">
        <f ca="1">IF(X87&lt;&gt;"",X87,IF(COUNTIFS($D$3:$D88,"R")=X$2,$A88,""))</f>
        <v>5</v>
      </c>
      <c r="Y88">
        <f ca="1">IF(Y87&lt;&gt;"",Y87,IF(COUNTIFS($D$3:$D88,"R")=Y$2,$A88,""))</f>
        <v>7</v>
      </c>
      <c r="Z88">
        <f ca="1">IF(Z87&lt;&gt;"",Z87,IF(COUNTIFS($D$3:$D88,"R")=Z$2,$A88,""))</f>
        <v>12</v>
      </c>
      <c r="AA88">
        <f ca="1">IF(AA87&lt;&gt;"",AA87,IF(COUNTIFS($D$3:$D88,"R")=AA$2,$A88,""))</f>
        <v>17</v>
      </c>
      <c r="AB88">
        <f ca="1">IF(AB87&lt;&gt;"",AB87,IF(COUNTIFS($D$3:$D88,"R")=AB$2,$E88,""))</f>
        <v>1</v>
      </c>
      <c r="AC88">
        <f ca="1">IF(AC87&lt;&gt;"",AC87,IF(COUNTIFS($D$3:$D88,"R")=AC$2,$E88,""))</f>
        <v>4</v>
      </c>
      <c r="AD88">
        <f ca="1">IF(AD87&lt;&gt;"",AD87,IF(COUNTIFS($D$3:$D88,"R")=AD$2,$E88,""))</f>
        <v>7</v>
      </c>
      <c r="AE88">
        <f ca="1">IF(AE87&lt;&gt;"",AE87,IF(COUNTIFS($D$3:$D88,"R")=AE$2,$E88,""))</f>
        <v>2</v>
      </c>
    </row>
    <row r="89" spans="1:31" x14ac:dyDescent="0.25">
      <c r="A89">
        <v>87</v>
      </c>
      <c r="B89">
        <f t="shared" ca="1" si="16"/>
        <v>29</v>
      </c>
      <c r="C89">
        <f ca="1">IF(B89="","",COUNTIF($B$3:B88,B89))</f>
        <v>5</v>
      </c>
      <c r="D89" t="str">
        <f t="shared" ca="1" si="17"/>
        <v>R</v>
      </c>
      <c r="E89">
        <f ca="1">IF(B89="","",'Dynamic Ordinal tracker'!C88)</f>
        <v>9</v>
      </c>
      <c r="F89">
        <f t="shared" ca="1" si="18"/>
        <v>35</v>
      </c>
      <c r="G89">
        <f ca="1">IF(B89="","",IF(COUNTIFS(D$3:D88,"R")&lt;O$13,0,1))</f>
        <v>1</v>
      </c>
      <c r="H89">
        <f t="shared" ca="1" si="19"/>
        <v>1</v>
      </c>
      <c r="I89">
        <f t="shared" ca="1" si="20"/>
        <v>1</v>
      </c>
      <c r="J89">
        <f t="shared" ca="1" si="25"/>
        <v>24</v>
      </c>
      <c r="K89">
        <f t="shared" ca="1" si="21"/>
        <v>24</v>
      </c>
      <c r="L89">
        <f t="shared" ca="1" si="22"/>
        <v>-733</v>
      </c>
      <c r="M89" t="str">
        <f ca="1">IF(I89="","",IF(AND(L89&gt;=$O$4,MAX(L$3:L88)&lt;$O$4),"KTF",""))</f>
        <v/>
      </c>
      <c r="S89">
        <f t="shared" ca="1" si="26"/>
        <v>83</v>
      </c>
      <c r="T89">
        <f t="shared" ca="1" si="23"/>
        <v>54</v>
      </c>
      <c r="U89">
        <f t="shared" ca="1" si="24"/>
        <v>51</v>
      </c>
      <c r="V89">
        <f ca="1">IF(V88&lt;&gt;"",V88,IF(U89&lt;&gt;"",MIN(L$4:L88),""))</f>
        <v>-453</v>
      </c>
      <c r="W89">
        <f ca="1">IF(W88&lt;&gt;"",W88,IF(V89&lt;&gt;"",MAX(J$4:J89),""))</f>
        <v>11</v>
      </c>
      <c r="X89">
        <f ca="1">IF(X88&lt;&gt;"",X88,IF(COUNTIFS($D$3:$D89,"R")=X$2,$A89,""))</f>
        <v>5</v>
      </c>
      <c r="Y89">
        <f ca="1">IF(Y88&lt;&gt;"",Y88,IF(COUNTIFS($D$3:$D89,"R")=Y$2,$A89,""))</f>
        <v>7</v>
      </c>
      <c r="Z89">
        <f ca="1">IF(Z88&lt;&gt;"",Z88,IF(COUNTIFS($D$3:$D89,"R")=Z$2,$A89,""))</f>
        <v>12</v>
      </c>
      <c r="AA89">
        <f ca="1">IF(AA88&lt;&gt;"",AA88,IF(COUNTIFS($D$3:$D89,"R")=AA$2,$A89,""))</f>
        <v>17</v>
      </c>
      <c r="AB89">
        <f ca="1">IF(AB88&lt;&gt;"",AB88,IF(COUNTIFS($D$3:$D89,"R")=AB$2,$E89,""))</f>
        <v>1</v>
      </c>
      <c r="AC89">
        <f ca="1">IF(AC88&lt;&gt;"",AC88,IF(COUNTIFS($D$3:$D89,"R")=AC$2,$E89,""))</f>
        <v>4</v>
      </c>
      <c r="AD89">
        <f ca="1">IF(AD88&lt;&gt;"",AD88,IF(COUNTIFS($D$3:$D89,"R")=AD$2,$E89,""))</f>
        <v>7</v>
      </c>
      <c r="AE89">
        <f ca="1">IF(AE88&lt;&gt;"",AE88,IF(COUNTIFS($D$3:$D89,"R")=AE$2,$E89,""))</f>
        <v>2</v>
      </c>
    </row>
    <row r="90" spans="1:31" x14ac:dyDescent="0.25">
      <c r="A90">
        <v>88</v>
      </c>
      <c r="B90">
        <f t="shared" ca="1" si="16"/>
        <v>15</v>
      </c>
      <c r="C90">
        <f ca="1">IF(B90="","",COUNTIF($B$3:B89,B90))</f>
        <v>2</v>
      </c>
      <c r="D90" t="str">
        <f t="shared" ca="1" si="17"/>
        <v>R</v>
      </c>
      <c r="E90">
        <f ca="1">IF(B90="","",'Dynamic Ordinal tracker'!C89)</f>
        <v>30</v>
      </c>
      <c r="F90">
        <f t="shared" ca="1" si="18"/>
        <v>35</v>
      </c>
      <c r="G90">
        <f ca="1">IF(B90="","",IF(COUNTIFS(D$3:D89,"R")&lt;O$13,0,1))</f>
        <v>1</v>
      </c>
      <c r="H90">
        <f t="shared" ca="1" si="19"/>
        <v>1</v>
      </c>
      <c r="I90">
        <f t="shared" ca="1" si="20"/>
        <v>1</v>
      </c>
      <c r="J90">
        <f t="shared" ca="1" si="25"/>
        <v>25</v>
      </c>
      <c r="K90">
        <f t="shared" ca="1" si="21"/>
        <v>25</v>
      </c>
      <c r="L90">
        <f t="shared" ca="1" si="22"/>
        <v>-708</v>
      </c>
      <c r="M90" t="str">
        <f ca="1">IF(I90="","",IF(AND(L90&gt;=$O$4,MAX(L$3:L89)&lt;$O$4),"KTF",""))</f>
        <v/>
      </c>
      <c r="S90">
        <f t="shared" ca="1" si="26"/>
        <v>83</v>
      </c>
      <c r="T90">
        <f t="shared" ca="1" si="23"/>
        <v>54</v>
      </c>
      <c r="U90">
        <f t="shared" ca="1" si="24"/>
        <v>51</v>
      </c>
      <c r="V90">
        <f ca="1">IF(V89&lt;&gt;"",V89,IF(U90&lt;&gt;"",MIN(L$4:L89),""))</f>
        <v>-453</v>
      </c>
      <c r="W90">
        <f ca="1">IF(W89&lt;&gt;"",W89,IF(V90&lt;&gt;"",MAX(J$4:J90),""))</f>
        <v>11</v>
      </c>
      <c r="X90">
        <f ca="1">IF(X89&lt;&gt;"",X89,IF(COUNTIFS($D$3:$D90,"R")=X$2,$A90,""))</f>
        <v>5</v>
      </c>
      <c r="Y90">
        <f ca="1">IF(Y89&lt;&gt;"",Y89,IF(COUNTIFS($D$3:$D90,"R")=Y$2,$A90,""))</f>
        <v>7</v>
      </c>
      <c r="Z90">
        <f ca="1">IF(Z89&lt;&gt;"",Z89,IF(COUNTIFS($D$3:$D90,"R")=Z$2,$A90,""))</f>
        <v>12</v>
      </c>
      <c r="AA90">
        <f ca="1">IF(AA89&lt;&gt;"",AA89,IF(COUNTIFS($D$3:$D90,"R")=AA$2,$A90,""))</f>
        <v>17</v>
      </c>
      <c r="AB90">
        <f ca="1">IF(AB89&lt;&gt;"",AB89,IF(COUNTIFS($D$3:$D90,"R")=AB$2,$E90,""))</f>
        <v>1</v>
      </c>
      <c r="AC90">
        <f ca="1">IF(AC89&lt;&gt;"",AC89,IF(COUNTIFS($D$3:$D90,"R")=AC$2,$E90,""))</f>
        <v>4</v>
      </c>
      <c r="AD90">
        <f ca="1">IF(AD89&lt;&gt;"",AD89,IF(COUNTIFS($D$3:$D90,"R")=AD$2,$E90,""))</f>
        <v>7</v>
      </c>
      <c r="AE90">
        <f ca="1">IF(AE89&lt;&gt;"",AE89,IF(COUNTIFS($D$3:$D90,"R")=AE$2,$E90,""))</f>
        <v>2</v>
      </c>
    </row>
    <row r="91" spans="1:31" x14ac:dyDescent="0.25">
      <c r="A91">
        <v>89</v>
      </c>
      <c r="B91">
        <f t="shared" ca="1" si="16"/>
        <v>12</v>
      </c>
      <c r="C91">
        <f ca="1">IF(B91="","",COUNTIF($B$3:B90,B91))</f>
        <v>2</v>
      </c>
      <c r="D91" t="str">
        <f t="shared" ca="1" si="17"/>
        <v>R</v>
      </c>
      <c r="E91">
        <f ca="1">IF(B91="","",'Dynamic Ordinal tracker'!C90)</f>
        <v>21</v>
      </c>
      <c r="F91">
        <f t="shared" ca="1" si="18"/>
        <v>35</v>
      </c>
      <c r="G91">
        <f ca="1">IF(B91="","",IF(COUNTIFS(D$3:D90,"R")&lt;O$13,0,1))</f>
        <v>1</v>
      </c>
      <c r="H91">
        <f t="shared" ca="1" si="19"/>
        <v>1</v>
      </c>
      <c r="I91">
        <f t="shared" ca="1" si="20"/>
        <v>1</v>
      </c>
      <c r="J91">
        <f t="shared" ca="1" si="25"/>
        <v>26</v>
      </c>
      <c r="K91">
        <f t="shared" ca="1" si="21"/>
        <v>26</v>
      </c>
      <c r="L91">
        <f t="shared" ca="1" si="22"/>
        <v>-682</v>
      </c>
      <c r="M91" t="str">
        <f ca="1">IF(I91="","",IF(AND(L91&gt;=$O$4,MAX(L$3:L90)&lt;$O$4),"KTF",""))</f>
        <v/>
      </c>
      <c r="S91">
        <f t="shared" ca="1" si="26"/>
        <v>83</v>
      </c>
      <c r="T91">
        <f t="shared" ca="1" si="23"/>
        <v>54</v>
      </c>
      <c r="U91">
        <f t="shared" ca="1" si="24"/>
        <v>51</v>
      </c>
      <c r="V91">
        <f ca="1">IF(V90&lt;&gt;"",V90,IF(U91&lt;&gt;"",MIN(L$4:L90),""))</f>
        <v>-453</v>
      </c>
      <c r="W91">
        <f ca="1">IF(W90&lt;&gt;"",W90,IF(V91&lt;&gt;"",MAX(J$4:J91),""))</f>
        <v>11</v>
      </c>
      <c r="X91">
        <f ca="1">IF(X90&lt;&gt;"",X90,IF(COUNTIFS($D$3:$D91,"R")=X$2,$A91,""))</f>
        <v>5</v>
      </c>
      <c r="Y91">
        <f ca="1">IF(Y90&lt;&gt;"",Y90,IF(COUNTIFS($D$3:$D91,"R")=Y$2,$A91,""))</f>
        <v>7</v>
      </c>
      <c r="Z91">
        <f ca="1">IF(Z90&lt;&gt;"",Z90,IF(COUNTIFS($D$3:$D91,"R")=Z$2,$A91,""))</f>
        <v>12</v>
      </c>
      <c r="AA91">
        <f ca="1">IF(AA90&lt;&gt;"",AA90,IF(COUNTIFS($D$3:$D91,"R")=AA$2,$A91,""))</f>
        <v>17</v>
      </c>
      <c r="AB91">
        <f ca="1">IF(AB90&lt;&gt;"",AB90,IF(COUNTIFS($D$3:$D91,"R")=AB$2,$E91,""))</f>
        <v>1</v>
      </c>
      <c r="AC91">
        <f ca="1">IF(AC90&lt;&gt;"",AC90,IF(COUNTIFS($D$3:$D91,"R")=AC$2,$E91,""))</f>
        <v>4</v>
      </c>
      <c r="AD91">
        <f ca="1">IF(AD90&lt;&gt;"",AD90,IF(COUNTIFS($D$3:$D91,"R")=AD$2,$E91,""))</f>
        <v>7</v>
      </c>
      <c r="AE91">
        <f ca="1">IF(AE90&lt;&gt;"",AE90,IF(COUNTIFS($D$3:$D91,"R")=AE$2,$E91,""))</f>
        <v>2</v>
      </c>
    </row>
    <row r="92" spans="1:31" x14ac:dyDescent="0.25">
      <c r="A92">
        <v>90</v>
      </c>
      <c r="B92">
        <f t="shared" ca="1" si="16"/>
        <v>4</v>
      </c>
      <c r="C92">
        <f ca="1">IF(B92="","",COUNTIF($B$3:B91,B92))</f>
        <v>1</v>
      </c>
      <c r="D92" t="str">
        <f t="shared" ca="1" si="17"/>
        <v>R</v>
      </c>
      <c r="E92">
        <f ca="1">IF(B92="","",'Dynamic Ordinal tracker'!C91)</f>
        <v>28</v>
      </c>
      <c r="F92">
        <f t="shared" ca="1" si="18"/>
        <v>35</v>
      </c>
      <c r="G92">
        <f ca="1">IF(B92="","",IF(COUNTIFS(D$3:D91,"R")&lt;O$13,0,1))</f>
        <v>1</v>
      </c>
      <c r="H92">
        <f t="shared" ca="1" si="19"/>
        <v>1</v>
      </c>
      <c r="I92">
        <f t="shared" ca="1" si="20"/>
        <v>1</v>
      </c>
      <c r="J92">
        <f t="shared" ca="1" si="25"/>
        <v>27</v>
      </c>
      <c r="K92">
        <f t="shared" ca="1" si="21"/>
        <v>27</v>
      </c>
      <c r="L92">
        <f t="shared" ca="1" si="22"/>
        <v>-655</v>
      </c>
      <c r="M92" t="str">
        <f ca="1">IF(I92="","",IF(AND(L92&gt;=$O$4,MAX(L$3:L91)&lt;$O$4),"KTF",""))</f>
        <v/>
      </c>
      <c r="S92">
        <f t="shared" ca="1" si="26"/>
        <v>83</v>
      </c>
      <c r="T92">
        <f t="shared" ca="1" si="23"/>
        <v>54</v>
      </c>
      <c r="U92">
        <f t="shared" ca="1" si="24"/>
        <v>51</v>
      </c>
      <c r="V92">
        <f ca="1">IF(V91&lt;&gt;"",V91,IF(U92&lt;&gt;"",MIN(L$4:L91),""))</f>
        <v>-453</v>
      </c>
      <c r="W92">
        <f ca="1">IF(W91&lt;&gt;"",W91,IF(V92&lt;&gt;"",MAX(J$4:J92),""))</f>
        <v>11</v>
      </c>
      <c r="X92">
        <f ca="1">IF(X91&lt;&gt;"",X91,IF(COUNTIFS($D$3:$D92,"R")=X$2,$A92,""))</f>
        <v>5</v>
      </c>
      <c r="Y92">
        <f ca="1">IF(Y91&lt;&gt;"",Y91,IF(COUNTIFS($D$3:$D92,"R")=Y$2,$A92,""))</f>
        <v>7</v>
      </c>
      <c r="Z92">
        <f ca="1">IF(Z91&lt;&gt;"",Z91,IF(COUNTIFS($D$3:$D92,"R")=Z$2,$A92,""))</f>
        <v>12</v>
      </c>
      <c r="AA92">
        <f ca="1">IF(AA91&lt;&gt;"",AA91,IF(COUNTIFS($D$3:$D92,"R")=AA$2,$A92,""))</f>
        <v>17</v>
      </c>
      <c r="AB92">
        <f ca="1">IF(AB91&lt;&gt;"",AB91,IF(COUNTIFS($D$3:$D92,"R")=AB$2,$E92,""))</f>
        <v>1</v>
      </c>
      <c r="AC92">
        <f ca="1">IF(AC91&lt;&gt;"",AC91,IF(COUNTIFS($D$3:$D92,"R")=AC$2,$E92,""))</f>
        <v>4</v>
      </c>
      <c r="AD92">
        <f ca="1">IF(AD91&lt;&gt;"",AD91,IF(COUNTIFS($D$3:$D92,"R")=AD$2,$E92,""))</f>
        <v>7</v>
      </c>
      <c r="AE92">
        <f ca="1">IF(AE91&lt;&gt;"",AE91,IF(COUNTIFS($D$3:$D92,"R")=AE$2,$E92,""))</f>
        <v>2</v>
      </c>
    </row>
    <row r="93" spans="1:31" x14ac:dyDescent="0.25">
      <c r="A93">
        <v>91</v>
      </c>
      <c r="B93">
        <f t="shared" ca="1" si="16"/>
        <v>4</v>
      </c>
      <c r="C93">
        <f ca="1">IF(B93="","",COUNTIF($B$3:B92,B93))</f>
        <v>2</v>
      </c>
      <c r="D93" t="str">
        <f t="shared" ca="1" si="17"/>
        <v>R</v>
      </c>
      <c r="E93">
        <f ca="1">IF(B93="","",'Dynamic Ordinal tracker'!C92)</f>
        <v>1</v>
      </c>
      <c r="F93">
        <f t="shared" ca="1" si="18"/>
        <v>35</v>
      </c>
      <c r="G93">
        <f ca="1">IF(B93="","",IF(COUNTIFS(D$3:D92,"R")&lt;O$13,0,1))</f>
        <v>1</v>
      </c>
      <c r="H93">
        <f t="shared" ca="1" si="19"/>
        <v>1</v>
      </c>
      <c r="I93">
        <f t="shared" ca="1" si="20"/>
        <v>1</v>
      </c>
      <c r="J93">
        <f t="shared" ca="1" si="25"/>
        <v>28</v>
      </c>
      <c r="K93">
        <f t="shared" ca="1" si="21"/>
        <v>28</v>
      </c>
      <c r="L93">
        <f t="shared" ca="1" si="22"/>
        <v>-627</v>
      </c>
      <c r="M93" t="str">
        <f ca="1">IF(I93="","",IF(AND(L93&gt;=$O$4,MAX(L$3:L92)&lt;$O$4),"KTF",""))</f>
        <v/>
      </c>
      <c r="S93">
        <f t="shared" ca="1" si="26"/>
        <v>83</v>
      </c>
      <c r="T93">
        <f t="shared" ca="1" si="23"/>
        <v>54</v>
      </c>
      <c r="U93">
        <f t="shared" ca="1" si="24"/>
        <v>51</v>
      </c>
      <c r="V93">
        <f ca="1">IF(V92&lt;&gt;"",V92,IF(U93&lt;&gt;"",MIN(L$4:L92),""))</f>
        <v>-453</v>
      </c>
      <c r="W93">
        <f ca="1">IF(W92&lt;&gt;"",W92,IF(V93&lt;&gt;"",MAX(J$4:J93),""))</f>
        <v>11</v>
      </c>
      <c r="X93">
        <f ca="1">IF(X92&lt;&gt;"",X92,IF(COUNTIFS($D$3:$D93,"R")=X$2,$A93,""))</f>
        <v>5</v>
      </c>
      <c r="Y93">
        <f ca="1">IF(Y92&lt;&gt;"",Y92,IF(COUNTIFS($D$3:$D93,"R")=Y$2,$A93,""))</f>
        <v>7</v>
      </c>
      <c r="Z93">
        <f ca="1">IF(Z92&lt;&gt;"",Z92,IF(COUNTIFS($D$3:$D93,"R")=Z$2,$A93,""))</f>
        <v>12</v>
      </c>
      <c r="AA93">
        <f ca="1">IF(AA92&lt;&gt;"",AA92,IF(COUNTIFS($D$3:$D93,"R")=AA$2,$A93,""))</f>
        <v>17</v>
      </c>
      <c r="AB93">
        <f ca="1">IF(AB92&lt;&gt;"",AB92,IF(COUNTIFS($D$3:$D93,"R")=AB$2,$E93,""))</f>
        <v>1</v>
      </c>
      <c r="AC93">
        <f ca="1">IF(AC92&lt;&gt;"",AC92,IF(COUNTIFS($D$3:$D93,"R")=AC$2,$E93,""))</f>
        <v>4</v>
      </c>
      <c r="AD93">
        <f ca="1">IF(AD92&lt;&gt;"",AD92,IF(COUNTIFS($D$3:$D93,"R")=AD$2,$E93,""))</f>
        <v>7</v>
      </c>
      <c r="AE93">
        <f ca="1">IF(AE92&lt;&gt;"",AE92,IF(COUNTIFS($D$3:$D93,"R")=AE$2,$E93,""))</f>
        <v>2</v>
      </c>
    </row>
    <row r="94" spans="1:31" x14ac:dyDescent="0.25">
      <c r="A94">
        <v>92</v>
      </c>
      <c r="B94">
        <f t="shared" ca="1" si="16"/>
        <v>9</v>
      </c>
      <c r="C94">
        <f ca="1">IF(B94="","",COUNTIF($B$3:B93,B94))</f>
        <v>3</v>
      </c>
      <c r="D94" t="str">
        <f t="shared" ca="1" si="17"/>
        <v>R</v>
      </c>
      <c r="E94">
        <f ca="1">IF(B94="","",'Dynamic Ordinal tracker'!C93)</f>
        <v>12</v>
      </c>
      <c r="F94">
        <f t="shared" ca="1" si="18"/>
        <v>35</v>
      </c>
      <c r="G94">
        <f ca="1">IF(B94="","",IF(COUNTIFS(D$3:D93,"R")&lt;O$13,0,1))</f>
        <v>1</v>
      </c>
      <c r="H94">
        <f t="shared" ca="1" si="19"/>
        <v>1</v>
      </c>
      <c r="I94">
        <f t="shared" ca="1" si="20"/>
        <v>1</v>
      </c>
      <c r="J94">
        <f t="shared" ca="1" si="25"/>
        <v>29</v>
      </c>
      <c r="K94">
        <f t="shared" ca="1" si="21"/>
        <v>29</v>
      </c>
      <c r="L94">
        <f t="shared" ca="1" si="22"/>
        <v>-598</v>
      </c>
      <c r="M94" t="str">
        <f ca="1">IF(I94="","",IF(AND(L94&gt;=$O$4,MAX(L$3:L93)&lt;$O$4),"KTF",""))</f>
        <v/>
      </c>
      <c r="S94">
        <f t="shared" ca="1" si="26"/>
        <v>83</v>
      </c>
      <c r="T94">
        <f t="shared" ca="1" si="23"/>
        <v>54</v>
      </c>
      <c r="U94">
        <f t="shared" ca="1" si="24"/>
        <v>51</v>
      </c>
      <c r="V94">
        <f ca="1">IF(V93&lt;&gt;"",V93,IF(U94&lt;&gt;"",MIN(L$4:L93),""))</f>
        <v>-453</v>
      </c>
      <c r="W94">
        <f ca="1">IF(W93&lt;&gt;"",W93,IF(V94&lt;&gt;"",MAX(J$4:J94),""))</f>
        <v>11</v>
      </c>
      <c r="X94">
        <f ca="1">IF(X93&lt;&gt;"",X93,IF(COUNTIFS($D$3:$D94,"R")=X$2,$A94,""))</f>
        <v>5</v>
      </c>
      <c r="Y94">
        <f ca="1">IF(Y93&lt;&gt;"",Y93,IF(COUNTIFS($D$3:$D94,"R")=Y$2,$A94,""))</f>
        <v>7</v>
      </c>
      <c r="Z94">
        <f ca="1">IF(Z93&lt;&gt;"",Z93,IF(COUNTIFS($D$3:$D94,"R")=Z$2,$A94,""))</f>
        <v>12</v>
      </c>
      <c r="AA94">
        <f ca="1">IF(AA93&lt;&gt;"",AA93,IF(COUNTIFS($D$3:$D94,"R")=AA$2,$A94,""))</f>
        <v>17</v>
      </c>
      <c r="AB94">
        <f ca="1">IF(AB93&lt;&gt;"",AB93,IF(COUNTIFS($D$3:$D94,"R")=AB$2,$E94,""))</f>
        <v>1</v>
      </c>
      <c r="AC94">
        <f ca="1">IF(AC93&lt;&gt;"",AC93,IF(COUNTIFS($D$3:$D94,"R")=AC$2,$E94,""))</f>
        <v>4</v>
      </c>
      <c r="AD94">
        <f ca="1">IF(AD93&lt;&gt;"",AD93,IF(COUNTIFS($D$3:$D94,"R")=AD$2,$E94,""))</f>
        <v>7</v>
      </c>
      <c r="AE94">
        <f ca="1">IF(AE93&lt;&gt;"",AE93,IF(COUNTIFS($D$3:$D94,"R")=AE$2,$E94,""))</f>
        <v>2</v>
      </c>
    </row>
    <row r="95" spans="1:31" x14ac:dyDescent="0.25">
      <c r="A95">
        <v>93</v>
      </c>
      <c r="B95">
        <f t="shared" ca="1" si="16"/>
        <v>6</v>
      </c>
      <c r="C95">
        <f ca="1">IF(B95="","",COUNTIF($B$3:B94,B95))</f>
        <v>3</v>
      </c>
      <c r="D95" t="str">
        <f t="shared" ca="1" si="17"/>
        <v>R</v>
      </c>
      <c r="E95">
        <f ca="1">IF(B95="","",'Dynamic Ordinal tracker'!C94)</f>
        <v>32</v>
      </c>
      <c r="F95">
        <f t="shared" ca="1" si="18"/>
        <v>35</v>
      </c>
      <c r="G95">
        <f ca="1">IF(B95="","",IF(COUNTIFS(D$3:D94,"R")&lt;O$13,0,1))</f>
        <v>1</v>
      </c>
      <c r="H95">
        <f t="shared" ca="1" si="19"/>
        <v>1</v>
      </c>
      <c r="I95">
        <f t="shared" ca="1" si="20"/>
        <v>1</v>
      </c>
      <c r="J95">
        <f t="shared" ca="1" si="25"/>
        <v>30</v>
      </c>
      <c r="K95">
        <f t="shared" ca="1" si="21"/>
        <v>30</v>
      </c>
      <c r="L95">
        <f t="shared" ca="1" si="22"/>
        <v>-568</v>
      </c>
      <c r="M95" t="str">
        <f ca="1">IF(I95="","",IF(AND(L95&gt;=$O$4,MAX(L$3:L94)&lt;$O$4),"KTF",""))</f>
        <v/>
      </c>
      <c r="S95">
        <f t="shared" ca="1" si="26"/>
        <v>83</v>
      </c>
      <c r="T95">
        <f t="shared" ca="1" si="23"/>
        <v>54</v>
      </c>
      <c r="U95">
        <f t="shared" ca="1" si="24"/>
        <v>51</v>
      </c>
      <c r="V95">
        <f ca="1">IF(V94&lt;&gt;"",V94,IF(U95&lt;&gt;"",MIN(L$4:L94),""))</f>
        <v>-453</v>
      </c>
      <c r="W95">
        <f ca="1">IF(W94&lt;&gt;"",W94,IF(V95&lt;&gt;"",MAX(J$4:J95),""))</f>
        <v>11</v>
      </c>
      <c r="X95">
        <f ca="1">IF(X94&lt;&gt;"",X94,IF(COUNTIFS($D$3:$D95,"R")=X$2,$A95,""))</f>
        <v>5</v>
      </c>
      <c r="Y95">
        <f ca="1">IF(Y94&lt;&gt;"",Y94,IF(COUNTIFS($D$3:$D95,"R")=Y$2,$A95,""))</f>
        <v>7</v>
      </c>
      <c r="Z95">
        <f ca="1">IF(Z94&lt;&gt;"",Z94,IF(COUNTIFS($D$3:$D95,"R")=Z$2,$A95,""))</f>
        <v>12</v>
      </c>
      <c r="AA95">
        <f ca="1">IF(AA94&lt;&gt;"",AA94,IF(COUNTIFS($D$3:$D95,"R")=AA$2,$A95,""))</f>
        <v>17</v>
      </c>
      <c r="AB95">
        <f ca="1">IF(AB94&lt;&gt;"",AB94,IF(COUNTIFS($D$3:$D95,"R")=AB$2,$E95,""))</f>
        <v>1</v>
      </c>
      <c r="AC95">
        <f ca="1">IF(AC94&lt;&gt;"",AC94,IF(COUNTIFS($D$3:$D95,"R")=AC$2,$E95,""))</f>
        <v>4</v>
      </c>
      <c r="AD95">
        <f ca="1">IF(AD94&lt;&gt;"",AD94,IF(COUNTIFS($D$3:$D95,"R")=AD$2,$E95,""))</f>
        <v>7</v>
      </c>
      <c r="AE95">
        <f ca="1">IF(AE94&lt;&gt;"",AE94,IF(COUNTIFS($D$3:$D95,"R")=AE$2,$E95,""))</f>
        <v>2</v>
      </c>
    </row>
    <row r="96" spans="1:31" x14ac:dyDescent="0.25">
      <c r="A96">
        <v>94</v>
      </c>
      <c r="B96">
        <f t="shared" ca="1" si="16"/>
        <v>17</v>
      </c>
      <c r="C96">
        <f ca="1">IF(B96="","",COUNTIF($B$3:B95,B96))</f>
        <v>2</v>
      </c>
      <c r="D96" t="str">
        <f t="shared" ca="1" si="17"/>
        <v>R</v>
      </c>
      <c r="E96">
        <f ca="1">IF(B96="","",'Dynamic Ordinal tracker'!C95)</f>
        <v>14</v>
      </c>
      <c r="F96">
        <f t="shared" ca="1" si="18"/>
        <v>35</v>
      </c>
      <c r="G96">
        <f ca="1">IF(B96="","",IF(COUNTIFS(D$3:D95,"R")&lt;O$13,0,1))</f>
        <v>1</v>
      </c>
      <c r="H96">
        <f t="shared" ca="1" si="19"/>
        <v>1</v>
      </c>
      <c r="I96">
        <f t="shared" ca="1" si="20"/>
        <v>1</v>
      </c>
      <c r="J96">
        <f t="shared" ca="1" si="25"/>
        <v>31</v>
      </c>
      <c r="K96">
        <f t="shared" ca="1" si="21"/>
        <v>31</v>
      </c>
      <c r="L96">
        <f t="shared" ca="1" si="22"/>
        <v>-537</v>
      </c>
      <c r="M96" t="str">
        <f ca="1">IF(I96="","",IF(AND(L96&gt;=$O$4,MAX(L$3:L95)&lt;$O$4),"KTF",""))</f>
        <v/>
      </c>
      <c r="S96">
        <f t="shared" ca="1" si="26"/>
        <v>83</v>
      </c>
      <c r="T96">
        <f t="shared" ca="1" si="23"/>
        <v>54</v>
      </c>
      <c r="U96">
        <f t="shared" ca="1" si="24"/>
        <v>51</v>
      </c>
      <c r="V96">
        <f ca="1">IF(V95&lt;&gt;"",V95,IF(U96&lt;&gt;"",MIN(L$4:L95),""))</f>
        <v>-453</v>
      </c>
      <c r="W96">
        <f ca="1">IF(W95&lt;&gt;"",W95,IF(V96&lt;&gt;"",MAX(J$4:J96),""))</f>
        <v>11</v>
      </c>
      <c r="X96">
        <f ca="1">IF(X95&lt;&gt;"",X95,IF(COUNTIFS($D$3:$D96,"R")=X$2,$A96,""))</f>
        <v>5</v>
      </c>
      <c r="Y96">
        <f ca="1">IF(Y95&lt;&gt;"",Y95,IF(COUNTIFS($D$3:$D96,"R")=Y$2,$A96,""))</f>
        <v>7</v>
      </c>
      <c r="Z96">
        <f ca="1">IF(Z95&lt;&gt;"",Z95,IF(COUNTIFS($D$3:$D96,"R")=Z$2,$A96,""))</f>
        <v>12</v>
      </c>
      <c r="AA96">
        <f ca="1">IF(AA95&lt;&gt;"",AA95,IF(COUNTIFS($D$3:$D96,"R")=AA$2,$A96,""))</f>
        <v>17</v>
      </c>
      <c r="AB96">
        <f ca="1">IF(AB95&lt;&gt;"",AB95,IF(COUNTIFS($D$3:$D96,"R")=AB$2,$E96,""))</f>
        <v>1</v>
      </c>
      <c r="AC96">
        <f ca="1">IF(AC95&lt;&gt;"",AC95,IF(COUNTIFS($D$3:$D96,"R")=AC$2,$E96,""))</f>
        <v>4</v>
      </c>
      <c r="AD96">
        <f ca="1">IF(AD95&lt;&gt;"",AD95,IF(COUNTIFS($D$3:$D96,"R")=AD$2,$E96,""))</f>
        <v>7</v>
      </c>
      <c r="AE96">
        <f ca="1">IF(AE95&lt;&gt;"",AE95,IF(COUNTIFS($D$3:$D96,"R")=AE$2,$E96,""))</f>
        <v>2</v>
      </c>
    </row>
    <row r="97" spans="1:31" x14ac:dyDescent="0.25">
      <c r="A97">
        <v>95</v>
      </c>
      <c r="B97">
        <f t="shared" ca="1" si="16"/>
        <v>30</v>
      </c>
      <c r="C97">
        <f ca="1">IF(B97="","",COUNTIF($B$3:B96,B97))</f>
        <v>1</v>
      </c>
      <c r="D97" t="str">
        <f t="shared" ca="1" si="17"/>
        <v>R</v>
      </c>
      <c r="E97">
        <f ca="1">IF(B97="","",'Dynamic Ordinal tracker'!C96)</f>
        <v>25</v>
      </c>
      <c r="F97">
        <f t="shared" ca="1" si="18"/>
        <v>35</v>
      </c>
      <c r="G97">
        <f ca="1">IF(B97="","",IF(COUNTIFS(D$3:D96,"R")&lt;O$13,0,1))</f>
        <v>1</v>
      </c>
      <c r="H97">
        <f t="shared" ca="1" si="19"/>
        <v>1</v>
      </c>
      <c r="I97">
        <f t="shared" ca="1" si="20"/>
        <v>1</v>
      </c>
      <c r="J97">
        <f t="shared" ca="1" si="25"/>
        <v>32</v>
      </c>
      <c r="K97">
        <f t="shared" ca="1" si="21"/>
        <v>32</v>
      </c>
      <c r="L97">
        <f t="shared" ca="1" si="22"/>
        <v>-505</v>
      </c>
      <c r="M97" t="str">
        <f ca="1">IF(I97="","",IF(AND(L97&gt;=$O$4,MAX(L$3:L96)&lt;$O$4),"KTF",""))</f>
        <v/>
      </c>
      <c r="S97">
        <f t="shared" ca="1" si="26"/>
        <v>83</v>
      </c>
      <c r="T97">
        <f t="shared" ca="1" si="23"/>
        <v>54</v>
      </c>
      <c r="U97">
        <f t="shared" ca="1" si="24"/>
        <v>51</v>
      </c>
      <c r="V97">
        <f ca="1">IF(V96&lt;&gt;"",V96,IF(U97&lt;&gt;"",MIN(L$4:L96),""))</f>
        <v>-453</v>
      </c>
      <c r="W97">
        <f ca="1">IF(W96&lt;&gt;"",W96,IF(V97&lt;&gt;"",MAX(J$4:J97),""))</f>
        <v>11</v>
      </c>
      <c r="X97">
        <f ca="1">IF(X96&lt;&gt;"",X96,IF(COUNTIFS($D$3:$D97,"R")=X$2,$A97,""))</f>
        <v>5</v>
      </c>
      <c r="Y97">
        <f ca="1">IF(Y96&lt;&gt;"",Y96,IF(COUNTIFS($D$3:$D97,"R")=Y$2,$A97,""))</f>
        <v>7</v>
      </c>
      <c r="Z97">
        <f ca="1">IF(Z96&lt;&gt;"",Z96,IF(COUNTIFS($D$3:$D97,"R")=Z$2,$A97,""))</f>
        <v>12</v>
      </c>
      <c r="AA97">
        <f ca="1">IF(AA96&lt;&gt;"",AA96,IF(COUNTIFS($D$3:$D97,"R")=AA$2,$A97,""))</f>
        <v>17</v>
      </c>
      <c r="AB97">
        <f ca="1">IF(AB96&lt;&gt;"",AB96,IF(COUNTIFS($D$3:$D97,"R")=AB$2,$E97,""))</f>
        <v>1</v>
      </c>
      <c r="AC97">
        <f ca="1">IF(AC96&lt;&gt;"",AC96,IF(COUNTIFS($D$3:$D97,"R")=AC$2,$E97,""))</f>
        <v>4</v>
      </c>
      <c r="AD97">
        <f ca="1">IF(AD96&lt;&gt;"",AD96,IF(COUNTIFS($D$3:$D97,"R")=AD$2,$E97,""))</f>
        <v>7</v>
      </c>
      <c r="AE97">
        <f ca="1">IF(AE96&lt;&gt;"",AE96,IF(COUNTIFS($D$3:$D97,"R")=AE$2,$E97,""))</f>
        <v>2</v>
      </c>
    </row>
    <row r="98" spans="1:31" x14ac:dyDescent="0.25">
      <c r="A98">
        <v>96</v>
      </c>
      <c r="B98">
        <f t="shared" ca="1" si="16"/>
        <v>21</v>
      </c>
      <c r="C98">
        <f ca="1">IF(B98="","",COUNTIF($B$3:B97,B98))</f>
        <v>2</v>
      </c>
      <c r="D98" t="str">
        <f t="shared" ca="1" si="17"/>
        <v>R</v>
      </c>
      <c r="E98">
        <f ca="1">IF(B98="","",'Dynamic Ordinal tracker'!C97)</f>
        <v>11</v>
      </c>
      <c r="F98">
        <f t="shared" ca="1" si="18"/>
        <v>35</v>
      </c>
      <c r="G98">
        <f ca="1">IF(B98="","",IF(COUNTIFS(D$3:D97,"R")&lt;O$13,0,1))</f>
        <v>1</v>
      </c>
      <c r="H98">
        <f t="shared" ca="1" si="19"/>
        <v>1</v>
      </c>
      <c r="I98">
        <f t="shared" ca="1" si="20"/>
        <v>1</v>
      </c>
      <c r="J98">
        <f t="shared" ca="1" si="25"/>
        <v>33</v>
      </c>
      <c r="K98">
        <f t="shared" ca="1" si="21"/>
        <v>33</v>
      </c>
      <c r="L98">
        <f t="shared" ca="1" si="22"/>
        <v>-472</v>
      </c>
      <c r="M98" t="str">
        <f ca="1">IF(I98="","",IF(AND(L98&gt;=$O$4,MAX(L$3:L97)&lt;$O$4),"KTF",""))</f>
        <v/>
      </c>
      <c r="S98">
        <f t="shared" ca="1" si="26"/>
        <v>83</v>
      </c>
      <c r="T98">
        <f t="shared" ca="1" si="23"/>
        <v>54</v>
      </c>
      <c r="U98">
        <f t="shared" ca="1" si="24"/>
        <v>51</v>
      </c>
      <c r="V98">
        <f ca="1">IF(V97&lt;&gt;"",V97,IF(U98&lt;&gt;"",MIN(L$4:L97),""))</f>
        <v>-453</v>
      </c>
      <c r="W98">
        <f ca="1">IF(W97&lt;&gt;"",W97,IF(V98&lt;&gt;"",MAX(J$4:J98),""))</f>
        <v>11</v>
      </c>
      <c r="X98">
        <f ca="1">IF(X97&lt;&gt;"",X97,IF(COUNTIFS($D$3:$D98,"R")=X$2,$A98,""))</f>
        <v>5</v>
      </c>
      <c r="Y98">
        <f ca="1">IF(Y97&lt;&gt;"",Y97,IF(COUNTIFS($D$3:$D98,"R")=Y$2,$A98,""))</f>
        <v>7</v>
      </c>
      <c r="Z98">
        <f ca="1">IF(Z97&lt;&gt;"",Z97,IF(COUNTIFS($D$3:$D98,"R")=Z$2,$A98,""))</f>
        <v>12</v>
      </c>
      <c r="AA98">
        <f ca="1">IF(AA97&lt;&gt;"",AA97,IF(COUNTIFS($D$3:$D98,"R")=AA$2,$A98,""))</f>
        <v>17</v>
      </c>
      <c r="AB98">
        <f ca="1">IF(AB97&lt;&gt;"",AB97,IF(COUNTIFS($D$3:$D98,"R")=AB$2,$E98,""))</f>
        <v>1</v>
      </c>
      <c r="AC98">
        <f ca="1">IF(AC97&lt;&gt;"",AC97,IF(COUNTIFS($D$3:$D98,"R")=AC$2,$E98,""))</f>
        <v>4</v>
      </c>
      <c r="AD98">
        <f ca="1">IF(AD97&lt;&gt;"",AD97,IF(COUNTIFS($D$3:$D98,"R")=AD$2,$E98,""))</f>
        <v>7</v>
      </c>
      <c r="AE98">
        <f ca="1">IF(AE97&lt;&gt;"",AE97,IF(COUNTIFS($D$3:$D98,"R")=AE$2,$E98,""))</f>
        <v>2</v>
      </c>
    </row>
    <row r="99" spans="1:31" x14ac:dyDescent="0.25">
      <c r="A99">
        <v>97</v>
      </c>
      <c r="B99">
        <f t="shared" ca="1" si="16"/>
        <v>35</v>
      </c>
      <c r="C99">
        <f ca="1">IF(B99="","",COUNTIF($B$3:B98,B99))</f>
        <v>7</v>
      </c>
      <c r="D99" t="str">
        <f t="shared" ca="1" si="17"/>
        <v>R</v>
      </c>
      <c r="E99">
        <f ca="1">IF(B99="","",'Dynamic Ordinal tracker'!C98)</f>
        <v>11</v>
      </c>
      <c r="F99">
        <f t="shared" ca="1" si="18"/>
        <v>35</v>
      </c>
      <c r="G99">
        <f ca="1">IF(B99="","",IF(COUNTIFS(D$3:D98,"R")&lt;O$13,0,1))</f>
        <v>1</v>
      </c>
      <c r="H99">
        <f t="shared" ca="1" si="19"/>
        <v>1</v>
      </c>
      <c r="I99">
        <f t="shared" ca="1" si="20"/>
        <v>1</v>
      </c>
      <c r="J99">
        <f t="shared" ca="1" si="25"/>
        <v>34</v>
      </c>
      <c r="K99">
        <f t="shared" ca="1" si="21"/>
        <v>34</v>
      </c>
      <c r="L99">
        <f t="shared" ca="1" si="22"/>
        <v>-438</v>
      </c>
      <c r="M99" t="str">
        <f ca="1">IF(I99="","",IF(AND(L99&gt;=$O$4,MAX(L$3:L98)&lt;$O$4),"KTF",""))</f>
        <v/>
      </c>
      <c r="S99">
        <f t="shared" ca="1" si="26"/>
        <v>83</v>
      </c>
      <c r="T99">
        <f t="shared" ca="1" si="23"/>
        <v>54</v>
      </c>
      <c r="U99">
        <f t="shared" ca="1" si="24"/>
        <v>51</v>
      </c>
      <c r="V99">
        <f ca="1">IF(V98&lt;&gt;"",V98,IF(U99&lt;&gt;"",MIN(L$4:L98),""))</f>
        <v>-453</v>
      </c>
      <c r="W99">
        <f ca="1">IF(W98&lt;&gt;"",W98,IF(V99&lt;&gt;"",MAX(J$4:J99),""))</f>
        <v>11</v>
      </c>
      <c r="X99">
        <f ca="1">IF(X98&lt;&gt;"",X98,IF(COUNTIFS($D$3:$D99,"R")=X$2,$A99,""))</f>
        <v>5</v>
      </c>
      <c r="Y99">
        <f ca="1">IF(Y98&lt;&gt;"",Y98,IF(COUNTIFS($D$3:$D99,"R")=Y$2,$A99,""))</f>
        <v>7</v>
      </c>
      <c r="Z99">
        <f ca="1">IF(Z98&lt;&gt;"",Z98,IF(COUNTIFS($D$3:$D99,"R")=Z$2,$A99,""))</f>
        <v>12</v>
      </c>
      <c r="AA99">
        <f ca="1">IF(AA98&lt;&gt;"",AA98,IF(COUNTIFS($D$3:$D99,"R")=AA$2,$A99,""))</f>
        <v>17</v>
      </c>
      <c r="AB99">
        <f ca="1">IF(AB98&lt;&gt;"",AB98,IF(COUNTIFS($D$3:$D99,"R")=AB$2,$E99,""))</f>
        <v>1</v>
      </c>
      <c r="AC99">
        <f ca="1">IF(AC98&lt;&gt;"",AC98,IF(COUNTIFS($D$3:$D99,"R")=AC$2,$E99,""))</f>
        <v>4</v>
      </c>
      <c r="AD99">
        <f ca="1">IF(AD98&lt;&gt;"",AD98,IF(COUNTIFS($D$3:$D99,"R")=AD$2,$E99,""))</f>
        <v>7</v>
      </c>
      <c r="AE99">
        <f ca="1">IF(AE98&lt;&gt;"",AE98,IF(COUNTIFS($D$3:$D99,"R")=AE$2,$E99,""))</f>
        <v>2</v>
      </c>
    </row>
    <row r="100" spans="1:31" x14ac:dyDescent="0.25">
      <c r="A100">
        <v>98</v>
      </c>
      <c r="B100">
        <f t="shared" ca="1" si="16"/>
        <v>23</v>
      </c>
      <c r="C100">
        <f ca="1">IF(B100="","",COUNTIF($B$3:B99,B100))</f>
        <v>2</v>
      </c>
      <c r="D100" t="str">
        <f t="shared" ca="1" si="17"/>
        <v>R</v>
      </c>
      <c r="E100">
        <f ca="1">IF(B100="","",'Dynamic Ordinal tracker'!C99)</f>
        <v>27</v>
      </c>
      <c r="F100">
        <f t="shared" ca="1" si="18"/>
        <v>35</v>
      </c>
      <c r="G100">
        <f ca="1">IF(B100="","",IF(COUNTIFS(D$3:D99,"R")&lt;O$13,0,1))</f>
        <v>1</v>
      </c>
      <c r="H100">
        <f t="shared" ca="1" si="19"/>
        <v>1</v>
      </c>
      <c r="I100">
        <f t="shared" ca="1" si="20"/>
        <v>1</v>
      </c>
      <c r="J100">
        <f t="shared" ca="1" si="25"/>
        <v>35</v>
      </c>
      <c r="K100">
        <f t="shared" ca="1" si="21"/>
        <v>35</v>
      </c>
      <c r="L100">
        <f t="shared" ca="1" si="22"/>
        <v>-403</v>
      </c>
      <c r="M100" t="str">
        <f ca="1">IF(I100="","",IF(AND(L100&gt;=$O$4,MAX(L$3:L99)&lt;$O$4),"KTF",""))</f>
        <v/>
      </c>
      <c r="S100">
        <f t="shared" ca="1" si="26"/>
        <v>83</v>
      </c>
      <c r="T100">
        <f t="shared" ca="1" si="23"/>
        <v>54</v>
      </c>
      <c r="U100">
        <f t="shared" ca="1" si="24"/>
        <v>51</v>
      </c>
      <c r="V100">
        <f ca="1">IF(V99&lt;&gt;"",V99,IF(U100&lt;&gt;"",MIN(L$4:L99),""))</f>
        <v>-453</v>
      </c>
      <c r="W100">
        <f ca="1">IF(W99&lt;&gt;"",W99,IF(V100&lt;&gt;"",MAX(J$4:J100),""))</f>
        <v>11</v>
      </c>
      <c r="X100">
        <f ca="1">IF(X99&lt;&gt;"",X99,IF(COUNTIFS($D$3:$D100,"R")=X$2,$A100,""))</f>
        <v>5</v>
      </c>
      <c r="Y100">
        <f ca="1">IF(Y99&lt;&gt;"",Y99,IF(COUNTIFS($D$3:$D100,"R")=Y$2,$A100,""))</f>
        <v>7</v>
      </c>
      <c r="Z100">
        <f ca="1">IF(Z99&lt;&gt;"",Z99,IF(COUNTIFS($D$3:$D100,"R")=Z$2,$A100,""))</f>
        <v>12</v>
      </c>
      <c r="AA100">
        <f ca="1">IF(AA99&lt;&gt;"",AA99,IF(COUNTIFS($D$3:$D100,"R")=AA$2,$A100,""))</f>
        <v>17</v>
      </c>
      <c r="AB100">
        <f ca="1">IF(AB99&lt;&gt;"",AB99,IF(COUNTIFS($D$3:$D100,"R")=AB$2,$E100,""))</f>
        <v>1</v>
      </c>
      <c r="AC100">
        <f ca="1">IF(AC99&lt;&gt;"",AC99,IF(COUNTIFS($D$3:$D100,"R")=AC$2,$E100,""))</f>
        <v>4</v>
      </c>
      <c r="AD100">
        <f ca="1">IF(AD99&lt;&gt;"",AD99,IF(COUNTIFS($D$3:$D100,"R")=AD$2,$E100,""))</f>
        <v>7</v>
      </c>
      <c r="AE100">
        <f ca="1">IF(AE99&lt;&gt;"",AE99,IF(COUNTIFS($D$3:$D100,"R")=AE$2,$E100,""))</f>
        <v>2</v>
      </c>
    </row>
    <row r="101" spans="1:31" x14ac:dyDescent="0.25">
      <c r="A101">
        <v>99</v>
      </c>
      <c r="B101">
        <f t="shared" ca="1" si="16"/>
        <v>3</v>
      </c>
      <c r="C101">
        <f ca="1">IF(B101="","",COUNTIF($B$3:B100,B101))</f>
        <v>4</v>
      </c>
      <c r="D101" t="str">
        <f t="shared" ca="1" si="17"/>
        <v>R</v>
      </c>
      <c r="E101">
        <f ca="1">IF(B101="","",'Dynamic Ordinal tracker'!C100)</f>
        <v>19</v>
      </c>
      <c r="F101">
        <f t="shared" ca="1" si="18"/>
        <v>35</v>
      </c>
      <c r="G101">
        <f ca="1">IF(B101="","",IF(COUNTIFS(D$3:D100,"R")&lt;O$13,0,1))</f>
        <v>1</v>
      </c>
      <c r="H101">
        <f t="shared" ca="1" si="19"/>
        <v>1</v>
      </c>
      <c r="I101">
        <f t="shared" ca="1" si="20"/>
        <v>1</v>
      </c>
      <c r="J101">
        <f t="shared" ca="1" si="25"/>
        <v>36</v>
      </c>
      <c r="K101">
        <f t="shared" ca="1" si="21"/>
        <v>36</v>
      </c>
      <c r="L101">
        <f t="shared" ca="1" si="22"/>
        <v>-367</v>
      </c>
      <c r="M101" t="str">
        <f ca="1">IF(I101="","",IF(AND(L101&gt;=$O$4,MAX(L$3:L100)&lt;$O$4),"KTF",""))</f>
        <v/>
      </c>
      <c r="S101">
        <f t="shared" ca="1" si="26"/>
        <v>83</v>
      </c>
      <c r="T101">
        <f t="shared" ca="1" si="23"/>
        <v>54</v>
      </c>
      <c r="U101">
        <f t="shared" ca="1" si="24"/>
        <v>51</v>
      </c>
      <c r="V101">
        <f ca="1">IF(V100&lt;&gt;"",V100,IF(U101&lt;&gt;"",MIN(L$4:L100),""))</f>
        <v>-453</v>
      </c>
      <c r="W101">
        <f ca="1">IF(W100&lt;&gt;"",W100,IF(V101&lt;&gt;"",MAX(J$4:J101),""))</f>
        <v>11</v>
      </c>
      <c r="X101">
        <f ca="1">IF(X100&lt;&gt;"",X100,IF(COUNTIFS($D$3:$D101,"R")=X$2,$A101,""))</f>
        <v>5</v>
      </c>
      <c r="Y101">
        <f ca="1">IF(Y100&lt;&gt;"",Y100,IF(COUNTIFS($D$3:$D101,"R")=Y$2,$A101,""))</f>
        <v>7</v>
      </c>
      <c r="Z101">
        <f ca="1">IF(Z100&lt;&gt;"",Z100,IF(COUNTIFS($D$3:$D101,"R")=Z$2,$A101,""))</f>
        <v>12</v>
      </c>
      <c r="AA101">
        <f ca="1">IF(AA100&lt;&gt;"",AA100,IF(COUNTIFS($D$3:$D101,"R")=AA$2,$A101,""))</f>
        <v>17</v>
      </c>
      <c r="AB101">
        <f ca="1">IF(AB100&lt;&gt;"",AB100,IF(COUNTIFS($D$3:$D101,"R")=AB$2,$E101,""))</f>
        <v>1</v>
      </c>
      <c r="AC101">
        <f ca="1">IF(AC100&lt;&gt;"",AC100,IF(COUNTIFS($D$3:$D101,"R")=AC$2,$E101,""))</f>
        <v>4</v>
      </c>
      <c r="AD101">
        <f ca="1">IF(AD100&lt;&gt;"",AD100,IF(COUNTIFS($D$3:$D101,"R")=AD$2,$E101,""))</f>
        <v>7</v>
      </c>
      <c r="AE101">
        <f ca="1">IF(AE100&lt;&gt;"",AE100,IF(COUNTIFS($D$3:$D101,"R")=AE$2,$E101,""))</f>
        <v>2</v>
      </c>
    </row>
    <row r="102" spans="1:31" x14ac:dyDescent="0.25">
      <c r="A102">
        <v>100</v>
      </c>
      <c r="B102">
        <f t="shared" ca="1" si="16"/>
        <v>28</v>
      </c>
      <c r="C102">
        <f ca="1">IF(B102="","",COUNTIF($B$3:B101,B102))</f>
        <v>6</v>
      </c>
      <c r="D102" t="str">
        <f t="shared" ca="1" si="17"/>
        <v>R</v>
      </c>
      <c r="E102">
        <f ca="1">IF(B102="","",'Dynamic Ordinal tracker'!C101)</f>
        <v>15</v>
      </c>
      <c r="F102">
        <f t="shared" ca="1" si="18"/>
        <v>35</v>
      </c>
      <c r="G102">
        <f ca="1">IF(B102="","",IF(COUNTIFS(D$3:D101,"R")&lt;O$13,0,1))</f>
        <v>1</v>
      </c>
      <c r="H102">
        <f t="shared" ca="1" si="19"/>
        <v>1</v>
      </c>
      <c r="I102">
        <f t="shared" ca="1" si="20"/>
        <v>1</v>
      </c>
      <c r="J102">
        <f t="shared" ca="1" si="25"/>
        <v>37</v>
      </c>
      <c r="K102">
        <f t="shared" ca="1" si="21"/>
        <v>37</v>
      </c>
      <c r="L102">
        <f t="shared" ca="1" si="22"/>
        <v>-330</v>
      </c>
      <c r="M102" t="str">
        <f ca="1">IF(I102="","",IF(AND(L102&gt;=$O$4,MAX(L$3:L101)&lt;$O$4),"KTF",""))</f>
        <v/>
      </c>
      <c r="S102">
        <f t="shared" ca="1" si="26"/>
        <v>83</v>
      </c>
      <c r="T102">
        <f t="shared" ca="1" si="23"/>
        <v>54</v>
      </c>
      <c r="U102">
        <f t="shared" ca="1" si="24"/>
        <v>51</v>
      </c>
      <c r="V102">
        <f ca="1">IF(V101&lt;&gt;"",V101,IF(U102&lt;&gt;"",MIN(L$4:L101),""))</f>
        <v>-453</v>
      </c>
      <c r="W102">
        <f ca="1">IF(W101&lt;&gt;"",W101,IF(V102&lt;&gt;"",MAX(J$4:J102),""))</f>
        <v>11</v>
      </c>
      <c r="X102">
        <f ca="1">IF(X101&lt;&gt;"",X101,IF(COUNTIFS($D$3:$D102,"R")=X$2,$A102,""))</f>
        <v>5</v>
      </c>
      <c r="Y102">
        <f ca="1">IF(Y101&lt;&gt;"",Y101,IF(COUNTIFS($D$3:$D102,"R")=Y$2,$A102,""))</f>
        <v>7</v>
      </c>
      <c r="Z102">
        <f ca="1">IF(Z101&lt;&gt;"",Z101,IF(COUNTIFS($D$3:$D102,"R")=Z$2,$A102,""))</f>
        <v>12</v>
      </c>
      <c r="AA102">
        <f ca="1">IF(AA101&lt;&gt;"",AA101,IF(COUNTIFS($D$3:$D102,"R")=AA$2,$A102,""))</f>
        <v>17</v>
      </c>
      <c r="AB102">
        <f ca="1">IF(AB101&lt;&gt;"",AB101,IF(COUNTIFS($D$3:$D102,"R")=AB$2,$E102,""))</f>
        <v>1</v>
      </c>
      <c r="AC102">
        <f ca="1">IF(AC101&lt;&gt;"",AC101,IF(COUNTIFS($D$3:$D102,"R")=AC$2,$E102,""))</f>
        <v>4</v>
      </c>
      <c r="AD102">
        <f ca="1">IF(AD101&lt;&gt;"",AD101,IF(COUNTIFS($D$3:$D102,"R")=AD$2,$E102,""))</f>
        <v>7</v>
      </c>
      <c r="AE102">
        <f ca="1">IF(AE101&lt;&gt;"",AE101,IF(COUNTIFS($D$3:$D102,"R")=AE$2,$E102,""))</f>
        <v>2</v>
      </c>
    </row>
    <row r="103" spans="1:31" x14ac:dyDescent="0.25">
      <c r="E103" t="str">
        <f>IF(B103="","",'Dynamic Ordinal tracker'!C102)</f>
        <v/>
      </c>
      <c r="G103" t="str">
        <f>IF(B103="","",IF(COUNTIFS(D$3:D102,"R")&lt;O$13,0,1))</f>
        <v/>
      </c>
      <c r="H103" t="str">
        <f t="shared" si="19"/>
        <v/>
      </c>
      <c r="M103" t="str">
        <f>IF(I103="","",IF(AND(L103&gt;=$O$4,MAX(L$3:L102)&lt;$O$4),"KTF",""))</f>
        <v/>
      </c>
    </row>
    <row r="2428" spans="42:42" x14ac:dyDescent="0.25">
      <c r="AP2428" t="str">
        <f t="shared" ref="AP2428:AP2491" si="27">IF(AJ65935&gt;=O$4,AO65935,"")</f>
        <v/>
      </c>
    </row>
    <row r="2429" spans="42:42" x14ac:dyDescent="0.25">
      <c r="AP2429" t="str">
        <f t="shared" si="27"/>
        <v/>
      </c>
    </row>
    <row r="2430" spans="42:42" x14ac:dyDescent="0.25">
      <c r="AP2430" t="str">
        <f t="shared" si="27"/>
        <v/>
      </c>
    </row>
    <row r="2431" spans="42:42" x14ac:dyDescent="0.25">
      <c r="AP2431" t="str">
        <f t="shared" si="27"/>
        <v/>
      </c>
    </row>
    <row r="2432" spans="42:42" x14ac:dyDescent="0.25">
      <c r="AP2432" t="str">
        <f t="shared" si="27"/>
        <v/>
      </c>
    </row>
    <row r="2433" spans="42:42" x14ac:dyDescent="0.25">
      <c r="AP2433" t="str">
        <f t="shared" si="27"/>
        <v/>
      </c>
    </row>
    <row r="2434" spans="42:42" x14ac:dyDescent="0.25">
      <c r="AP2434" t="str">
        <f t="shared" si="27"/>
        <v/>
      </c>
    </row>
    <row r="2435" spans="42:42" x14ac:dyDescent="0.25">
      <c r="AP2435" t="str">
        <f t="shared" si="27"/>
        <v/>
      </c>
    </row>
    <row r="2436" spans="42:42" x14ac:dyDescent="0.25">
      <c r="AP2436" t="str">
        <f t="shared" si="27"/>
        <v/>
      </c>
    </row>
    <row r="2437" spans="42:42" x14ac:dyDescent="0.25">
      <c r="AP2437" t="str">
        <f t="shared" si="27"/>
        <v/>
      </c>
    </row>
    <row r="2438" spans="42:42" x14ac:dyDescent="0.25">
      <c r="AP2438" t="str">
        <f t="shared" si="27"/>
        <v/>
      </c>
    </row>
    <row r="2439" spans="42:42" x14ac:dyDescent="0.25">
      <c r="AP2439" t="str">
        <f t="shared" si="27"/>
        <v/>
      </c>
    </row>
    <row r="2440" spans="42:42" x14ac:dyDescent="0.25">
      <c r="AP2440" t="str">
        <f t="shared" si="27"/>
        <v/>
      </c>
    </row>
    <row r="2441" spans="42:42" x14ac:dyDescent="0.25">
      <c r="AP2441" t="str">
        <f t="shared" si="27"/>
        <v/>
      </c>
    </row>
    <row r="2442" spans="42:42" x14ac:dyDescent="0.25">
      <c r="AP2442" t="str">
        <f t="shared" si="27"/>
        <v/>
      </c>
    </row>
    <row r="2443" spans="42:42" x14ac:dyDescent="0.25">
      <c r="AP2443" t="str">
        <f t="shared" si="27"/>
        <v/>
      </c>
    </row>
    <row r="2444" spans="42:42" x14ac:dyDescent="0.25">
      <c r="AP2444" t="str">
        <f t="shared" si="27"/>
        <v/>
      </c>
    </row>
    <row r="2445" spans="42:42" x14ac:dyDescent="0.25">
      <c r="AP2445" t="str">
        <f t="shared" si="27"/>
        <v/>
      </c>
    </row>
    <row r="2446" spans="42:42" x14ac:dyDescent="0.25">
      <c r="AP2446" t="str">
        <f t="shared" si="27"/>
        <v/>
      </c>
    </row>
    <row r="2447" spans="42:42" x14ac:dyDescent="0.25">
      <c r="AP2447" t="str">
        <f t="shared" si="27"/>
        <v/>
      </c>
    </row>
    <row r="2448" spans="42:42" x14ac:dyDescent="0.25">
      <c r="AP2448" t="str">
        <f t="shared" si="27"/>
        <v/>
      </c>
    </row>
    <row r="2449" spans="42:42" x14ac:dyDescent="0.25">
      <c r="AP2449" t="str">
        <f t="shared" si="27"/>
        <v/>
      </c>
    </row>
    <row r="2450" spans="42:42" x14ac:dyDescent="0.25">
      <c r="AP2450" t="str">
        <f t="shared" si="27"/>
        <v/>
      </c>
    </row>
    <row r="2451" spans="42:42" x14ac:dyDescent="0.25">
      <c r="AP2451" t="str">
        <f t="shared" si="27"/>
        <v/>
      </c>
    </row>
    <row r="2452" spans="42:42" x14ac:dyDescent="0.25">
      <c r="AP2452" t="str">
        <f t="shared" si="27"/>
        <v/>
      </c>
    </row>
    <row r="2453" spans="42:42" x14ac:dyDescent="0.25">
      <c r="AP2453" t="str">
        <f t="shared" si="27"/>
        <v/>
      </c>
    </row>
    <row r="2454" spans="42:42" x14ac:dyDescent="0.25">
      <c r="AP2454" t="str">
        <f t="shared" si="27"/>
        <v/>
      </c>
    </row>
    <row r="2455" spans="42:42" x14ac:dyDescent="0.25">
      <c r="AP2455" t="str">
        <f t="shared" si="27"/>
        <v/>
      </c>
    </row>
    <row r="2456" spans="42:42" x14ac:dyDescent="0.25">
      <c r="AP2456" t="str">
        <f t="shared" si="27"/>
        <v/>
      </c>
    </row>
    <row r="2457" spans="42:42" x14ac:dyDescent="0.25">
      <c r="AP2457" t="str">
        <f t="shared" si="27"/>
        <v/>
      </c>
    </row>
    <row r="2458" spans="42:42" x14ac:dyDescent="0.25">
      <c r="AP2458" t="str">
        <f t="shared" si="27"/>
        <v/>
      </c>
    </row>
    <row r="2459" spans="42:42" x14ac:dyDescent="0.25">
      <c r="AP2459" t="str">
        <f t="shared" si="27"/>
        <v/>
      </c>
    </row>
    <row r="2460" spans="42:42" x14ac:dyDescent="0.25">
      <c r="AP2460" t="str">
        <f t="shared" si="27"/>
        <v/>
      </c>
    </row>
    <row r="2461" spans="42:42" x14ac:dyDescent="0.25">
      <c r="AP2461" t="str">
        <f t="shared" si="27"/>
        <v/>
      </c>
    </row>
    <row r="2462" spans="42:42" x14ac:dyDescent="0.25">
      <c r="AP2462" t="str">
        <f t="shared" si="27"/>
        <v/>
      </c>
    </row>
    <row r="2463" spans="42:42" x14ac:dyDescent="0.25">
      <c r="AP2463" t="str">
        <f t="shared" si="27"/>
        <v/>
      </c>
    </row>
    <row r="2464" spans="42:42" x14ac:dyDescent="0.25">
      <c r="AP2464" t="str">
        <f t="shared" si="27"/>
        <v/>
      </c>
    </row>
    <row r="2465" spans="42:42" x14ac:dyDescent="0.25">
      <c r="AP2465" t="str">
        <f t="shared" si="27"/>
        <v/>
      </c>
    </row>
    <row r="2466" spans="42:42" x14ac:dyDescent="0.25">
      <c r="AP2466" t="str">
        <f t="shared" si="27"/>
        <v/>
      </c>
    </row>
    <row r="2467" spans="42:42" x14ac:dyDescent="0.25">
      <c r="AP2467" t="str">
        <f t="shared" si="27"/>
        <v/>
      </c>
    </row>
    <row r="2468" spans="42:42" x14ac:dyDescent="0.25">
      <c r="AP2468" t="str">
        <f t="shared" si="27"/>
        <v/>
      </c>
    </row>
    <row r="2469" spans="42:42" x14ac:dyDescent="0.25">
      <c r="AP2469" t="str">
        <f t="shared" si="27"/>
        <v/>
      </c>
    </row>
    <row r="2470" spans="42:42" x14ac:dyDescent="0.25">
      <c r="AP2470" t="str">
        <f t="shared" si="27"/>
        <v/>
      </c>
    </row>
    <row r="2471" spans="42:42" x14ac:dyDescent="0.25">
      <c r="AP2471" t="str">
        <f t="shared" si="27"/>
        <v/>
      </c>
    </row>
    <row r="2472" spans="42:42" x14ac:dyDescent="0.25">
      <c r="AP2472" t="str">
        <f t="shared" si="27"/>
        <v/>
      </c>
    </row>
    <row r="2473" spans="42:42" x14ac:dyDescent="0.25">
      <c r="AP2473" t="str">
        <f t="shared" si="27"/>
        <v/>
      </c>
    </row>
    <row r="2474" spans="42:42" x14ac:dyDescent="0.25">
      <c r="AP2474" t="str">
        <f t="shared" si="27"/>
        <v/>
      </c>
    </row>
    <row r="2475" spans="42:42" x14ac:dyDescent="0.25">
      <c r="AP2475" t="str">
        <f t="shared" si="27"/>
        <v/>
      </c>
    </row>
    <row r="2476" spans="42:42" x14ac:dyDescent="0.25">
      <c r="AP2476" t="str">
        <f t="shared" si="27"/>
        <v/>
      </c>
    </row>
    <row r="2477" spans="42:42" x14ac:dyDescent="0.25">
      <c r="AP2477" t="str">
        <f t="shared" si="27"/>
        <v/>
      </c>
    </row>
    <row r="2478" spans="42:42" x14ac:dyDescent="0.25">
      <c r="AP2478" t="str">
        <f t="shared" si="27"/>
        <v/>
      </c>
    </row>
    <row r="2479" spans="42:42" x14ac:dyDescent="0.25">
      <c r="AP2479" t="str">
        <f t="shared" si="27"/>
        <v/>
      </c>
    </row>
    <row r="2480" spans="42:42" x14ac:dyDescent="0.25">
      <c r="AP2480" t="str">
        <f t="shared" si="27"/>
        <v/>
      </c>
    </row>
    <row r="2481" spans="42:42" x14ac:dyDescent="0.25">
      <c r="AP2481" t="str">
        <f t="shared" si="27"/>
        <v/>
      </c>
    </row>
    <row r="2482" spans="42:42" x14ac:dyDescent="0.25">
      <c r="AP2482" t="str">
        <f t="shared" si="27"/>
        <v/>
      </c>
    </row>
    <row r="2483" spans="42:42" x14ac:dyDescent="0.25">
      <c r="AP2483" t="str">
        <f t="shared" si="27"/>
        <v/>
      </c>
    </row>
    <row r="2484" spans="42:42" x14ac:dyDescent="0.25">
      <c r="AP2484" t="str">
        <f t="shared" si="27"/>
        <v/>
      </c>
    </row>
    <row r="2485" spans="42:42" x14ac:dyDescent="0.25">
      <c r="AP2485" t="str">
        <f t="shared" si="27"/>
        <v/>
      </c>
    </row>
    <row r="2486" spans="42:42" x14ac:dyDescent="0.25">
      <c r="AP2486" t="str">
        <f t="shared" si="27"/>
        <v/>
      </c>
    </row>
    <row r="2487" spans="42:42" x14ac:dyDescent="0.25">
      <c r="AP2487" t="str">
        <f t="shared" si="27"/>
        <v/>
      </c>
    </row>
    <row r="2488" spans="42:42" x14ac:dyDescent="0.25">
      <c r="AP2488" t="str">
        <f t="shared" si="27"/>
        <v/>
      </c>
    </row>
    <row r="2489" spans="42:42" x14ac:dyDescent="0.25">
      <c r="AP2489" t="str">
        <f t="shared" si="27"/>
        <v/>
      </c>
    </row>
    <row r="2490" spans="42:42" x14ac:dyDescent="0.25">
      <c r="AP2490" t="str">
        <f t="shared" si="27"/>
        <v/>
      </c>
    </row>
    <row r="2491" spans="42:42" x14ac:dyDescent="0.25">
      <c r="AP2491" t="str">
        <f t="shared" si="27"/>
        <v/>
      </c>
    </row>
    <row r="2492" spans="42:42" x14ac:dyDescent="0.25">
      <c r="AP2492" t="str">
        <f t="shared" ref="AP2492:AP2555" si="28">IF(AJ65999&gt;=O$4,AO65999,"")</f>
        <v/>
      </c>
    </row>
    <row r="2493" spans="42:42" x14ac:dyDescent="0.25">
      <c r="AP2493" t="str">
        <f t="shared" si="28"/>
        <v/>
      </c>
    </row>
    <row r="2494" spans="42:42" x14ac:dyDescent="0.25">
      <c r="AP2494" t="str">
        <f t="shared" si="28"/>
        <v/>
      </c>
    </row>
    <row r="2495" spans="42:42" x14ac:dyDescent="0.25">
      <c r="AP2495" t="str">
        <f t="shared" si="28"/>
        <v/>
      </c>
    </row>
    <row r="2496" spans="42:42" x14ac:dyDescent="0.25">
      <c r="AP2496" t="str">
        <f t="shared" si="28"/>
        <v/>
      </c>
    </row>
    <row r="2497" spans="42:42" x14ac:dyDescent="0.25">
      <c r="AP2497" t="str">
        <f t="shared" si="28"/>
        <v/>
      </c>
    </row>
    <row r="2498" spans="42:42" x14ac:dyDescent="0.25">
      <c r="AP2498" t="str">
        <f t="shared" si="28"/>
        <v/>
      </c>
    </row>
    <row r="2499" spans="42:42" x14ac:dyDescent="0.25">
      <c r="AP2499" t="str">
        <f t="shared" si="28"/>
        <v/>
      </c>
    </row>
    <row r="2500" spans="42:42" x14ac:dyDescent="0.25">
      <c r="AP2500" t="str">
        <f t="shared" si="28"/>
        <v/>
      </c>
    </row>
    <row r="2501" spans="42:42" x14ac:dyDescent="0.25">
      <c r="AP2501" t="str">
        <f t="shared" si="28"/>
        <v/>
      </c>
    </row>
    <row r="2502" spans="42:42" x14ac:dyDescent="0.25">
      <c r="AP2502" t="str">
        <f t="shared" si="28"/>
        <v/>
      </c>
    </row>
    <row r="2503" spans="42:42" x14ac:dyDescent="0.25">
      <c r="AP2503" t="str">
        <f t="shared" si="28"/>
        <v/>
      </c>
    </row>
    <row r="2504" spans="42:42" x14ac:dyDescent="0.25">
      <c r="AP2504" t="str">
        <f t="shared" si="28"/>
        <v/>
      </c>
    </row>
    <row r="2505" spans="42:42" x14ac:dyDescent="0.25">
      <c r="AP2505" t="str">
        <f t="shared" si="28"/>
        <v/>
      </c>
    </row>
    <row r="2506" spans="42:42" x14ac:dyDescent="0.25">
      <c r="AP2506" t="str">
        <f t="shared" si="28"/>
        <v/>
      </c>
    </row>
    <row r="2507" spans="42:42" x14ac:dyDescent="0.25">
      <c r="AP2507" t="str">
        <f t="shared" si="28"/>
        <v/>
      </c>
    </row>
    <row r="2508" spans="42:42" x14ac:dyDescent="0.25">
      <c r="AP2508" t="str">
        <f t="shared" si="28"/>
        <v/>
      </c>
    </row>
    <row r="2509" spans="42:42" x14ac:dyDescent="0.25">
      <c r="AP2509" t="str">
        <f t="shared" si="28"/>
        <v/>
      </c>
    </row>
    <row r="2510" spans="42:42" x14ac:dyDescent="0.25">
      <c r="AP2510" t="str">
        <f t="shared" si="28"/>
        <v/>
      </c>
    </row>
    <row r="2511" spans="42:42" x14ac:dyDescent="0.25">
      <c r="AP2511" t="str">
        <f t="shared" si="28"/>
        <v/>
      </c>
    </row>
    <row r="2512" spans="42:42" x14ac:dyDescent="0.25">
      <c r="AP2512" t="str">
        <f t="shared" si="28"/>
        <v/>
      </c>
    </row>
    <row r="2513" spans="42:42" x14ac:dyDescent="0.25">
      <c r="AP2513" t="str">
        <f t="shared" si="28"/>
        <v/>
      </c>
    </row>
    <row r="2514" spans="42:42" x14ac:dyDescent="0.25">
      <c r="AP2514" t="str">
        <f t="shared" si="28"/>
        <v/>
      </c>
    </row>
    <row r="2515" spans="42:42" x14ac:dyDescent="0.25">
      <c r="AP2515" t="str">
        <f t="shared" si="28"/>
        <v/>
      </c>
    </row>
    <row r="2516" spans="42:42" x14ac:dyDescent="0.25">
      <c r="AP2516" t="str">
        <f t="shared" si="28"/>
        <v/>
      </c>
    </row>
    <row r="2517" spans="42:42" x14ac:dyDescent="0.25">
      <c r="AP2517" t="str">
        <f t="shared" si="28"/>
        <v/>
      </c>
    </row>
    <row r="2518" spans="42:42" x14ac:dyDescent="0.25">
      <c r="AP2518" t="str">
        <f t="shared" si="28"/>
        <v/>
      </c>
    </row>
    <row r="2519" spans="42:42" x14ac:dyDescent="0.25">
      <c r="AP2519" t="str">
        <f t="shared" si="28"/>
        <v/>
      </c>
    </row>
    <row r="2520" spans="42:42" x14ac:dyDescent="0.25">
      <c r="AP2520" t="str">
        <f t="shared" si="28"/>
        <v/>
      </c>
    </row>
    <row r="2521" spans="42:42" x14ac:dyDescent="0.25">
      <c r="AP2521" t="str">
        <f t="shared" si="28"/>
        <v/>
      </c>
    </row>
    <row r="2522" spans="42:42" x14ac:dyDescent="0.25">
      <c r="AP2522" t="str">
        <f t="shared" si="28"/>
        <v/>
      </c>
    </row>
    <row r="2523" spans="42:42" x14ac:dyDescent="0.25">
      <c r="AP2523" t="str">
        <f t="shared" si="28"/>
        <v/>
      </c>
    </row>
    <row r="2524" spans="42:42" x14ac:dyDescent="0.25">
      <c r="AP2524" t="str">
        <f t="shared" si="28"/>
        <v/>
      </c>
    </row>
    <row r="2525" spans="42:42" x14ac:dyDescent="0.25">
      <c r="AP2525" t="str">
        <f t="shared" si="28"/>
        <v/>
      </c>
    </row>
    <row r="2526" spans="42:42" x14ac:dyDescent="0.25">
      <c r="AP2526" t="str">
        <f t="shared" si="28"/>
        <v/>
      </c>
    </row>
    <row r="2527" spans="42:42" x14ac:dyDescent="0.25">
      <c r="AP2527" t="str">
        <f t="shared" si="28"/>
        <v/>
      </c>
    </row>
    <row r="2528" spans="42:42" x14ac:dyDescent="0.25">
      <c r="AP2528" t="str">
        <f t="shared" si="28"/>
        <v/>
      </c>
    </row>
    <row r="2529" spans="42:42" x14ac:dyDescent="0.25">
      <c r="AP2529" t="str">
        <f t="shared" si="28"/>
        <v/>
      </c>
    </row>
    <row r="2530" spans="42:42" x14ac:dyDescent="0.25">
      <c r="AP2530" t="str">
        <f t="shared" si="28"/>
        <v/>
      </c>
    </row>
    <row r="2531" spans="42:42" x14ac:dyDescent="0.25">
      <c r="AP2531" t="str">
        <f t="shared" si="28"/>
        <v/>
      </c>
    </row>
    <row r="2532" spans="42:42" x14ac:dyDescent="0.25">
      <c r="AP2532" t="str">
        <f t="shared" si="28"/>
        <v/>
      </c>
    </row>
    <row r="2533" spans="42:42" x14ac:dyDescent="0.25">
      <c r="AP2533" t="str">
        <f t="shared" si="28"/>
        <v/>
      </c>
    </row>
    <row r="2534" spans="42:42" x14ac:dyDescent="0.25">
      <c r="AP2534" t="str">
        <f t="shared" si="28"/>
        <v/>
      </c>
    </row>
    <row r="2535" spans="42:42" x14ac:dyDescent="0.25">
      <c r="AP2535" t="str">
        <f t="shared" si="28"/>
        <v/>
      </c>
    </row>
    <row r="2536" spans="42:42" x14ac:dyDescent="0.25">
      <c r="AP2536" t="str">
        <f t="shared" si="28"/>
        <v/>
      </c>
    </row>
    <row r="2537" spans="42:42" x14ac:dyDescent="0.25">
      <c r="AP2537" t="str">
        <f t="shared" si="28"/>
        <v/>
      </c>
    </row>
    <row r="2538" spans="42:42" x14ac:dyDescent="0.25">
      <c r="AP2538" t="str">
        <f t="shared" si="28"/>
        <v/>
      </c>
    </row>
    <row r="2539" spans="42:42" x14ac:dyDescent="0.25">
      <c r="AP2539" t="str">
        <f t="shared" si="28"/>
        <v/>
      </c>
    </row>
    <row r="2540" spans="42:42" x14ac:dyDescent="0.25">
      <c r="AP2540" t="str">
        <f t="shared" si="28"/>
        <v/>
      </c>
    </row>
    <row r="2541" spans="42:42" x14ac:dyDescent="0.25">
      <c r="AP2541" t="str">
        <f t="shared" si="28"/>
        <v/>
      </c>
    </row>
    <row r="2542" spans="42:42" x14ac:dyDescent="0.25">
      <c r="AP2542" t="str">
        <f t="shared" si="28"/>
        <v/>
      </c>
    </row>
    <row r="2543" spans="42:42" x14ac:dyDescent="0.25">
      <c r="AP2543" t="str">
        <f t="shared" si="28"/>
        <v/>
      </c>
    </row>
    <row r="2544" spans="42:42" x14ac:dyDescent="0.25">
      <c r="AP2544" t="str">
        <f t="shared" si="28"/>
        <v/>
      </c>
    </row>
    <row r="2545" spans="42:42" x14ac:dyDescent="0.25">
      <c r="AP2545" t="str">
        <f t="shared" si="28"/>
        <v/>
      </c>
    </row>
    <row r="2546" spans="42:42" x14ac:dyDescent="0.25">
      <c r="AP2546" t="str">
        <f t="shared" si="28"/>
        <v/>
      </c>
    </row>
    <row r="2547" spans="42:42" x14ac:dyDescent="0.25">
      <c r="AP2547" t="str">
        <f t="shared" si="28"/>
        <v/>
      </c>
    </row>
    <row r="2548" spans="42:42" x14ac:dyDescent="0.25">
      <c r="AP2548" t="str">
        <f t="shared" si="28"/>
        <v/>
      </c>
    </row>
    <row r="2549" spans="42:42" x14ac:dyDescent="0.25">
      <c r="AP2549" t="str">
        <f t="shared" si="28"/>
        <v/>
      </c>
    </row>
    <row r="2550" spans="42:42" x14ac:dyDescent="0.25">
      <c r="AP2550" t="str">
        <f t="shared" si="28"/>
        <v/>
      </c>
    </row>
    <row r="2551" spans="42:42" x14ac:dyDescent="0.25">
      <c r="AP2551" t="str">
        <f t="shared" si="28"/>
        <v/>
      </c>
    </row>
    <row r="2552" spans="42:42" x14ac:dyDescent="0.25">
      <c r="AP2552" t="str">
        <f t="shared" si="28"/>
        <v/>
      </c>
    </row>
    <row r="2553" spans="42:42" x14ac:dyDescent="0.25">
      <c r="AP2553" t="str">
        <f t="shared" si="28"/>
        <v/>
      </c>
    </row>
    <row r="2554" spans="42:42" x14ac:dyDescent="0.25">
      <c r="AP2554" t="str">
        <f t="shared" si="28"/>
        <v/>
      </c>
    </row>
    <row r="2555" spans="42:42" x14ac:dyDescent="0.25">
      <c r="AP2555" t="str">
        <f t="shared" si="28"/>
        <v/>
      </c>
    </row>
    <row r="2556" spans="42:42" x14ac:dyDescent="0.25">
      <c r="AP2556" t="str">
        <f t="shared" ref="AP2556:AP2619" si="29">IF(AJ66063&gt;=O$4,AO66063,"")</f>
        <v/>
      </c>
    </row>
    <row r="2557" spans="42:42" x14ac:dyDescent="0.25">
      <c r="AP2557" t="str">
        <f t="shared" si="29"/>
        <v/>
      </c>
    </row>
    <row r="2558" spans="42:42" x14ac:dyDescent="0.25">
      <c r="AP2558" t="str">
        <f t="shared" si="29"/>
        <v/>
      </c>
    </row>
    <row r="2559" spans="42:42" x14ac:dyDescent="0.25">
      <c r="AP2559" t="str">
        <f t="shared" si="29"/>
        <v/>
      </c>
    </row>
    <row r="2560" spans="42:42" x14ac:dyDescent="0.25">
      <c r="AP2560" t="str">
        <f t="shared" si="29"/>
        <v/>
      </c>
    </row>
    <row r="2561" spans="42:42" x14ac:dyDescent="0.25">
      <c r="AP2561" t="str">
        <f t="shared" si="29"/>
        <v/>
      </c>
    </row>
    <row r="2562" spans="42:42" x14ac:dyDescent="0.25">
      <c r="AP2562" t="str">
        <f t="shared" si="29"/>
        <v/>
      </c>
    </row>
    <row r="2563" spans="42:42" x14ac:dyDescent="0.25">
      <c r="AP2563" t="str">
        <f t="shared" si="29"/>
        <v/>
      </c>
    </row>
    <row r="2564" spans="42:42" x14ac:dyDescent="0.25">
      <c r="AP2564" t="str">
        <f t="shared" si="29"/>
        <v/>
      </c>
    </row>
    <row r="2565" spans="42:42" x14ac:dyDescent="0.25">
      <c r="AP2565" t="str">
        <f t="shared" si="29"/>
        <v/>
      </c>
    </row>
    <row r="2566" spans="42:42" x14ac:dyDescent="0.25">
      <c r="AP2566" t="str">
        <f t="shared" si="29"/>
        <v/>
      </c>
    </row>
    <row r="2567" spans="42:42" x14ac:dyDescent="0.25">
      <c r="AP2567" t="str">
        <f t="shared" si="29"/>
        <v/>
      </c>
    </row>
    <row r="2568" spans="42:42" x14ac:dyDescent="0.25">
      <c r="AP2568" t="str">
        <f t="shared" si="29"/>
        <v/>
      </c>
    </row>
    <row r="2569" spans="42:42" x14ac:dyDescent="0.25">
      <c r="AP2569" t="str">
        <f t="shared" si="29"/>
        <v/>
      </c>
    </row>
    <row r="2570" spans="42:42" x14ac:dyDescent="0.25">
      <c r="AP2570" t="str">
        <f t="shared" si="29"/>
        <v/>
      </c>
    </row>
    <row r="2571" spans="42:42" x14ac:dyDescent="0.25">
      <c r="AP2571" t="str">
        <f t="shared" si="29"/>
        <v/>
      </c>
    </row>
    <row r="2572" spans="42:42" x14ac:dyDescent="0.25">
      <c r="AP2572" t="str">
        <f t="shared" si="29"/>
        <v/>
      </c>
    </row>
    <row r="2573" spans="42:42" x14ac:dyDescent="0.25">
      <c r="AP2573" t="str">
        <f t="shared" si="29"/>
        <v/>
      </c>
    </row>
    <row r="2574" spans="42:42" x14ac:dyDescent="0.25">
      <c r="AP2574" t="str">
        <f t="shared" si="29"/>
        <v/>
      </c>
    </row>
    <row r="2575" spans="42:42" x14ac:dyDescent="0.25">
      <c r="AP2575" t="str">
        <f t="shared" si="29"/>
        <v/>
      </c>
    </row>
    <row r="2576" spans="42:42" x14ac:dyDescent="0.25">
      <c r="AP2576" t="str">
        <f t="shared" si="29"/>
        <v/>
      </c>
    </row>
    <row r="2577" spans="42:42" x14ac:dyDescent="0.25">
      <c r="AP2577" t="str">
        <f t="shared" si="29"/>
        <v/>
      </c>
    </row>
    <row r="2578" spans="42:42" x14ac:dyDescent="0.25">
      <c r="AP2578" t="str">
        <f t="shared" si="29"/>
        <v/>
      </c>
    </row>
    <row r="2579" spans="42:42" x14ac:dyDescent="0.25">
      <c r="AP2579" t="str">
        <f t="shared" si="29"/>
        <v/>
      </c>
    </row>
    <row r="2580" spans="42:42" x14ac:dyDescent="0.25">
      <c r="AP2580" t="str">
        <f t="shared" si="29"/>
        <v/>
      </c>
    </row>
    <row r="2581" spans="42:42" x14ac:dyDescent="0.25">
      <c r="AP2581" t="str">
        <f t="shared" si="29"/>
        <v/>
      </c>
    </row>
    <row r="2582" spans="42:42" x14ac:dyDescent="0.25">
      <c r="AP2582" t="str">
        <f t="shared" si="29"/>
        <v/>
      </c>
    </row>
    <row r="2583" spans="42:42" x14ac:dyDescent="0.25">
      <c r="AP2583" t="str">
        <f t="shared" si="29"/>
        <v/>
      </c>
    </row>
    <row r="2584" spans="42:42" x14ac:dyDescent="0.25">
      <c r="AP2584" t="str">
        <f t="shared" si="29"/>
        <v/>
      </c>
    </row>
    <row r="2585" spans="42:42" x14ac:dyDescent="0.25">
      <c r="AP2585" t="str">
        <f t="shared" si="29"/>
        <v/>
      </c>
    </row>
    <row r="2586" spans="42:42" x14ac:dyDescent="0.25">
      <c r="AP2586" t="str">
        <f t="shared" si="29"/>
        <v/>
      </c>
    </row>
    <row r="2587" spans="42:42" x14ac:dyDescent="0.25">
      <c r="AP2587" t="str">
        <f t="shared" si="29"/>
        <v/>
      </c>
    </row>
    <row r="2588" spans="42:42" x14ac:dyDescent="0.25">
      <c r="AP2588" t="str">
        <f t="shared" si="29"/>
        <v/>
      </c>
    </row>
    <row r="2589" spans="42:42" x14ac:dyDescent="0.25">
      <c r="AP2589" t="str">
        <f t="shared" si="29"/>
        <v/>
      </c>
    </row>
    <row r="2590" spans="42:42" x14ac:dyDescent="0.25">
      <c r="AP2590" t="str">
        <f t="shared" si="29"/>
        <v/>
      </c>
    </row>
    <row r="2591" spans="42:42" x14ac:dyDescent="0.25">
      <c r="AP2591" t="str">
        <f t="shared" si="29"/>
        <v/>
      </c>
    </row>
    <row r="2592" spans="42:42" x14ac:dyDescent="0.25">
      <c r="AP2592" t="str">
        <f t="shared" si="29"/>
        <v/>
      </c>
    </row>
    <row r="2593" spans="42:42" x14ac:dyDescent="0.25">
      <c r="AP2593" t="str">
        <f t="shared" si="29"/>
        <v/>
      </c>
    </row>
    <row r="2594" spans="42:42" x14ac:dyDescent="0.25">
      <c r="AP2594" t="str">
        <f t="shared" si="29"/>
        <v/>
      </c>
    </row>
    <row r="2595" spans="42:42" x14ac:dyDescent="0.25">
      <c r="AP2595" t="str">
        <f t="shared" si="29"/>
        <v/>
      </c>
    </row>
    <row r="2596" spans="42:42" x14ac:dyDescent="0.25">
      <c r="AP2596" t="str">
        <f t="shared" si="29"/>
        <v/>
      </c>
    </row>
    <row r="2597" spans="42:42" x14ac:dyDescent="0.25">
      <c r="AP2597" t="str">
        <f t="shared" si="29"/>
        <v/>
      </c>
    </row>
    <row r="2598" spans="42:42" x14ac:dyDescent="0.25">
      <c r="AP2598" t="str">
        <f t="shared" si="29"/>
        <v/>
      </c>
    </row>
    <row r="2599" spans="42:42" x14ac:dyDescent="0.25">
      <c r="AP2599" t="str">
        <f t="shared" si="29"/>
        <v/>
      </c>
    </row>
    <row r="2600" spans="42:42" x14ac:dyDescent="0.25">
      <c r="AP2600" t="str">
        <f t="shared" si="29"/>
        <v/>
      </c>
    </row>
    <row r="2601" spans="42:42" x14ac:dyDescent="0.25">
      <c r="AP2601" t="str">
        <f t="shared" si="29"/>
        <v/>
      </c>
    </row>
    <row r="2602" spans="42:42" x14ac:dyDescent="0.25">
      <c r="AP2602" t="str">
        <f t="shared" si="29"/>
        <v/>
      </c>
    </row>
    <row r="2603" spans="42:42" x14ac:dyDescent="0.25">
      <c r="AP2603" t="str">
        <f t="shared" si="29"/>
        <v/>
      </c>
    </row>
    <row r="2604" spans="42:42" x14ac:dyDescent="0.25">
      <c r="AP2604" t="str">
        <f t="shared" si="29"/>
        <v/>
      </c>
    </row>
    <row r="2605" spans="42:42" x14ac:dyDescent="0.25">
      <c r="AP2605" t="str">
        <f t="shared" si="29"/>
        <v/>
      </c>
    </row>
    <row r="2606" spans="42:42" x14ac:dyDescent="0.25">
      <c r="AP2606" t="str">
        <f t="shared" si="29"/>
        <v/>
      </c>
    </row>
    <row r="2607" spans="42:42" x14ac:dyDescent="0.25">
      <c r="AP2607" t="str">
        <f t="shared" si="29"/>
        <v/>
      </c>
    </row>
    <row r="2608" spans="42:42" x14ac:dyDescent="0.25">
      <c r="AP2608" t="str">
        <f t="shared" si="29"/>
        <v/>
      </c>
    </row>
    <row r="2609" spans="42:42" x14ac:dyDescent="0.25">
      <c r="AP2609" t="str">
        <f t="shared" si="29"/>
        <v/>
      </c>
    </row>
    <row r="2610" spans="42:42" x14ac:dyDescent="0.25">
      <c r="AP2610" t="str">
        <f t="shared" si="29"/>
        <v/>
      </c>
    </row>
    <row r="2611" spans="42:42" x14ac:dyDescent="0.25">
      <c r="AP2611" t="str">
        <f t="shared" si="29"/>
        <v/>
      </c>
    </row>
    <row r="2612" spans="42:42" x14ac:dyDescent="0.25">
      <c r="AP2612" t="str">
        <f t="shared" si="29"/>
        <v/>
      </c>
    </row>
    <row r="2613" spans="42:42" x14ac:dyDescent="0.25">
      <c r="AP2613" t="str">
        <f t="shared" si="29"/>
        <v/>
      </c>
    </row>
    <row r="2614" spans="42:42" x14ac:dyDescent="0.25">
      <c r="AP2614" t="str">
        <f t="shared" si="29"/>
        <v/>
      </c>
    </row>
    <row r="2615" spans="42:42" x14ac:dyDescent="0.25">
      <c r="AP2615" t="str">
        <f t="shared" si="29"/>
        <v/>
      </c>
    </row>
    <row r="2616" spans="42:42" x14ac:dyDescent="0.25">
      <c r="AP2616" t="str">
        <f t="shared" si="29"/>
        <v/>
      </c>
    </row>
    <row r="2617" spans="42:42" x14ac:dyDescent="0.25">
      <c r="AP2617" t="str">
        <f t="shared" si="29"/>
        <v/>
      </c>
    </row>
    <row r="2618" spans="42:42" x14ac:dyDescent="0.25">
      <c r="AP2618" t="str">
        <f t="shared" si="29"/>
        <v/>
      </c>
    </row>
    <row r="2619" spans="42:42" x14ac:dyDescent="0.25">
      <c r="AP2619" t="str">
        <f t="shared" si="29"/>
        <v/>
      </c>
    </row>
    <row r="2620" spans="42:42" x14ac:dyDescent="0.25">
      <c r="AP2620" t="str">
        <f t="shared" ref="AP2620:AP2683" si="30">IF(AJ66127&gt;=O$4,AO66127,"")</f>
        <v/>
      </c>
    </row>
    <row r="2621" spans="42:42" x14ac:dyDescent="0.25">
      <c r="AP2621" t="str">
        <f t="shared" si="30"/>
        <v/>
      </c>
    </row>
    <row r="2622" spans="42:42" x14ac:dyDescent="0.25">
      <c r="AP2622" t="str">
        <f t="shared" si="30"/>
        <v/>
      </c>
    </row>
    <row r="2623" spans="42:42" x14ac:dyDescent="0.25">
      <c r="AP2623" t="str">
        <f t="shared" si="30"/>
        <v/>
      </c>
    </row>
    <row r="2624" spans="42:42" x14ac:dyDescent="0.25">
      <c r="AP2624" t="str">
        <f t="shared" si="30"/>
        <v/>
      </c>
    </row>
    <row r="2625" spans="42:42" x14ac:dyDescent="0.25">
      <c r="AP2625" t="str">
        <f t="shared" si="30"/>
        <v/>
      </c>
    </row>
    <row r="2626" spans="42:42" x14ac:dyDescent="0.25">
      <c r="AP2626" t="str">
        <f t="shared" si="30"/>
        <v/>
      </c>
    </row>
    <row r="2627" spans="42:42" x14ac:dyDescent="0.25">
      <c r="AP2627" t="str">
        <f t="shared" si="30"/>
        <v/>
      </c>
    </row>
    <row r="2628" spans="42:42" x14ac:dyDescent="0.25">
      <c r="AP2628" t="str">
        <f t="shared" si="30"/>
        <v/>
      </c>
    </row>
    <row r="2629" spans="42:42" x14ac:dyDescent="0.25">
      <c r="AP2629" t="str">
        <f t="shared" si="30"/>
        <v/>
      </c>
    </row>
    <row r="2630" spans="42:42" x14ac:dyDescent="0.25">
      <c r="AP2630" t="str">
        <f t="shared" si="30"/>
        <v/>
      </c>
    </row>
    <row r="2631" spans="42:42" x14ac:dyDescent="0.25">
      <c r="AP2631" t="str">
        <f t="shared" si="30"/>
        <v/>
      </c>
    </row>
    <row r="2632" spans="42:42" x14ac:dyDescent="0.25">
      <c r="AP2632" t="str">
        <f t="shared" si="30"/>
        <v/>
      </c>
    </row>
    <row r="2633" spans="42:42" x14ac:dyDescent="0.25">
      <c r="AP2633" t="str">
        <f t="shared" si="30"/>
        <v/>
      </c>
    </row>
    <row r="2634" spans="42:42" x14ac:dyDescent="0.25">
      <c r="AP2634" t="str">
        <f t="shared" si="30"/>
        <v/>
      </c>
    </row>
    <row r="2635" spans="42:42" x14ac:dyDescent="0.25">
      <c r="AP2635" t="str">
        <f t="shared" si="30"/>
        <v/>
      </c>
    </row>
    <row r="2636" spans="42:42" x14ac:dyDescent="0.25">
      <c r="AP2636" t="str">
        <f t="shared" si="30"/>
        <v/>
      </c>
    </row>
    <row r="2637" spans="42:42" x14ac:dyDescent="0.25">
      <c r="AP2637" t="str">
        <f t="shared" si="30"/>
        <v/>
      </c>
    </row>
    <row r="2638" spans="42:42" x14ac:dyDescent="0.25">
      <c r="AP2638" t="str">
        <f t="shared" si="30"/>
        <v/>
      </c>
    </row>
    <row r="2639" spans="42:42" x14ac:dyDescent="0.25">
      <c r="AP2639" t="str">
        <f t="shared" si="30"/>
        <v/>
      </c>
    </row>
    <row r="2640" spans="42:42" x14ac:dyDescent="0.25">
      <c r="AP2640" t="str">
        <f t="shared" si="30"/>
        <v/>
      </c>
    </row>
    <row r="2641" spans="42:42" x14ac:dyDescent="0.25">
      <c r="AP2641" t="str">
        <f t="shared" si="30"/>
        <v/>
      </c>
    </row>
    <row r="2642" spans="42:42" x14ac:dyDescent="0.25">
      <c r="AP2642" t="str">
        <f t="shared" si="30"/>
        <v/>
      </c>
    </row>
    <row r="2643" spans="42:42" x14ac:dyDescent="0.25">
      <c r="AP2643" t="str">
        <f t="shared" si="30"/>
        <v/>
      </c>
    </row>
    <row r="2644" spans="42:42" x14ac:dyDescent="0.25">
      <c r="AP2644" t="str">
        <f t="shared" si="30"/>
        <v/>
      </c>
    </row>
    <row r="2645" spans="42:42" x14ac:dyDescent="0.25">
      <c r="AP2645" t="str">
        <f t="shared" si="30"/>
        <v/>
      </c>
    </row>
    <row r="2646" spans="42:42" x14ac:dyDescent="0.25">
      <c r="AP2646" t="str">
        <f t="shared" si="30"/>
        <v/>
      </c>
    </row>
    <row r="2647" spans="42:42" x14ac:dyDescent="0.25">
      <c r="AP2647" t="str">
        <f t="shared" si="30"/>
        <v/>
      </c>
    </row>
    <row r="2648" spans="42:42" x14ac:dyDescent="0.25">
      <c r="AP2648" t="str">
        <f t="shared" si="30"/>
        <v/>
      </c>
    </row>
    <row r="2649" spans="42:42" x14ac:dyDescent="0.25">
      <c r="AP2649" t="str">
        <f t="shared" si="30"/>
        <v/>
      </c>
    </row>
    <row r="2650" spans="42:42" x14ac:dyDescent="0.25">
      <c r="AP2650" t="str">
        <f t="shared" si="30"/>
        <v/>
      </c>
    </row>
    <row r="2651" spans="42:42" x14ac:dyDescent="0.25">
      <c r="AP2651" t="str">
        <f t="shared" si="30"/>
        <v/>
      </c>
    </row>
    <row r="2652" spans="42:42" x14ac:dyDescent="0.25">
      <c r="AP2652" t="str">
        <f t="shared" si="30"/>
        <v/>
      </c>
    </row>
    <row r="2653" spans="42:42" x14ac:dyDescent="0.25">
      <c r="AP2653" t="str">
        <f t="shared" si="30"/>
        <v/>
      </c>
    </row>
    <row r="2654" spans="42:42" x14ac:dyDescent="0.25">
      <c r="AP2654" t="str">
        <f t="shared" si="30"/>
        <v/>
      </c>
    </row>
    <row r="2655" spans="42:42" x14ac:dyDescent="0.25">
      <c r="AP2655" t="str">
        <f t="shared" si="30"/>
        <v/>
      </c>
    </row>
    <row r="2656" spans="42:42" x14ac:dyDescent="0.25">
      <c r="AP2656" t="str">
        <f t="shared" si="30"/>
        <v/>
      </c>
    </row>
    <row r="2657" spans="42:42" x14ac:dyDescent="0.25">
      <c r="AP2657" t="str">
        <f t="shared" si="30"/>
        <v/>
      </c>
    </row>
    <row r="2658" spans="42:42" x14ac:dyDescent="0.25">
      <c r="AP2658" t="str">
        <f t="shared" si="30"/>
        <v/>
      </c>
    </row>
    <row r="2659" spans="42:42" x14ac:dyDescent="0.25">
      <c r="AP2659" t="str">
        <f t="shared" si="30"/>
        <v/>
      </c>
    </row>
    <row r="2660" spans="42:42" x14ac:dyDescent="0.25">
      <c r="AP2660" t="str">
        <f t="shared" si="30"/>
        <v/>
      </c>
    </row>
    <row r="2661" spans="42:42" x14ac:dyDescent="0.25">
      <c r="AP2661" t="str">
        <f t="shared" si="30"/>
        <v/>
      </c>
    </row>
    <row r="2662" spans="42:42" x14ac:dyDescent="0.25">
      <c r="AP2662" t="str">
        <f t="shared" si="30"/>
        <v/>
      </c>
    </row>
    <row r="2663" spans="42:42" x14ac:dyDescent="0.25">
      <c r="AP2663" t="str">
        <f t="shared" si="30"/>
        <v/>
      </c>
    </row>
    <row r="2664" spans="42:42" x14ac:dyDescent="0.25">
      <c r="AP2664" t="str">
        <f t="shared" si="30"/>
        <v/>
      </c>
    </row>
    <row r="2665" spans="42:42" x14ac:dyDescent="0.25">
      <c r="AP2665" t="str">
        <f t="shared" si="30"/>
        <v/>
      </c>
    </row>
    <row r="2666" spans="42:42" x14ac:dyDescent="0.25">
      <c r="AP2666" t="str">
        <f t="shared" si="30"/>
        <v/>
      </c>
    </row>
    <row r="2667" spans="42:42" x14ac:dyDescent="0.25">
      <c r="AP2667" t="str">
        <f t="shared" si="30"/>
        <v/>
      </c>
    </row>
    <row r="2668" spans="42:42" x14ac:dyDescent="0.25">
      <c r="AP2668" t="str">
        <f t="shared" si="30"/>
        <v/>
      </c>
    </row>
    <row r="2669" spans="42:42" x14ac:dyDescent="0.25">
      <c r="AP2669" t="str">
        <f t="shared" si="30"/>
        <v/>
      </c>
    </row>
    <row r="2670" spans="42:42" x14ac:dyDescent="0.25">
      <c r="AP2670" t="str">
        <f t="shared" si="30"/>
        <v/>
      </c>
    </row>
    <row r="2671" spans="42:42" x14ac:dyDescent="0.25">
      <c r="AP2671" t="str">
        <f t="shared" si="30"/>
        <v/>
      </c>
    </row>
    <row r="2672" spans="42:42" x14ac:dyDescent="0.25">
      <c r="AP2672" t="str">
        <f t="shared" si="30"/>
        <v/>
      </c>
    </row>
    <row r="2673" spans="42:42" x14ac:dyDescent="0.25">
      <c r="AP2673" t="str">
        <f t="shared" si="30"/>
        <v/>
      </c>
    </row>
    <row r="2674" spans="42:42" x14ac:dyDescent="0.25">
      <c r="AP2674" t="str">
        <f t="shared" si="30"/>
        <v/>
      </c>
    </row>
    <row r="2675" spans="42:42" x14ac:dyDescent="0.25">
      <c r="AP2675" t="str">
        <f t="shared" si="30"/>
        <v/>
      </c>
    </row>
    <row r="2676" spans="42:42" x14ac:dyDescent="0.25">
      <c r="AP2676" t="str">
        <f t="shared" si="30"/>
        <v/>
      </c>
    </row>
    <row r="2677" spans="42:42" x14ac:dyDescent="0.25">
      <c r="AP2677" t="str">
        <f t="shared" si="30"/>
        <v/>
      </c>
    </row>
    <row r="2678" spans="42:42" x14ac:dyDescent="0.25">
      <c r="AP2678" t="str">
        <f t="shared" si="30"/>
        <v/>
      </c>
    </row>
    <row r="2679" spans="42:42" x14ac:dyDescent="0.25">
      <c r="AP2679" t="str">
        <f t="shared" si="30"/>
        <v/>
      </c>
    </row>
    <row r="2680" spans="42:42" x14ac:dyDescent="0.25">
      <c r="AP2680" t="str">
        <f t="shared" si="30"/>
        <v/>
      </c>
    </row>
    <row r="2681" spans="42:42" x14ac:dyDescent="0.25">
      <c r="AP2681" t="str">
        <f t="shared" si="30"/>
        <v/>
      </c>
    </row>
    <row r="2682" spans="42:42" x14ac:dyDescent="0.25">
      <c r="AP2682" t="str">
        <f t="shared" si="30"/>
        <v/>
      </c>
    </row>
    <row r="2683" spans="42:42" x14ac:dyDescent="0.25">
      <c r="AP2683" t="str">
        <f t="shared" si="30"/>
        <v/>
      </c>
    </row>
    <row r="2684" spans="42:42" x14ac:dyDescent="0.25">
      <c r="AP2684" t="str">
        <f t="shared" ref="AP2684:AP2747" si="31">IF(AJ66191&gt;=O$4,AO66191,"")</f>
        <v/>
      </c>
    </row>
    <row r="2685" spans="42:42" x14ac:dyDescent="0.25">
      <c r="AP2685" t="str">
        <f t="shared" si="31"/>
        <v/>
      </c>
    </row>
    <row r="2686" spans="42:42" x14ac:dyDescent="0.25">
      <c r="AP2686" t="str">
        <f t="shared" si="31"/>
        <v/>
      </c>
    </row>
    <row r="2687" spans="42:42" x14ac:dyDescent="0.25">
      <c r="AP2687" t="str">
        <f t="shared" si="31"/>
        <v/>
      </c>
    </row>
    <row r="2688" spans="42:42" x14ac:dyDescent="0.25">
      <c r="AP2688" t="str">
        <f t="shared" si="31"/>
        <v/>
      </c>
    </row>
    <row r="2689" spans="42:42" x14ac:dyDescent="0.25">
      <c r="AP2689" t="str">
        <f t="shared" si="31"/>
        <v/>
      </c>
    </row>
    <row r="2690" spans="42:42" x14ac:dyDescent="0.25">
      <c r="AP2690" t="str">
        <f t="shared" si="31"/>
        <v/>
      </c>
    </row>
    <row r="2691" spans="42:42" x14ac:dyDescent="0.25">
      <c r="AP2691" t="str">
        <f t="shared" si="31"/>
        <v/>
      </c>
    </row>
    <row r="2692" spans="42:42" x14ac:dyDescent="0.25">
      <c r="AP2692" t="str">
        <f t="shared" si="31"/>
        <v/>
      </c>
    </row>
    <row r="2693" spans="42:42" x14ac:dyDescent="0.25">
      <c r="AP2693" t="str">
        <f t="shared" si="31"/>
        <v/>
      </c>
    </row>
    <row r="2694" spans="42:42" x14ac:dyDescent="0.25">
      <c r="AP2694" t="str">
        <f t="shared" si="31"/>
        <v/>
      </c>
    </row>
    <row r="2695" spans="42:42" x14ac:dyDescent="0.25">
      <c r="AP2695" t="str">
        <f t="shared" si="31"/>
        <v/>
      </c>
    </row>
    <row r="2696" spans="42:42" x14ac:dyDescent="0.25">
      <c r="AP2696" t="str">
        <f t="shared" si="31"/>
        <v/>
      </c>
    </row>
    <row r="2697" spans="42:42" x14ac:dyDescent="0.25">
      <c r="AP2697" t="str">
        <f t="shared" si="31"/>
        <v/>
      </c>
    </row>
    <row r="2698" spans="42:42" x14ac:dyDescent="0.25">
      <c r="AP2698" t="str">
        <f t="shared" si="31"/>
        <v/>
      </c>
    </row>
    <row r="2699" spans="42:42" x14ac:dyDescent="0.25">
      <c r="AP2699" t="str">
        <f t="shared" si="31"/>
        <v/>
      </c>
    </row>
    <row r="2700" spans="42:42" x14ac:dyDescent="0.25">
      <c r="AP2700" t="str">
        <f t="shared" si="31"/>
        <v/>
      </c>
    </row>
    <row r="2701" spans="42:42" x14ac:dyDescent="0.25">
      <c r="AP2701" t="str">
        <f t="shared" si="31"/>
        <v/>
      </c>
    </row>
    <row r="2702" spans="42:42" x14ac:dyDescent="0.25">
      <c r="AP2702" t="str">
        <f t="shared" si="31"/>
        <v/>
      </c>
    </row>
    <row r="2703" spans="42:42" x14ac:dyDescent="0.25">
      <c r="AP2703" t="str">
        <f t="shared" si="31"/>
        <v/>
      </c>
    </row>
    <row r="2704" spans="42:42" x14ac:dyDescent="0.25">
      <c r="AP2704" t="str">
        <f t="shared" si="31"/>
        <v/>
      </c>
    </row>
    <row r="2705" spans="42:42" x14ac:dyDescent="0.25">
      <c r="AP2705" t="str">
        <f t="shared" si="31"/>
        <v/>
      </c>
    </row>
    <row r="2706" spans="42:42" x14ac:dyDescent="0.25">
      <c r="AP2706" t="str">
        <f t="shared" si="31"/>
        <v/>
      </c>
    </row>
    <row r="2707" spans="42:42" x14ac:dyDescent="0.25">
      <c r="AP2707" t="str">
        <f t="shared" si="31"/>
        <v/>
      </c>
    </row>
    <row r="2708" spans="42:42" x14ac:dyDescent="0.25">
      <c r="AP2708" t="str">
        <f t="shared" si="31"/>
        <v/>
      </c>
    </row>
    <row r="2709" spans="42:42" x14ac:dyDescent="0.25">
      <c r="AP2709" t="str">
        <f t="shared" si="31"/>
        <v/>
      </c>
    </row>
    <row r="2710" spans="42:42" x14ac:dyDescent="0.25">
      <c r="AP2710" t="str">
        <f t="shared" si="31"/>
        <v/>
      </c>
    </row>
    <row r="2711" spans="42:42" x14ac:dyDescent="0.25">
      <c r="AP2711" t="str">
        <f t="shared" si="31"/>
        <v/>
      </c>
    </row>
    <row r="2712" spans="42:42" x14ac:dyDescent="0.25">
      <c r="AP2712" t="str">
        <f t="shared" si="31"/>
        <v/>
      </c>
    </row>
    <row r="2713" spans="42:42" x14ac:dyDescent="0.25">
      <c r="AP2713" t="str">
        <f t="shared" si="31"/>
        <v/>
      </c>
    </row>
    <row r="2714" spans="42:42" x14ac:dyDescent="0.25">
      <c r="AP2714" t="str">
        <f t="shared" si="31"/>
        <v/>
      </c>
    </row>
    <row r="2715" spans="42:42" x14ac:dyDescent="0.25">
      <c r="AP2715" t="str">
        <f t="shared" si="31"/>
        <v/>
      </c>
    </row>
    <row r="2716" spans="42:42" x14ac:dyDescent="0.25">
      <c r="AP2716" t="str">
        <f t="shared" si="31"/>
        <v/>
      </c>
    </row>
    <row r="2717" spans="42:42" x14ac:dyDescent="0.25">
      <c r="AP2717" t="str">
        <f t="shared" si="31"/>
        <v/>
      </c>
    </row>
    <row r="2718" spans="42:42" x14ac:dyDescent="0.25">
      <c r="AP2718" t="str">
        <f t="shared" si="31"/>
        <v/>
      </c>
    </row>
    <row r="2719" spans="42:42" x14ac:dyDescent="0.25">
      <c r="AP2719" t="str">
        <f t="shared" si="31"/>
        <v/>
      </c>
    </row>
    <row r="2720" spans="42:42" x14ac:dyDescent="0.25">
      <c r="AP2720" t="str">
        <f t="shared" si="31"/>
        <v/>
      </c>
    </row>
    <row r="2721" spans="42:42" x14ac:dyDescent="0.25">
      <c r="AP2721" t="str">
        <f t="shared" si="31"/>
        <v/>
      </c>
    </row>
    <row r="2722" spans="42:42" x14ac:dyDescent="0.25">
      <c r="AP2722" t="str">
        <f t="shared" si="31"/>
        <v/>
      </c>
    </row>
    <row r="2723" spans="42:42" x14ac:dyDescent="0.25">
      <c r="AP2723" t="str">
        <f t="shared" si="31"/>
        <v/>
      </c>
    </row>
    <row r="2724" spans="42:42" x14ac:dyDescent="0.25">
      <c r="AP2724" t="str">
        <f t="shared" si="31"/>
        <v/>
      </c>
    </row>
    <row r="2725" spans="42:42" x14ac:dyDescent="0.25">
      <c r="AP2725" t="str">
        <f t="shared" si="31"/>
        <v/>
      </c>
    </row>
    <row r="2726" spans="42:42" x14ac:dyDescent="0.25">
      <c r="AP2726" t="str">
        <f t="shared" si="31"/>
        <v/>
      </c>
    </row>
    <row r="2727" spans="42:42" x14ac:dyDescent="0.25">
      <c r="AP2727" t="str">
        <f t="shared" si="31"/>
        <v/>
      </c>
    </row>
    <row r="2728" spans="42:42" x14ac:dyDescent="0.25">
      <c r="AP2728" t="str">
        <f t="shared" si="31"/>
        <v/>
      </c>
    </row>
    <row r="2729" spans="42:42" x14ac:dyDescent="0.25">
      <c r="AP2729" t="str">
        <f t="shared" si="31"/>
        <v/>
      </c>
    </row>
    <row r="2730" spans="42:42" x14ac:dyDescent="0.25">
      <c r="AP2730" t="str">
        <f t="shared" si="31"/>
        <v/>
      </c>
    </row>
    <row r="2731" spans="42:42" x14ac:dyDescent="0.25">
      <c r="AP2731" t="str">
        <f t="shared" si="31"/>
        <v/>
      </c>
    </row>
    <row r="2732" spans="42:42" x14ac:dyDescent="0.25">
      <c r="AP2732" t="str">
        <f t="shared" si="31"/>
        <v/>
      </c>
    </row>
    <row r="2733" spans="42:42" x14ac:dyDescent="0.25">
      <c r="AP2733" t="str">
        <f t="shared" si="31"/>
        <v/>
      </c>
    </row>
    <row r="2734" spans="42:42" x14ac:dyDescent="0.25">
      <c r="AP2734" t="str">
        <f t="shared" si="31"/>
        <v/>
      </c>
    </row>
    <row r="2735" spans="42:42" x14ac:dyDescent="0.25">
      <c r="AP2735" t="str">
        <f t="shared" si="31"/>
        <v/>
      </c>
    </row>
    <row r="2736" spans="42:42" x14ac:dyDescent="0.25">
      <c r="AP2736" t="str">
        <f t="shared" si="31"/>
        <v/>
      </c>
    </row>
    <row r="2737" spans="42:42" x14ac:dyDescent="0.25">
      <c r="AP2737" t="str">
        <f t="shared" si="31"/>
        <v/>
      </c>
    </row>
    <row r="2738" spans="42:42" x14ac:dyDescent="0.25">
      <c r="AP2738" t="str">
        <f t="shared" si="31"/>
        <v/>
      </c>
    </row>
    <row r="2739" spans="42:42" x14ac:dyDescent="0.25">
      <c r="AP2739" t="str">
        <f t="shared" si="31"/>
        <v/>
      </c>
    </row>
    <row r="2740" spans="42:42" x14ac:dyDescent="0.25">
      <c r="AP2740" t="str">
        <f t="shared" si="31"/>
        <v/>
      </c>
    </row>
    <row r="2741" spans="42:42" x14ac:dyDescent="0.25">
      <c r="AP2741" t="str">
        <f t="shared" si="31"/>
        <v/>
      </c>
    </row>
    <row r="2742" spans="42:42" x14ac:dyDescent="0.25">
      <c r="AP2742" t="str">
        <f t="shared" si="31"/>
        <v/>
      </c>
    </row>
    <row r="2743" spans="42:42" x14ac:dyDescent="0.25">
      <c r="AP2743" t="str">
        <f t="shared" si="31"/>
        <v/>
      </c>
    </row>
    <row r="2744" spans="42:42" x14ac:dyDescent="0.25">
      <c r="AP2744" t="str">
        <f t="shared" si="31"/>
        <v/>
      </c>
    </row>
    <row r="2745" spans="42:42" x14ac:dyDescent="0.25">
      <c r="AP2745" t="str">
        <f t="shared" si="31"/>
        <v/>
      </c>
    </row>
    <row r="2746" spans="42:42" x14ac:dyDescent="0.25">
      <c r="AP2746" t="str">
        <f t="shared" si="31"/>
        <v/>
      </c>
    </row>
    <row r="2747" spans="42:42" x14ac:dyDescent="0.25">
      <c r="AP2747" t="str">
        <f t="shared" si="31"/>
        <v/>
      </c>
    </row>
    <row r="2748" spans="42:42" x14ac:dyDescent="0.25">
      <c r="AP2748" t="str">
        <f t="shared" ref="AP2748:AP2767" si="32">IF(AJ66255&gt;=O$4,AO66255,"")</f>
        <v/>
      </c>
    </row>
    <row r="2749" spans="42:42" x14ac:dyDescent="0.25">
      <c r="AP2749" t="str">
        <f t="shared" si="32"/>
        <v/>
      </c>
    </row>
    <row r="2750" spans="42:42" x14ac:dyDescent="0.25">
      <c r="AP2750" t="str">
        <f t="shared" si="32"/>
        <v/>
      </c>
    </row>
    <row r="2751" spans="42:42" x14ac:dyDescent="0.25">
      <c r="AP2751" t="str">
        <f t="shared" si="32"/>
        <v/>
      </c>
    </row>
    <row r="2752" spans="42:42" x14ac:dyDescent="0.25">
      <c r="AP2752" t="str">
        <f t="shared" si="32"/>
        <v/>
      </c>
    </row>
    <row r="2753" spans="42:42" x14ac:dyDescent="0.25">
      <c r="AP2753" t="str">
        <f t="shared" si="32"/>
        <v/>
      </c>
    </row>
    <row r="2754" spans="42:42" x14ac:dyDescent="0.25">
      <c r="AP2754" t="str">
        <f t="shared" si="32"/>
        <v/>
      </c>
    </row>
    <row r="2755" spans="42:42" x14ac:dyDescent="0.25">
      <c r="AP2755" t="str">
        <f t="shared" si="32"/>
        <v/>
      </c>
    </row>
    <row r="2756" spans="42:42" x14ac:dyDescent="0.25">
      <c r="AP2756" t="str">
        <f t="shared" si="32"/>
        <v/>
      </c>
    </row>
    <row r="2757" spans="42:42" x14ac:dyDescent="0.25">
      <c r="AP2757" t="str">
        <f t="shared" si="32"/>
        <v/>
      </c>
    </row>
    <row r="2758" spans="42:42" x14ac:dyDescent="0.25">
      <c r="AP2758" t="str">
        <f t="shared" si="32"/>
        <v/>
      </c>
    </row>
    <row r="2759" spans="42:42" x14ac:dyDescent="0.25">
      <c r="AP2759" t="str">
        <f t="shared" si="32"/>
        <v/>
      </c>
    </row>
    <row r="2760" spans="42:42" x14ac:dyDescent="0.25">
      <c r="AP2760" t="str">
        <f t="shared" si="32"/>
        <v/>
      </c>
    </row>
    <row r="2761" spans="42:42" x14ac:dyDescent="0.25">
      <c r="AP2761" t="str">
        <f t="shared" si="32"/>
        <v/>
      </c>
    </row>
    <row r="2762" spans="42:42" x14ac:dyDescent="0.25">
      <c r="AP2762" t="str">
        <f t="shared" si="32"/>
        <v/>
      </c>
    </row>
    <row r="2763" spans="42:42" x14ac:dyDescent="0.25">
      <c r="AP2763" t="str">
        <f t="shared" si="32"/>
        <v/>
      </c>
    </row>
    <row r="2764" spans="42:42" x14ac:dyDescent="0.25">
      <c r="AP2764" t="str">
        <f t="shared" si="32"/>
        <v/>
      </c>
    </row>
    <row r="2765" spans="42:42" x14ac:dyDescent="0.25">
      <c r="AP2765" t="str">
        <f t="shared" si="32"/>
        <v/>
      </c>
    </row>
    <row r="2766" spans="42:42" x14ac:dyDescent="0.25">
      <c r="AP2766" t="str">
        <f t="shared" si="32"/>
        <v/>
      </c>
    </row>
    <row r="2767" spans="42:42" x14ac:dyDescent="0.25">
      <c r="AP2767" t="str">
        <f t="shared" si="32"/>
        <v/>
      </c>
    </row>
  </sheetData>
  <mergeCells count="9">
    <mergeCell ref="Q9:R9"/>
    <mergeCell ref="E1:E2"/>
    <mergeCell ref="F1:F2"/>
    <mergeCell ref="AO1:AR1"/>
    <mergeCell ref="AS1:AV1"/>
    <mergeCell ref="N6:N7"/>
    <mergeCell ref="O6:O7"/>
    <mergeCell ref="N2:O2"/>
    <mergeCell ref="Q3:R3"/>
  </mergeCells>
  <dataValidations count="2">
    <dataValidation type="list" allowBlank="1" showInputMessage="1" showErrorMessage="1" sqref="O9">
      <formula1>$AH$5:$AH$6</formula1>
    </dataValidation>
    <dataValidation type="list" allowBlank="1" showInputMessage="1" showErrorMessage="1" sqref="O6 O8">
      <formula1>$AH$3:$AH$4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FA101"/>
  <sheetViews>
    <sheetView workbookViewId="0">
      <pane xSplit="3" ySplit="1" topLeftCell="AQ92" activePane="bottomRight" state="frozen"/>
      <selection pane="topRight" activeCell="D1" sqref="D1"/>
      <selection pane="bottomLeft" activeCell="A2" sqref="A2"/>
      <selection pane="bottomRight" activeCell="A33" sqref="A33"/>
    </sheetView>
  </sheetViews>
  <sheetFormatPr defaultColWidth="4.85546875" defaultRowHeight="15" x14ac:dyDescent="0.25"/>
  <cols>
    <col min="1" max="1" width="5" bestFit="1" customWidth="1"/>
    <col min="3" max="3" width="4.42578125" bestFit="1" customWidth="1"/>
    <col min="4" max="41" width="3.7109375" hidden="1" customWidth="1"/>
    <col min="42" max="42" width="5" hidden="1" customWidth="1"/>
    <col min="43" max="79" width="3" customWidth="1"/>
    <col min="80" max="80" width="4" hidden="1" customWidth="1"/>
    <col min="81" max="82" width="4.85546875" hidden="1" customWidth="1"/>
    <col min="83" max="119" width="3" hidden="1" customWidth="1"/>
  </cols>
  <sheetData>
    <row r="1" spans="1:157" x14ac:dyDescent="0.25">
      <c r="A1" t="s">
        <v>34</v>
      </c>
      <c r="C1" t="s">
        <v>35</v>
      </c>
      <c r="D1" t="s">
        <v>36</v>
      </c>
      <c r="E1">
        <v>1</v>
      </c>
      <c r="F1">
        <v>2</v>
      </c>
      <c r="G1">
        <v>3</v>
      </c>
      <c r="H1">
        <v>4</v>
      </c>
      <c r="I1">
        <v>5</v>
      </c>
      <c r="J1">
        <v>6</v>
      </c>
      <c r="K1">
        <v>7</v>
      </c>
      <c r="L1">
        <v>8</v>
      </c>
      <c r="M1">
        <v>9</v>
      </c>
      <c r="N1">
        <v>10</v>
      </c>
      <c r="O1">
        <v>11</v>
      </c>
      <c r="P1">
        <v>12</v>
      </c>
      <c r="Q1">
        <v>13</v>
      </c>
      <c r="R1">
        <v>14</v>
      </c>
      <c r="S1">
        <v>15</v>
      </c>
      <c r="T1">
        <v>16</v>
      </c>
      <c r="U1">
        <v>17</v>
      </c>
      <c r="V1">
        <v>18</v>
      </c>
      <c r="W1">
        <v>19</v>
      </c>
      <c r="X1">
        <v>20</v>
      </c>
      <c r="Y1">
        <v>21</v>
      </c>
      <c r="Z1">
        <v>22</v>
      </c>
      <c r="AA1">
        <v>23</v>
      </c>
      <c r="AB1">
        <v>24</v>
      </c>
      <c r="AC1">
        <v>25</v>
      </c>
      <c r="AD1">
        <v>26</v>
      </c>
      <c r="AE1">
        <v>27</v>
      </c>
      <c r="AF1">
        <v>28</v>
      </c>
      <c r="AG1">
        <v>29</v>
      </c>
      <c r="AH1">
        <v>30</v>
      </c>
      <c r="AI1">
        <v>31</v>
      </c>
      <c r="AJ1">
        <v>32</v>
      </c>
      <c r="AK1">
        <v>33</v>
      </c>
      <c r="AL1">
        <v>34</v>
      </c>
      <c r="AM1">
        <v>35</v>
      </c>
      <c r="AN1">
        <v>36</v>
      </c>
      <c r="AO1">
        <v>37</v>
      </c>
      <c r="AQ1">
        <v>1</v>
      </c>
      <c r="AR1">
        <v>2</v>
      </c>
      <c r="AS1">
        <v>3</v>
      </c>
      <c r="AT1">
        <v>4</v>
      </c>
      <c r="AU1">
        <v>5</v>
      </c>
      <c r="AV1">
        <v>6</v>
      </c>
      <c r="AW1">
        <v>7</v>
      </c>
      <c r="AX1">
        <v>8</v>
      </c>
      <c r="AY1">
        <v>9</v>
      </c>
      <c r="AZ1">
        <v>10</v>
      </c>
      <c r="BA1">
        <v>11</v>
      </c>
      <c r="BB1">
        <v>12</v>
      </c>
      <c r="BC1">
        <v>13</v>
      </c>
      <c r="BD1">
        <v>14</v>
      </c>
      <c r="BE1">
        <v>15</v>
      </c>
      <c r="BF1">
        <v>16</v>
      </c>
      <c r="BG1">
        <v>17</v>
      </c>
      <c r="BH1">
        <v>18</v>
      </c>
      <c r="BI1">
        <v>19</v>
      </c>
      <c r="BJ1">
        <v>20</v>
      </c>
      <c r="BK1">
        <v>21</v>
      </c>
      <c r="BL1">
        <v>22</v>
      </c>
      <c r="BM1">
        <v>23</v>
      </c>
      <c r="BN1">
        <v>24</v>
      </c>
      <c r="BO1">
        <v>25</v>
      </c>
      <c r="BP1">
        <v>26</v>
      </c>
      <c r="BQ1">
        <v>27</v>
      </c>
      <c r="BR1">
        <v>28</v>
      </c>
      <c r="BS1">
        <v>29</v>
      </c>
      <c r="BT1">
        <v>30</v>
      </c>
      <c r="BU1">
        <v>31</v>
      </c>
      <c r="BV1">
        <v>32</v>
      </c>
      <c r="BW1">
        <v>33</v>
      </c>
      <c r="BX1">
        <v>34</v>
      </c>
      <c r="BY1">
        <v>35</v>
      </c>
      <c r="BZ1">
        <v>36</v>
      </c>
      <c r="CA1">
        <v>37</v>
      </c>
      <c r="CE1">
        <v>1</v>
      </c>
      <c r="CF1">
        <v>2</v>
      </c>
      <c r="CG1">
        <v>3</v>
      </c>
      <c r="CH1">
        <v>4</v>
      </c>
      <c r="CI1">
        <v>5</v>
      </c>
      <c r="CJ1">
        <v>6</v>
      </c>
      <c r="CK1">
        <v>7</v>
      </c>
      <c r="CL1">
        <v>8</v>
      </c>
      <c r="CM1">
        <v>9</v>
      </c>
      <c r="CN1">
        <v>10</v>
      </c>
      <c r="CO1">
        <v>11</v>
      </c>
      <c r="CP1">
        <v>12</v>
      </c>
      <c r="CQ1">
        <v>13</v>
      </c>
      <c r="CR1">
        <v>14</v>
      </c>
      <c r="CS1">
        <v>15</v>
      </c>
      <c r="CT1">
        <v>16</v>
      </c>
      <c r="CU1">
        <v>17</v>
      </c>
      <c r="CV1">
        <v>18</v>
      </c>
      <c r="CW1">
        <v>19</v>
      </c>
      <c r="CX1">
        <v>20</v>
      </c>
      <c r="CY1">
        <v>21</v>
      </c>
      <c r="CZ1">
        <v>22</v>
      </c>
      <c r="DA1">
        <v>23</v>
      </c>
      <c r="DB1">
        <v>24</v>
      </c>
      <c r="DC1">
        <v>25</v>
      </c>
      <c r="DD1">
        <v>26</v>
      </c>
      <c r="DE1">
        <v>27</v>
      </c>
      <c r="DF1">
        <v>28</v>
      </c>
      <c r="DG1">
        <v>29</v>
      </c>
      <c r="DH1">
        <v>30</v>
      </c>
      <c r="DI1">
        <v>31</v>
      </c>
      <c r="DJ1">
        <v>32</v>
      </c>
      <c r="DK1">
        <v>33</v>
      </c>
      <c r="DL1">
        <v>34</v>
      </c>
      <c r="DM1">
        <v>35</v>
      </c>
      <c r="DN1">
        <v>36</v>
      </c>
      <c r="DO1">
        <v>37</v>
      </c>
    </row>
    <row r="2" spans="1:157" x14ac:dyDescent="0.25">
      <c r="A2">
        <v>1</v>
      </c>
      <c r="B2">
        <f ca="1">'Rev-KTF'!B3</f>
        <v>12</v>
      </c>
      <c r="E2" t="str">
        <f ca="1">IF(AND($B3="",$B2&lt;&gt;""),AQ2,IF(AND($B4="",$B3&lt;&gt;"",$B2&lt;&gt;""),E$1,""))</f>
        <v/>
      </c>
      <c r="F2" t="str">
        <f t="shared" ref="F2:AO9" ca="1" si="0">IF(AND($B3="",$B2&lt;&gt;""),AR2,IF(AND($B4="",$B3&lt;&gt;"",$B2&lt;&gt;""),F$1,""))</f>
        <v/>
      </c>
      <c r="G2" t="str">
        <f t="shared" ca="1" si="0"/>
        <v/>
      </c>
      <c r="H2" t="str">
        <f t="shared" ca="1" si="0"/>
        <v/>
      </c>
      <c r="I2" t="str">
        <f t="shared" ca="1" si="0"/>
        <v/>
      </c>
      <c r="J2" t="str">
        <f t="shared" ca="1" si="0"/>
        <v/>
      </c>
      <c r="K2" t="str">
        <f t="shared" ca="1" si="0"/>
        <v/>
      </c>
      <c r="L2" t="str">
        <f t="shared" ca="1" si="0"/>
        <v/>
      </c>
      <c r="M2" t="str">
        <f t="shared" ca="1" si="0"/>
        <v/>
      </c>
      <c r="N2" t="str">
        <f t="shared" ca="1" si="0"/>
        <v/>
      </c>
      <c r="O2" t="str">
        <f t="shared" ca="1" si="0"/>
        <v/>
      </c>
      <c r="P2" t="str">
        <f t="shared" ca="1" si="0"/>
        <v/>
      </c>
      <c r="Q2" t="str">
        <f t="shared" ca="1" si="0"/>
        <v/>
      </c>
      <c r="R2" t="str">
        <f t="shared" ca="1" si="0"/>
        <v/>
      </c>
      <c r="S2" t="str">
        <f t="shared" ca="1" si="0"/>
        <v/>
      </c>
      <c r="T2" t="str">
        <f t="shared" ca="1" si="0"/>
        <v/>
      </c>
      <c r="U2" t="str">
        <f t="shared" ca="1" si="0"/>
        <v/>
      </c>
      <c r="V2" t="str">
        <f t="shared" ca="1" si="0"/>
        <v/>
      </c>
      <c r="W2" t="str">
        <f t="shared" ca="1" si="0"/>
        <v/>
      </c>
      <c r="X2" t="str">
        <f t="shared" ca="1" si="0"/>
        <v/>
      </c>
      <c r="Y2" t="str">
        <f t="shared" ca="1" si="0"/>
        <v/>
      </c>
      <c r="Z2" t="str">
        <f t="shared" ca="1" si="0"/>
        <v/>
      </c>
      <c r="AA2" t="str">
        <f t="shared" ca="1" si="0"/>
        <v/>
      </c>
      <c r="AB2" t="str">
        <f t="shared" ca="1" si="0"/>
        <v/>
      </c>
      <c r="AC2" t="str">
        <f t="shared" ca="1" si="0"/>
        <v/>
      </c>
      <c r="AD2" t="str">
        <f t="shared" ca="1" si="0"/>
        <v/>
      </c>
      <c r="AE2" t="str">
        <f t="shared" ca="1" si="0"/>
        <v/>
      </c>
      <c r="AF2" t="str">
        <f t="shared" ca="1" si="0"/>
        <v/>
      </c>
      <c r="AG2" t="str">
        <f t="shared" ca="1" si="0"/>
        <v/>
      </c>
      <c r="AH2" t="str">
        <f t="shared" ca="1" si="0"/>
        <v/>
      </c>
      <c r="AI2" t="str">
        <f t="shared" ca="1" si="0"/>
        <v/>
      </c>
      <c r="AJ2" t="str">
        <f t="shared" ca="1" si="0"/>
        <v/>
      </c>
      <c r="AK2" t="str">
        <f t="shared" ca="1" si="0"/>
        <v/>
      </c>
      <c r="AL2" t="str">
        <f t="shared" ca="1" si="0"/>
        <v/>
      </c>
      <c r="AM2" t="str">
        <f t="shared" ca="1" si="0"/>
        <v/>
      </c>
      <c r="AN2" t="str">
        <f t="shared" ca="1" si="0"/>
        <v/>
      </c>
      <c r="AO2" t="str">
        <f t="shared" ca="1" si="0"/>
        <v/>
      </c>
      <c r="AQ2">
        <f t="shared" ref="AQ2:AQ33" ca="1" si="1">B2</f>
        <v>12</v>
      </c>
      <c r="CE2" t="str">
        <f ca="1">IF($B2=CE$1,1,"")</f>
        <v/>
      </c>
      <c r="CF2" t="str">
        <f t="shared" ref="CF2:DO2" ca="1" si="2">IF($B2=CF$1,1,"")</f>
        <v/>
      </c>
      <c r="CG2" t="str">
        <f t="shared" ca="1" si="2"/>
        <v/>
      </c>
      <c r="CH2" t="str">
        <f t="shared" ca="1" si="2"/>
        <v/>
      </c>
      <c r="CI2" t="str">
        <f t="shared" ca="1" si="2"/>
        <v/>
      </c>
      <c r="CJ2" t="str">
        <f t="shared" ca="1" si="2"/>
        <v/>
      </c>
      <c r="CK2" t="str">
        <f t="shared" ca="1" si="2"/>
        <v/>
      </c>
      <c r="CL2" t="str">
        <f t="shared" ca="1" si="2"/>
        <v/>
      </c>
      <c r="CM2" t="str">
        <f t="shared" ca="1" si="2"/>
        <v/>
      </c>
      <c r="CN2" t="str">
        <f t="shared" ca="1" si="2"/>
        <v/>
      </c>
      <c r="CO2" t="str">
        <f t="shared" ca="1" si="2"/>
        <v/>
      </c>
      <c r="CP2">
        <f t="shared" ca="1" si="2"/>
        <v>1</v>
      </c>
      <c r="CQ2" t="str">
        <f t="shared" ca="1" si="2"/>
        <v/>
      </c>
      <c r="CR2" t="str">
        <f t="shared" ca="1" si="2"/>
        <v/>
      </c>
      <c r="CS2" t="str">
        <f t="shared" ca="1" si="2"/>
        <v/>
      </c>
      <c r="CT2" t="str">
        <f t="shared" ca="1" si="2"/>
        <v/>
      </c>
      <c r="CU2" t="str">
        <f t="shared" ca="1" si="2"/>
        <v/>
      </c>
      <c r="CV2" t="str">
        <f t="shared" ca="1" si="2"/>
        <v/>
      </c>
      <c r="CW2" t="str">
        <f t="shared" ca="1" si="2"/>
        <v/>
      </c>
      <c r="CX2" t="str">
        <f t="shared" ca="1" si="2"/>
        <v/>
      </c>
      <c r="CY2" t="str">
        <f t="shared" ca="1" si="2"/>
        <v/>
      </c>
      <c r="CZ2" t="str">
        <f t="shared" ca="1" si="2"/>
        <v/>
      </c>
      <c r="DA2" t="str">
        <f t="shared" ca="1" si="2"/>
        <v/>
      </c>
      <c r="DB2" t="str">
        <f t="shared" ca="1" si="2"/>
        <v/>
      </c>
      <c r="DC2" t="str">
        <f t="shared" ca="1" si="2"/>
        <v/>
      </c>
      <c r="DD2" t="str">
        <f t="shared" ca="1" si="2"/>
        <v/>
      </c>
      <c r="DE2" t="str">
        <f t="shared" ca="1" si="2"/>
        <v/>
      </c>
      <c r="DF2" t="str">
        <f t="shared" ca="1" si="2"/>
        <v/>
      </c>
      <c r="DG2" t="str">
        <f t="shared" ca="1" si="2"/>
        <v/>
      </c>
      <c r="DH2" t="str">
        <f t="shared" ca="1" si="2"/>
        <v/>
      </c>
      <c r="DI2" t="str">
        <f t="shared" ca="1" si="2"/>
        <v/>
      </c>
      <c r="DJ2" t="str">
        <f t="shared" ca="1" si="2"/>
        <v/>
      </c>
      <c r="DK2" t="str">
        <f t="shared" ca="1" si="2"/>
        <v/>
      </c>
      <c r="DL2" t="str">
        <f t="shared" ca="1" si="2"/>
        <v/>
      </c>
      <c r="DM2" t="str">
        <f t="shared" ca="1" si="2"/>
        <v/>
      </c>
      <c r="DN2" t="str">
        <f t="shared" ca="1" si="2"/>
        <v/>
      </c>
      <c r="DO2" t="str">
        <f t="shared" ca="1" si="2"/>
        <v/>
      </c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</row>
    <row r="3" spans="1:157" x14ac:dyDescent="0.25">
      <c r="A3">
        <v>2</v>
      </c>
      <c r="B3">
        <f ca="1">'Rev-KTF'!B4</f>
        <v>35</v>
      </c>
      <c r="C3" t="str">
        <f t="shared" ref="C3:C34" ca="1" si="3">IF(B3="","",LOOKUP(B3,$CE$1:$DO$1,CE2:DO2))</f>
        <v/>
      </c>
      <c r="D3" t="str">
        <f ca="1">IF(AND($B4="",$B3&lt;&gt;""),"Nrs",IF(AND($B5="",$B4&lt;&gt;"",$B3&lt;&gt;""),D$1,""))</f>
        <v/>
      </c>
      <c r="E3" t="str">
        <f t="shared" ref="E3:T18" ca="1" si="4">IF(AND($B4="",$B3&lt;&gt;""),AQ3,IF(AND($B5="",$B4&lt;&gt;"",$B3&lt;&gt;""),E$1,""))</f>
        <v/>
      </c>
      <c r="F3" t="str">
        <f t="shared" ca="1" si="0"/>
        <v/>
      </c>
      <c r="G3" t="str">
        <f t="shared" ca="1" si="0"/>
        <v/>
      </c>
      <c r="H3" t="str">
        <f t="shared" ca="1" si="0"/>
        <v/>
      </c>
      <c r="I3" t="str">
        <f t="shared" ca="1" si="0"/>
        <v/>
      </c>
      <c r="J3" t="str">
        <f t="shared" ca="1" si="0"/>
        <v/>
      </c>
      <c r="K3" t="str">
        <f t="shared" ca="1" si="0"/>
        <v/>
      </c>
      <c r="L3" t="str">
        <f t="shared" ca="1" si="0"/>
        <v/>
      </c>
      <c r="M3" t="str">
        <f t="shared" ca="1" si="0"/>
        <v/>
      </c>
      <c r="N3" t="str">
        <f t="shared" ca="1" si="0"/>
        <v/>
      </c>
      <c r="O3" t="str">
        <f t="shared" ca="1" si="0"/>
        <v/>
      </c>
      <c r="P3" t="str">
        <f t="shared" ca="1" si="0"/>
        <v/>
      </c>
      <c r="Q3" t="str">
        <f t="shared" ca="1" si="0"/>
        <v/>
      </c>
      <c r="R3" t="str">
        <f t="shared" ca="1" si="0"/>
        <v/>
      </c>
      <c r="S3" t="str">
        <f t="shared" ca="1" si="0"/>
        <v/>
      </c>
      <c r="T3" t="str">
        <f t="shared" ca="1" si="0"/>
        <v/>
      </c>
      <c r="U3" t="str">
        <f t="shared" ca="1" si="0"/>
        <v/>
      </c>
      <c r="V3" t="str">
        <f t="shared" ca="1" si="0"/>
        <v/>
      </c>
      <c r="W3" t="str">
        <f t="shared" ca="1" si="0"/>
        <v/>
      </c>
      <c r="X3" t="str">
        <f t="shared" ca="1" si="0"/>
        <v/>
      </c>
      <c r="Y3" t="str">
        <f t="shared" ca="1" si="0"/>
        <v/>
      </c>
      <c r="Z3" t="str">
        <f t="shared" ca="1" si="0"/>
        <v/>
      </c>
      <c r="AA3" t="str">
        <f t="shared" ca="1" si="0"/>
        <v/>
      </c>
      <c r="AB3" t="str">
        <f t="shared" ca="1" si="0"/>
        <v/>
      </c>
      <c r="AC3" t="str">
        <f t="shared" ca="1" si="0"/>
        <v/>
      </c>
      <c r="AD3" t="str">
        <f t="shared" ca="1" si="0"/>
        <v/>
      </c>
      <c r="AE3" t="str">
        <f t="shared" ca="1" si="0"/>
        <v/>
      </c>
      <c r="AF3" t="str">
        <f t="shared" ca="1" si="0"/>
        <v/>
      </c>
      <c r="AG3" t="str">
        <f t="shared" ca="1" si="0"/>
        <v/>
      </c>
      <c r="AH3" t="str">
        <f t="shared" ca="1" si="0"/>
        <v/>
      </c>
      <c r="AI3" t="str">
        <f t="shared" ca="1" si="0"/>
        <v/>
      </c>
      <c r="AJ3" t="str">
        <f t="shared" ca="1" si="0"/>
        <v/>
      </c>
      <c r="AK3" t="str">
        <f t="shared" ca="1" si="0"/>
        <v/>
      </c>
      <c r="AL3" t="str">
        <f t="shared" ca="1" si="0"/>
        <v/>
      </c>
      <c r="AM3" t="str">
        <f t="shared" ca="1" si="0"/>
        <v/>
      </c>
      <c r="AN3" t="str">
        <f t="shared" ca="1" si="0"/>
        <v/>
      </c>
      <c r="AO3" t="str">
        <f t="shared" ca="1" si="0"/>
        <v/>
      </c>
      <c r="AQ3">
        <f t="shared" ca="1" si="1"/>
        <v>35</v>
      </c>
      <c r="AR3">
        <f t="shared" ref="AR3:AR34" ca="1" si="5">IF($B3=$AQ2,AR2,AQ2)</f>
        <v>12</v>
      </c>
      <c r="AS3" t="str">
        <f>IF(AR2="","",IF(OR($B3=$AQ2,$B3=$AR2),AS2,AR2))</f>
        <v/>
      </c>
      <c r="AT3" t="str">
        <f>IF(AS2="","",IF(OR($B3=$AS2,$B3=$AQ2,$B3=$AR2),AT2,AS2))</f>
        <v/>
      </c>
      <c r="AU3" t="str">
        <f>IF(AT2="","",IF(OR($B3=$AS2,$B3=$AQ2,$B3=$AR2,$B3=$AT2),AU2,AT2))</f>
        <v/>
      </c>
      <c r="AV3" t="str">
        <f>IF(AU2="","",IF(OR($B3=$AS2,$B3=$AQ2,$B3=$AR2,$B3=$AT2,$B3=$AU2),AV2,AU2))</f>
        <v/>
      </c>
      <c r="AW3" t="str">
        <f>IF(AV2="","",IF(OR($B3=$AS2,$B3=$AQ2,$B3=$AR2,$B3=$AT2,$B3=$AU2,$B3=$AV2),AW2,AV2))</f>
        <v/>
      </c>
      <c r="AX3" t="str">
        <f>IF(AW2="","",IF(OR($B3=$AS2,$B3=$AQ2,$B3=$AR2,$B3=$AT2,$B3=$AU2,$B3=$AV2,$B3=$AW2),AX2,AW2))</f>
        <v/>
      </c>
      <c r="AY3" t="str">
        <f>IF(AX2="","",IF(OR($B3=$AS2,$B3=$AQ2,$B3=$AR2,$B3=$AT2,$B3=$AU2,$B3=$AV2,$B3=$AW2,$B3=$AX2),AY2,AX2))</f>
        <v/>
      </c>
      <c r="AZ3" t="str">
        <f>IF(AY2="","",IF(OR($B3=$AS2,$B3=$AQ2,$B3=$AR2,$B3=$AT2,$B3=$AU2,$B3=$AV2,$B3=$AW2,$B3=$AX2,$B3=$AY2),AZ2,AY2))</f>
        <v/>
      </c>
      <c r="BA3" t="str">
        <f>IF(AZ2="","",IF(OR($B3=$AS2,$B3=$AQ2,$B3=$AR2,$B3=$AT2,$B3=$AU2,$B3=$AV2,$B3=$AW2,$B3=$AY2,$B3=$AZ2,$B3=$AX2),BA2,AZ2))</f>
        <v/>
      </c>
      <c r="BB3" t="str">
        <f>IF(BA2="","",IF(OR($B3=$AS2,$B3=$AQ2,$B3=$AR2,$B3=$AT2,$B3=$AU2,$B3=$AV2,$B3=$AW2,$B3=$AY2,$B3=$AZ2,$B3=$BA2,$B3=$AX2),BB2,BA2))</f>
        <v/>
      </c>
      <c r="BC3" t="str">
        <f>IF(BB2="","",IF(OR($B3=$AS2,$B3=$AQ2,$B3=$AR2,$B3=$AT2,$B3=$AU2,$B3=$AV2,$B3=$AW2,$B3=$AY2,$B3=$AZ2,$B3=$BA2,$B3=$BB2,$B3=$AX2),BC2,BB2))</f>
        <v/>
      </c>
      <c r="BD3" t="str">
        <f>IF(BC2="","",IF(OR($B3=$AS2,$B3=$AQ2,$B3=$AR2,$B3=$AT2,$B3=$AU2,$B3=$AV2,$B3=$AW2,$B3=$AY2,$B3=$AZ2,$B3=$BA2,$B3=$BB2,$B3=$BC2,$B3=$AX2),BD2,BC2))</f>
        <v/>
      </c>
      <c r="BE3" t="str">
        <f>IF(BD2="","",IF(OR($B3=$AS2,$B3=$AQ2,$B3=$AR2,$B3=$AT2,$B3=$AU2,$B3=$AV2,$B3=$AW2,$B3=$AY2,$B3=$AZ2,$B3=$BA2,$B3=$BB2,$B3=$BC2,$B3=$BD2,$B3=$AX2),BE2,BD2))</f>
        <v/>
      </c>
      <c r="BF3" t="str">
        <f>IF(BE2="","",IF(OR($B3=$AS2,$B3=$AQ2,$B3=$AR2,$B3=$AT2,$B3=$AU2,$B3=$AV2,$B3=$AW2,$B3=$AY2,$B3=$AZ2,$B3=$BA2,$B3=$BB2,$B3=$BC2,$B3=$BD2,$B3=$BE2,$B3=$AX2),BF2,BE2))</f>
        <v/>
      </c>
      <c r="BG3" t="str">
        <f>IF(BF2="","",IF(OR($B3=$AS2,$B3=$AQ2,$B3=$AR2,$B3=$AT2,$B3=$AU2,$B3=$AV2,$B3=$AW2,$B3=$AY2,$B3=$AZ2,$B3=$BA2,$B3=$BB2,$B3=$BC2,$B3=$BD2,$B3=$BE2,$B3=$BF2,$B3=$AX2),BG2,BF2))</f>
        <v/>
      </c>
      <c r="BH3" t="str">
        <f>IF(BG2="","",IF(OR($B3=$AS2,$B3=$AQ2,$B3=$AR2,$B3=$AT2,$B3=$AU2,$B3=$AV2,$B3=$AW2,$B3=$AY2,$B3=$AZ2,$B3=$BA2,$B3=$BB2,$B3=$BC2,$B3=$BD2,$B3=$BE2,$B3=$BF2,$B3=$BG2,$B3=$AX2),BH2,BG2))</f>
        <v/>
      </c>
      <c r="BI3" t="str">
        <f>IF(BH2="","",IF(OR($B3=$AS2,$B3=$AQ2,$B3=$AR2,$B3=$AT2,$B3=$AU2,$B3=$AV2,$B3=$AW2,$B3=$AY2,$B3=$AZ2,$B3=$BA2,$B3=$BB2,$B3=$BC2,$B3=$BD2,$B3=$BE2,$B3=$BF2,$B3=$BG2,$B3=$BH2,$B3=$AX2),BI2,BH2))</f>
        <v/>
      </c>
      <c r="BJ3" t="str">
        <f>IF(BI2="","",IF(OR($B3=$AS2,$B3=$AQ2,$B3=$AR2,$B3=$AT2,$B3=$AU2,$B3=$AV2,$B3=$AW2,$B3=$AY2,$B3=$AZ2,$B3=$BA2,$B3=$BB2,$B3=$BC2,$B3=$BD2,$B3=$BE2,$B3=$BF2,$B3=$BG2,$B3=$BH2,$B3=$BI2,$B3=$AX2),BJ2,BI2))</f>
        <v/>
      </c>
      <c r="BK3" t="str">
        <f>IF(BJ2="","",IF(OR($B3=$AS2,$B3=$AQ2,$B3=$AR2,$B3=$AT2,$B3=$AU2,$B3=$AV2,$B3=$AW2,$B3=$AY2,$B3=$AZ2,$B3=$BA2,$B3=$BB2,$B3=$BC2,$B3=$BD2,$B3=$BE2,$B3=$BF2,$B3=$BG2,$B3=$BH2,$B3=$BI2,$B3=$BJ2,$B3=$AX2),BK2,BJ2))</f>
        <v/>
      </c>
      <c r="BL3" t="str">
        <f>IF(BK2="","",IF(OR($B3=$AS2,$B3=$AQ2,$B3=$AR2,$B3=$AT2,$B3=$AU2,$B3=$AV2,$B3=$AW2,$B3=$AY2,$B3=$AZ2,$B3=$BA2,$B3=$BB2,$B3=$BC2,$B3=$BD2,$B3=$BE2,$B3=$BF2,$B3=$BG2,$B3=$BH2,$B3=$BI2,$B3=$BJ2,$B3=$BK2,$B3=$AX2),BL2,BK2))</f>
        <v/>
      </c>
      <c r="BM3" t="str">
        <f>IF(BL2="","",IF(OR($B3=$AS2,$B3=$AQ2,$B3=$AR2,$B3=$AT2,$B3=$AU2,$B3=$AV2,$B3=$AW2,$B3=$AY2,$B3=$AZ2,$B3=$BA2,$B3=$BB2,$B3=$BC2,$B3=$BD2,$B3=$BE2,$B3=$BF2,$B3=$BG2,$B3=$BH2,$B3=$BI2,$B3=$BJ2,$B3=$BK2,$B3=$BL2,$B3=$AX2),BM2,BL2))</f>
        <v/>
      </c>
      <c r="BN3" t="str">
        <f>IF(BM2="","",IF(OR($B3=$AS2,$B3=$AQ2,$B3=$AR2,$B3=$AT2,$B3=$AU2,$B3=$AV2,$B3=$AW2,$B3=$AY2,$B3=$AZ2,$B3=$BA2,$B3=$BB2,$B3=$BC2,$B3=$BD2,$B3=$BE2,$B3=$BF2,$B3=$BG2,$B3=$BH2,$B3=$BI2,$B3=$BJ2,$B3=$BK2,$B3=$BL2,$B3=$BM2,$B3=$AX2),BN2,BM2))</f>
        <v/>
      </c>
      <c r="BO3" t="str">
        <f>IF(BN2="","",IF(OR($B3=$AS2,$B3=$AQ2,$B3=$AR2,$B3=$AT2,$B3=$AU2,$B3=$AV2,$B3=$AW2,$B3=$AY2,$B3=$AZ2,$B3=$BA2,$B3=$BB2,$B3=$BC2,$B3=$BD2,$B3=$BE2,$B3=$BF2,$B3=$BG2,$B3=$BH2,$B3=$BI2,$B3=$BJ2,$B3=$BK2,$B3=$BL2,$B3=$BM2,$B3=$BN2,$B3=$AX2),BO2,BN2))</f>
        <v/>
      </c>
      <c r="BP3" t="str">
        <f>IF(BO2="","",IF(OR($B3=$AS2,$B3=$AQ2,$B3=$AR2,$B3=$AT2,$B3=$AU2,$B3=$AV2,$B3=$AW2,$B3=$AY2,$B3=$AZ2,$B3=$BA2,$B3=$BB2,$B3=$BC2,$B3=$BD2,$B3=$BE2,$B3=$BF2,$B3=$BG2,$B3=$BH2,$B3=$BI2,$B3=$BJ2,$B3=$BK2,$B3=$BL2,$B3=$BM2,$B3=$BN2,$B3=$BO2,$B3=$AX2),BP2,BO2))</f>
        <v/>
      </c>
      <c r="BQ3" t="str">
        <f>IF(BP2="","",IF(OR($B3=$AS2,$B3=$AQ2,$B3=$AR2,$B3=$AT2,$B3=$AU2,$B3=$AV2,$B3=$AW2,$B3=$AY2,$B3=$AZ2,$B3=$BA2,$B3=$BB2,$B3=$BC2,$B3=$BD2,$B3=$BE2,$B3=$BF2,$B3=$BG2,$B3=$BH2,$B3=$BI2,$B3=$BJ2,$B3=$BK2,$B3=$BL2,$B3=$BM2,$B3=$BN2,$B3=$BO2,$B3=$BP2,$B3=$AX2),BQ2,BP2))</f>
        <v/>
      </c>
      <c r="BR3" t="str">
        <f>IF(BQ2="","",IF(OR($B3=$AS2,$B3=$AQ2,$B3=$AR2,$B3=$AT2,$B3=$AU2,$B3=$AV2,$B3=$AW2,$B3=$AY2,$B3=$AZ2,$B3=$BA2,$B3=$BB2,$B3=$BC2,$B3=$BD2,$B3=$BE2,$B3=$BF2,$B3=$BG2,$B3=$BH2,$B3=$BI2,$B3=$BJ2,$B3=$BK2,$B3=$BL2,$B3=$BM2,$B3=$BN2,$B3=$BO2,$B3=$BP2,$B3=$BQ2,$B3=$AX2),BR2,BQ2))</f>
        <v/>
      </c>
      <c r="BS3" t="str">
        <f>IF(BR2="","",IF(OR($B3=$AS2,$B3=$AQ2,$B3=$AR2,$B3=$AT2,$B3=$AU2,$B3=$AV2,$B3=$AW2,$B3=$AY2,$B3=$AZ2,$B3=$BA2,$B3=$BB2,$B3=$BC2,$B3=$BD2,$B3=$BE2,$B3=$BF2,$B3=$BG2,$B3=$BH2,$B3=$BI2,$B3=$BJ2,$B3=$BK2,$B3=$BL2,$B3=$BM2,$B3=$BN2,$B3=$BO2,$B3=$BP2,$B3=$BQ2,$B3=$BR2,$B3=$AX2),BS2,BR2))</f>
        <v/>
      </c>
      <c r="BT3" t="str">
        <f>IF(BS2="","",IF(OR($B3=$AS2,$B3=$AQ2,$B3=$AR2,$B3=$AT2,$B3=$AU2,$B3=$AV2,$B3=$AW2,$B3=$AY2,$B3=$AZ2,$B3=$BA2,$B3=$BB2,$B3=$BC2,$B3=$BD2,$B3=$BE2,$B3=$BF2,$B3=$BG2,$B3=$BH2,$B3=$BI2,$B3=$BJ2,$B3=$BK2,$B3=$BL2,$B3=$BM2,$B3=$BN2,$B3=$BO2,$B3=$BP2,$B3=$BQ2,$B3=$BR2,$B3=$BS2,$B3=$AX2),BT2,BS2))</f>
        <v/>
      </c>
      <c r="BU3" t="str">
        <f>IF(BT2="","",IF(OR($B3=$AS2,$B3=$AQ2,$B3=$AR2,$B3=$AT2,$B3=$AU2,$B3=$AV2,$B3=$AW2,$B3=$AY2,$B3=$AZ2,$B3=$BA2,$B3=$BB2,$B3=$BC2,$B3=$BD2,$B3=$BE2,$B3=$BF2,$B3=$BG2,$B3=$BH2,$B3=$BI2,$B3=$BJ2,$B3=$BK2,$B3=$BL2,$B3=$BM2,$B3=$BN2,$B3=$BO2,$B3=$BP2,$B3=$BQ2,$B3=$BR2,$B3=$BS2,$B3=$BT2,$B3=$AX2),BU2,BT2))</f>
        <v/>
      </c>
      <c r="BV3" t="str">
        <f>IF(BU2="","",IF(OR($B3=$AS2,$B3=$AQ2,$B3=$AR2,$B3=$AT2,$B3=$AU2,$B3=$AV2,$B3=$AW2,$B3=$AY2,$B3=$AZ2,$B3=$BA2,$B3=$BB2,$B3=$BC2,$B3=$BD2,$B3=$BE2,$B3=$BF2,$B3=$BG2,$B3=$BH2,$B3=$BI2,$B3=$BJ2,$B3=$BK2,$B3=$BL2,$B3=$BM2,$B3=$BN2,$B3=$BO2,$B3=$BP2,$B3=$BQ2,$B3=$BR2,$B3=$BS2,$B3=$BT2,$B3=$BU2,$B3=$AX2),BV2,BU2))</f>
        <v/>
      </c>
      <c r="BW3" t="str">
        <f>IF(BV2="","",IF(OR($B3=$AS2,$B3=$AQ2,$B3=$AR2,$B3=$AT2,$B3=$AU2,$B3=$AV2,$B3=$AW2,$B3=$AY2,$B3=$AZ2,$B3=$BA2,$B3=$BB2,$B3=$BC2,$B3=$BD2,$B3=$BE2,$B3=$BF2,$B3=$BG2,$B3=$BH2,$B3=$BI2,$B3=$BJ2,$B3=$BK2,$B3=$BL2,$B3=$BM2,$B3=$BN2,$B3=$BO2,$B3=$BP2,$B3=$BQ2,$B3=$BR2,$B3=$BS2,$B3=$BT2,$B3=$BU2,$B3=$BV2,$B3=$AX2),BW2,BV2))</f>
        <v/>
      </c>
      <c r="BX3" t="str">
        <f>IF(BW2="","",IF(OR($B3=$AS2,$B3=$AQ2,$B3=$AR2,$B3=$AT2,$B3=$AU2,$B3=$AV2,$B3=$AW2,$B3=$AY2,$B3=$AZ2,$B3=$BA2,$B3=$BB2,$B3=$BC2,$B3=$BD2,$B3=$BE2,$B3=$BF2,$B3=$BG2,$B3=$BH2,$B3=$BI2,$B3=$BJ2,$B3=$BK2,$B3=$BL2,$B3=$BM2,$B3=$BN2,$B3=$BO2,$B3=$BP2,$B3=$BQ2,$B3=$BR2,$B3=$BS2,$B3=$BT2,$B3=$BU2,$B3=$BV2,$B3=$BW2,$B3=$AX2),BX2,BW2))</f>
        <v/>
      </c>
      <c r="BY3" t="str">
        <f>IF(BX2="","",IF(OR($B3=$AS2,$B3=$AQ2,$B3=$AR2,$B3=$AT2,$B3=$AU2,$B3=$AV2,$B3=$AW2,$B3=$AY2,$B3=$AZ2,$B3=$BA2,$B3=$BB2,$B3=$BC2,$B3=$BD2,$B3=$BE2,$B3=$BF2,$B3=$BG2,$B3=$BH2,$B3=$BI2,$B3=$BJ2,$B3=$BK2,$B3=$BL2,$B3=$BM2,$B3=$BN2,$B3=$BO2,$B3=$BP2,$B3=$BQ2,$B3=$BR2,$B3=$BS2,$B3=$BT2,$B3=$BU2,$B3=$BV2,$B3=$BW2,$B3=$BX2,$B3=$AX2),BY2,BX2))</f>
        <v/>
      </c>
      <c r="BZ3" t="str">
        <f>IF(BY2="","",IF(OR($B3=$AS2,$B3=$AQ2,$B3=$AR2,$B3=$AT2,$B3=$AU2,$B3=$AV2,$B3=$AW2,$B3=$AY2,$B3=$AZ2,$B3=$BA2,$B3=$BB2,$B3=$BC2,$B3=$BD2,$B3=$BE2,$B3=$BF2,$B3=$BG2,$B3=$BH2,$B3=$BI2,$B3=$BJ2,$B3=$BK2,$B3=$BL2,$B3=$BM2,$B3=$BN2,$B3=$BO2,$B3=$BP2,$B3=$BQ2,$B3=$BR2,$B3=$BS2,$B3=$BT2,$B3=$BU2,$B3=$BV2,$B3=$BW2,$B3=$BX2,$B3=$BY2,$B3=$AX2),BZ2,BY2))</f>
        <v/>
      </c>
      <c r="CA3" t="str">
        <f>IF(BZ2="","",IF(OR($B3=$AS2,$B3=$AQ2,$B3=$AR2,$B3=$AT2,$B3=$AU2,$B3=$AV2,$B3=$AW2,$B3=$AY2,$B3=$AZ2,$B3=$BA2,$B3=$BB2,$B3=$BC2,$B3=$BD2,$B3=$BE2,$B3=$BF2,$B3=$BG2,$B3=$BH2,$B3=$BI2,$B3=$BJ2,$B3=$BK2,$B3=$BL2,$B3=$BM2,$B3=$BN2,$B3=$BO2,$B3=$BP2,$B3=$BQ2,$B3=$BR2,$B3=$BS2,$B3=$BT2,$B3=$BU2,$B3=$BV2,$B3=$BW2,$B3=$BX2,$B3=$BY2,$B3=$BZ2,$B3=$AX2),CA2,BZ2))</f>
        <v/>
      </c>
      <c r="CE3" t="str">
        <f ca="1">IF(AND(CE2="",$B3&lt;&gt;CE$1),"",IF($C3&lt;CE2,CE2,IF($B3=CE$1,1,1+CE2)))</f>
        <v/>
      </c>
      <c r="CF3" t="str">
        <f t="shared" ref="CF3:DO10" ca="1" si="6">IF(AND(CF2="",$B3&lt;&gt;CF$1),"",IF($C3&lt;CF2,CF2,IF($B3=CF$1,1,1+CF2)))</f>
        <v/>
      </c>
      <c r="CG3" t="str">
        <f t="shared" ca="1" si="6"/>
        <v/>
      </c>
      <c r="CH3" t="str">
        <f t="shared" ca="1" si="6"/>
        <v/>
      </c>
      <c r="CI3" t="str">
        <f t="shared" ca="1" si="6"/>
        <v/>
      </c>
      <c r="CJ3" t="str">
        <f t="shared" ca="1" si="6"/>
        <v/>
      </c>
      <c r="CK3" t="str">
        <f t="shared" ca="1" si="6"/>
        <v/>
      </c>
      <c r="CL3" t="str">
        <f t="shared" ca="1" si="6"/>
        <v/>
      </c>
      <c r="CM3" t="str">
        <f t="shared" ca="1" si="6"/>
        <v/>
      </c>
      <c r="CN3" t="str">
        <f t="shared" ca="1" si="6"/>
        <v/>
      </c>
      <c r="CO3" t="str">
        <f t="shared" ca="1" si="6"/>
        <v/>
      </c>
      <c r="CP3">
        <f t="shared" ca="1" si="6"/>
        <v>2</v>
      </c>
      <c r="CQ3" t="str">
        <f t="shared" ca="1" si="6"/>
        <v/>
      </c>
      <c r="CR3" t="str">
        <f t="shared" ca="1" si="6"/>
        <v/>
      </c>
      <c r="CS3" t="str">
        <f t="shared" ca="1" si="6"/>
        <v/>
      </c>
      <c r="CT3" t="str">
        <f t="shared" ca="1" si="6"/>
        <v/>
      </c>
      <c r="CU3" t="str">
        <f t="shared" ca="1" si="6"/>
        <v/>
      </c>
      <c r="CV3" t="str">
        <f t="shared" ca="1" si="6"/>
        <v/>
      </c>
      <c r="CW3" t="str">
        <f t="shared" ca="1" si="6"/>
        <v/>
      </c>
      <c r="CX3" t="str">
        <f t="shared" ca="1" si="6"/>
        <v/>
      </c>
      <c r="CY3" t="str">
        <f t="shared" ca="1" si="6"/>
        <v/>
      </c>
      <c r="CZ3" t="str">
        <f t="shared" ca="1" si="6"/>
        <v/>
      </c>
      <c r="DA3" t="str">
        <f t="shared" ca="1" si="6"/>
        <v/>
      </c>
      <c r="DB3" t="str">
        <f t="shared" ca="1" si="6"/>
        <v/>
      </c>
      <c r="DC3" t="str">
        <f t="shared" ca="1" si="6"/>
        <v/>
      </c>
      <c r="DD3" t="str">
        <f t="shared" ca="1" si="6"/>
        <v/>
      </c>
      <c r="DE3" t="str">
        <f t="shared" ca="1" si="6"/>
        <v/>
      </c>
      <c r="DF3" t="str">
        <f t="shared" ca="1" si="6"/>
        <v/>
      </c>
      <c r="DG3" t="str">
        <f t="shared" ca="1" si="6"/>
        <v/>
      </c>
      <c r="DH3" t="str">
        <f t="shared" ca="1" si="6"/>
        <v/>
      </c>
      <c r="DI3" t="str">
        <f t="shared" ca="1" si="6"/>
        <v/>
      </c>
      <c r="DJ3" t="str">
        <f t="shared" ca="1" si="6"/>
        <v/>
      </c>
      <c r="DK3" t="str">
        <f t="shared" ca="1" si="6"/>
        <v/>
      </c>
      <c r="DL3" t="str">
        <f t="shared" ca="1" si="6"/>
        <v/>
      </c>
      <c r="DM3">
        <f t="shared" ca="1" si="6"/>
        <v>1</v>
      </c>
      <c r="DN3" t="str">
        <f t="shared" ca="1" si="6"/>
        <v/>
      </c>
      <c r="DO3" t="str">
        <f t="shared" ca="1" si="6"/>
        <v/>
      </c>
    </row>
    <row r="4" spans="1:157" x14ac:dyDescent="0.25">
      <c r="A4">
        <v>3</v>
      </c>
      <c r="B4">
        <f ca="1">'Rev-KTF'!B5</f>
        <v>28</v>
      </c>
      <c r="C4" t="str">
        <f t="shared" ca="1" si="3"/>
        <v/>
      </c>
      <c r="D4" t="str">
        <f t="shared" ref="D4:D67" ca="1" si="7">IF(AND($B5="",$B4&lt;&gt;""),"Nrs",IF(AND($B6="",$B5&lt;&gt;"",$B4&lt;&gt;""),D$1,""))</f>
        <v/>
      </c>
      <c r="E4" t="str">
        <f t="shared" ca="1" si="4"/>
        <v/>
      </c>
      <c r="F4" t="str">
        <f t="shared" ca="1" si="0"/>
        <v/>
      </c>
      <c r="G4" t="str">
        <f t="shared" ca="1" si="0"/>
        <v/>
      </c>
      <c r="H4" t="str">
        <f t="shared" ca="1" si="0"/>
        <v/>
      </c>
      <c r="I4" t="str">
        <f t="shared" ca="1" si="0"/>
        <v/>
      </c>
      <c r="J4" t="str">
        <f t="shared" ca="1" si="0"/>
        <v/>
      </c>
      <c r="K4" t="str">
        <f t="shared" ca="1" si="0"/>
        <v/>
      </c>
      <c r="L4" t="str">
        <f t="shared" ca="1" si="0"/>
        <v/>
      </c>
      <c r="M4" t="str">
        <f t="shared" ca="1" si="0"/>
        <v/>
      </c>
      <c r="N4" t="str">
        <f t="shared" ca="1" si="0"/>
        <v/>
      </c>
      <c r="O4" t="str">
        <f t="shared" ca="1" si="0"/>
        <v/>
      </c>
      <c r="P4" t="str">
        <f t="shared" ca="1" si="0"/>
        <v/>
      </c>
      <c r="Q4" t="str">
        <f t="shared" ca="1" si="0"/>
        <v/>
      </c>
      <c r="R4" t="str">
        <f t="shared" ca="1" si="0"/>
        <v/>
      </c>
      <c r="S4" t="str">
        <f t="shared" ca="1" si="0"/>
        <v/>
      </c>
      <c r="T4" t="str">
        <f t="shared" ca="1" si="0"/>
        <v/>
      </c>
      <c r="U4" t="str">
        <f t="shared" ca="1" si="0"/>
        <v/>
      </c>
      <c r="V4" t="str">
        <f t="shared" ca="1" si="0"/>
        <v/>
      </c>
      <c r="W4" t="str">
        <f t="shared" ca="1" si="0"/>
        <v/>
      </c>
      <c r="X4" t="str">
        <f t="shared" ca="1" si="0"/>
        <v/>
      </c>
      <c r="Y4" t="str">
        <f t="shared" ca="1" si="0"/>
        <v/>
      </c>
      <c r="Z4" t="str">
        <f t="shared" ca="1" si="0"/>
        <v/>
      </c>
      <c r="AA4" t="str">
        <f t="shared" ca="1" si="0"/>
        <v/>
      </c>
      <c r="AB4" t="str">
        <f t="shared" ca="1" si="0"/>
        <v/>
      </c>
      <c r="AC4" t="str">
        <f t="shared" ca="1" si="0"/>
        <v/>
      </c>
      <c r="AD4" t="str">
        <f t="shared" ca="1" si="0"/>
        <v/>
      </c>
      <c r="AE4" t="str">
        <f t="shared" ca="1" si="0"/>
        <v/>
      </c>
      <c r="AF4" t="str">
        <f t="shared" ca="1" si="0"/>
        <v/>
      </c>
      <c r="AG4" t="str">
        <f t="shared" ca="1" si="0"/>
        <v/>
      </c>
      <c r="AH4" t="str">
        <f t="shared" ca="1" si="0"/>
        <v/>
      </c>
      <c r="AI4" t="str">
        <f t="shared" ca="1" si="0"/>
        <v/>
      </c>
      <c r="AJ4" t="str">
        <f t="shared" ca="1" si="0"/>
        <v/>
      </c>
      <c r="AK4" t="str">
        <f t="shared" ca="1" si="0"/>
        <v/>
      </c>
      <c r="AL4" t="str">
        <f t="shared" ca="1" si="0"/>
        <v/>
      </c>
      <c r="AM4" t="str">
        <f t="shared" ca="1" si="0"/>
        <v/>
      </c>
      <c r="AN4" t="str">
        <f t="shared" ca="1" si="0"/>
        <v/>
      </c>
      <c r="AO4" t="str">
        <f t="shared" ca="1" si="0"/>
        <v/>
      </c>
      <c r="AQ4">
        <f t="shared" ca="1" si="1"/>
        <v>28</v>
      </c>
      <c r="AR4">
        <f t="shared" ca="1" si="5"/>
        <v>35</v>
      </c>
      <c r="AS4">
        <f t="shared" ref="AS4:AS35" ca="1" si="8">IF(OR($B4=$AQ3,$B4=$AR3),AS3,AR3)</f>
        <v>12</v>
      </c>
      <c r="AT4" t="str">
        <f t="shared" ref="AT4:AT35" ca="1" si="9">IF(OR($B4=$AS3,$B4=$AQ3,$B4=$AR3),AT3,AS3)</f>
        <v/>
      </c>
      <c r="AU4" t="str">
        <f t="shared" ref="AU4:AU35" ca="1" si="10">IF(OR($B4=$AS3,$B4=$AQ3,$B4=$AR3,$B4=$AT3),AU3,AT3)</f>
        <v/>
      </c>
      <c r="AV4" t="str">
        <f t="shared" ref="AV4:AV35" ca="1" si="11">IF(OR($B4=$AS3,$B4=$AQ3,$B4=$AR3,$B4=$AT3,$B4=$AU3),AV3,AU3)</f>
        <v/>
      </c>
      <c r="AW4" t="str">
        <f t="shared" ref="AW4:AW35" ca="1" si="12">IF(OR($B4=$AS3,$B4=$AQ3,$B4=$AR3,$B4=$AT3,$B4=$AU3,$B4=$AV3),AW3,AV3)</f>
        <v/>
      </c>
      <c r="AX4" t="str">
        <f t="shared" ref="AX4:AX35" ca="1" si="13">IF(OR($B4=$AS3,$B4=$AQ3,$B4=$AR3,$B4=$AT3,$B4=$AU3,$B4=$AV3,$B4=$AW3),AX3,AW3)</f>
        <v/>
      </c>
      <c r="AY4" t="str">
        <f t="shared" ref="AY4:AY35" ca="1" si="14">IF(OR($B4=$AS3,$B4=$AQ3,$B4=$AR3,$B4=$AT3,$B4=$AU3,$B4=$AV3,$B4=$AW3,$B4=$AX3),AY3,AX3)</f>
        <v/>
      </c>
      <c r="AZ4" t="str">
        <f t="shared" ref="AZ4:AZ35" ca="1" si="15">IF(OR($B4=$AS3,$B4=$AQ3,$B4=$AR3,$B4=$AT3,$B4=$AU3,$B4=$AV3,$B4=$AW3,$B4=$AX3,$B4=$AY3),AZ3,AY3)</f>
        <v/>
      </c>
      <c r="BA4" t="str">
        <f t="shared" ref="BA4:BA35" ca="1" si="16">IF(OR($B4=$AS3,$B4=$AQ3,$B4=$AR3,$B4=$AT3,$B4=$AU3,$B4=$AV3,$B4=$AW3,$B4=$AY3,$B4=$AZ3,$B4=$AX3),BA3,AZ3)</f>
        <v/>
      </c>
      <c r="BB4" t="str">
        <f t="shared" ref="BB4:BB35" ca="1" si="17">IF(OR($B4=$AS3,$B4=$AQ3,$B4=$AR3,$B4=$AT3,$B4=$AU3,$B4=$AV3,$B4=$AW3,$B4=$AY3,$B4=$AZ3,$B4=$BA3,$B4=$AX3),BB3,BA3)</f>
        <v/>
      </c>
      <c r="BC4" t="str">
        <f t="shared" ref="BC4:BC35" ca="1" si="18">IF(OR($B4=$AS3,$B4=$AQ3,$B4=$AR3,$B4=$AT3,$B4=$AU3,$B4=$AV3,$B4=$AW3,$B4=$AY3,$B4=$AZ3,$B4=$BA3,$B4=$BB3,$B4=$AX3),BC3,BB3)</f>
        <v/>
      </c>
      <c r="BD4" t="str">
        <f t="shared" ref="BD4:BD35" ca="1" si="19">IF(OR($B4=$AS3,$B4=$AQ3,$B4=$AR3,$B4=$AT3,$B4=$AU3,$B4=$AV3,$B4=$AW3,$B4=$AY3,$B4=$AZ3,$B4=$BA3,$B4=$BB3,$B4=$BC3,$B4=$AX3),BD3,BC3)</f>
        <v/>
      </c>
      <c r="BE4" t="str">
        <f t="shared" ref="BE4:BE35" ca="1" si="20">IF(OR($B4=$AS3,$B4=$AQ3,$B4=$AR3,$B4=$AT3,$B4=$AU3,$B4=$AV3,$B4=$AW3,$B4=$AY3,$B4=$AZ3,$B4=$BA3,$B4=$BB3,$B4=$BC3,$B4=$BD3,$B4=$AX3),BE3,BD3)</f>
        <v/>
      </c>
      <c r="BF4" t="str">
        <f t="shared" ref="BF4:BF35" ca="1" si="21">IF(OR($B4=$AS3,$B4=$AQ3,$B4=$AR3,$B4=$AT3,$B4=$AU3,$B4=$AV3,$B4=$AW3,$B4=$AY3,$B4=$AZ3,$B4=$BA3,$B4=$BB3,$B4=$BC3,$B4=$BD3,$B4=$BE3,$B4=$AX3),BF3,BE3)</f>
        <v/>
      </c>
      <c r="BG4" t="str">
        <f t="shared" ref="BG4:BG35" ca="1" si="22">IF(OR($B4=$AS3,$B4=$AQ3,$B4=$AR3,$B4=$AT3,$B4=$AU3,$B4=$AV3,$B4=$AW3,$B4=$AY3,$B4=$AZ3,$B4=$BA3,$B4=$BB3,$B4=$BC3,$B4=$BD3,$B4=$BE3,$B4=$BF3,$B4=$AX3),BG3,BF3)</f>
        <v/>
      </c>
      <c r="BH4" t="str">
        <f t="shared" ref="BH4:BH35" ca="1" si="23">IF(OR($B4=$AS3,$B4=$AQ3,$B4=$AR3,$B4=$AT3,$B4=$AU3,$B4=$AV3,$B4=$AW3,$B4=$AY3,$B4=$AZ3,$B4=$BA3,$B4=$BB3,$B4=$BC3,$B4=$BD3,$B4=$BE3,$B4=$BF3,$B4=$BG3,$B4=$AX3),BH3,BG3)</f>
        <v/>
      </c>
      <c r="BI4" t="str">
        <f t="shared" ref="BI4:BI35" ca="1" si="24">IF(OR($B4=$AS3,$B4=$AQ3,$B4=$AR3,$B4=$AT3,$B4=$AU3,$B4=$AV3,$B4=$AW3,$B4=$AY3,$B4=$AZ3,$B4=$BA3,$B4=$BB3,$B4=$BC3,$B4=$BD3,$B4=$BE3,$B4=$BF3,$B4=$BG3,$B4=$BH3,$B4=$AX3),BI3,BH3)</f>
        <v/>
      </c>
      <c r="BJ4" t="str">
        <f t="shared" ref="BJ4:BJ35" ca="1" si="25">IF(OR($B4=$AS3,$B4=$AQ3,$B4=$AR3,$B4=$AT3,$B4=$AU3,$B4=$AV3,$B4=$AW3,$B4=$AY3,$B4=$AZ3,$B4=$BA3,$B4=$BB3,$B4=$BC3,$B4=$BD3,$B4=$BE3,$B4=$BF3,$B4=$BG3,$B4=$BH3,$B4=$BI3,$B4=$AX3),BJ3,BI3)</f>
        <v/>
      </c>
      <c r="BK4" t="str">
        <f t="shared" ref="BK4:BK35" ca="1" si="26">IF(OR($B4=$AS3,$B4=$AQ3,$B4=$AR3,$B4=$AT3,$B4=$AU3,$B4=$AV3,$B4=$AW3,$B4=$AY3,$B4=$AZ3,$B4=$BA3,$B4=$BB3,$B4=$BC3,$B4=$BD3,$B4=$BE3,$B4=$BF3,$B4=$BG3,$B4=$BH3,$B4=$BI3,$B4=$BJ3,$B4=$AX3),BK3,BJ3)</f>
        <v/>
      </c>
      <c r="BL4" t="str">
        <f t="shared" ref="BL4:BL35" ca="1" si="27">IF(OR($B4=$AS3,$B4=$AQ3,$B4=$AR3,$B4=$AT3,$B4=$AU3,$B4=$AV3,$B4=$AW3,$B4=$AY3,$B4=$AZ3,$B4=$BA3,$B4=$BB3,$B4=$BC3,$B4=$BD3,$B4=$BE3,$B4=$BF3,$B4=$BG3,$B4=$BH3,$B4=$BI3,$B4=$BJ3,$B4=$BK3,$B4=$AX3),BL3,BK3)</f>
        <v/>
      </c>
      <c r="BM4" t="str">
        <f t="shared" ref="BM4:BM35" ca="1" si="28">IF(OR($B4=$AS3,$B4=$AQ3,$B4=$AR3,$B4=$AT3,$B4=$AU3,$B4=$AV3,$B4=$AW3,$B4=$AY3,$B4=$AZ3,$B4=$BA3,$B4=$BB3,$B4=$BC3,$B4=$BD3,$B4=$BE3,$B4=$BF3,$B4=$BG3,$B4=$BH3,$B4=$BI3,$B4=$BJ3,$B4=$BK3,$B4=$BL3,$B4=$AX3),BM3,BL3)</f>
        <v/>
      </c>
      <c r="BN4" t="str">
        <f t="shared" ref="BN4:BN35" ca="1" si="29">IF(OR($B4=$AS3,$B4=$AQ3,$B4=$AR3,$B4=$AT3,$B4=$AU3,$B4=$AV3,$B4=$AW3,$B4=$AY3,$B4=$AZ3,$B4=$BA3,$B4=$BB3,$B4=$BC3,$B4=$BD3,$B4=$BE3,$B4=$BF3,$B4=$BG3,$B4=$BH3,$B4=$BI3,$B4=$BJ3,$B4=$BK3,$B4=$BL3,$B4=$BM3,$B4=$AX3),BN3,BM3)</f>
        <v/>
      </c>
      <c r="BO4" t="str">
        <f t="shared" ref="BO4:BO35" ca="1" si="30">IF(OR($B4=$AS3,$B4=$AQ3,$B4=$AR3,$B4=$AT3,$B4=$AU3,$B4=$AV3,$B4=$AW3,$B4=$AY3,$B4=$AZ3,$B4=$BA3,$B4=$BB3,$B4=$BC3,$B4=$BD3,$B4=$BE3,$B4=$BF3,$B4=$BG3,$B4=$BH3,$B4=$BI3,$B4=$BJ3,$B4=$BK3,$B4=$BL3,$B4=$BM3,$B4=$BN3,$B4=$AX3),BO3,BN3)</f>
        <v/>
      </c>
      <c r="BP4" t="str">
        <f t="shared" ref="BP4:BP35" ca="1" si="31">IF(OR($B4=$AS3,$B4=$AQ3,$B4=$AR3,$B4=$AT3,$B4=$AU3,$B4=$AV3,$B4=$AW3,$B4=$AY3,$B4=$AZ3,$B4=$BA3,$B4=$BB3,$B4=$BC3,$B4=$BD3,$B4=$BE3,$B4=$BF3,$B4=$BG3,$B4=$BH3,$B4=$BI3,$B4=$BJ3,$B4=$BK3,$B4=$BL3,$B4=$BM3,$B4=$BN3,$B4=$BO3,$B4=$AX3),BP3,BO3)</f>
        <v/>
      </c>
      <c r="BQ4" t="str">
        <f t="shared" ref="BQ4:BQ35" ca="1" si="32">IF(OR($B4=$AS3,$B4=$AQ3,$B4=$AR3,$B4=$AT3,$B4=$AU3,$B4=$AV3,$B4=$AW3,$B4=$AY3,$B4=$AZ3,$B4=$BA3,$B4=$BB3,$B4=$BC3,$B4=$BD3,$B4=$BE3,$B4=$BF3,$B4=$BG3,$B4=$BH3,$B4=$BI3,$B4=$BJ3,$B4=$BK3,$B4=$BL3,$B4=$BM3,$B4=$BN3,$B4=$BO3,$B4=$BP3,$B4=$AX3),BQ3,BP3)</f>
        <v/>
      </c>
      <c r="BR4" t="str">
        <f t="shared" ref="BR4:BR35" ca="1" si="33">IF(OR($B4=$AS3,$B4=$AQ3,$B4=$AR3,$B4=$AT3,$B4=$AU3,$B4=$AV3,$B4=$AW3,$B4=$AY3,$B4=$AZ3,$B4=$BA3,$B4=$BB3,$B4=$BC3,$B4=$BD3,$B4=$BE3,$B4=$BF3,$B4=$BG3,$B4=$BH3,$B4=$BI3,$B4=$BJ3,$B4=$BK3,$B4=$BL3,$B4=$BM3,$B4=$BN3,$B4=$BO3,$B4=$BP3,$B4=$BQ3,$B4=$AX3),BR3,BQ3)</f>
        <v/>
      </c>
      <c r="BS4" t="str">
        <f t="shared" ref="BS4:BS35" ca="1" si="34">IF(OR($B4=$AS3,$B4=$AQ3,$B4=$AR3,$B4=$AT3,$B4=$AU3,$B4=$AV3,$B4=$AW3,$B4=$AY3,$B4=$AZ3,$B4=$BA3,$B4=$BB3,$B4=$BC3,$B4=$BD3,$B4=$BE3,$B4=$BF3,$B4=$BG3,$B4=$BH3,$B4=$BI3,$B4=$BJ3,$B4=$BK3,$B4=$BL3,$B4=$BM3,$B4=$BN3,$B4=$BO3,$B4=$BP3,$B4=$BQ3,$B4=$BR3,$B4=$AX3),BS3,BR3)</f>
        <v/>
      </c>
      <c r="BT4" t="str">
        <f t="shared" ref="BT4:BT35" ca="1" si="35">IF(OR($B4=$AS3,$B4=$AQ3,$B4=$AR3,$B4=$AT3,$B4=$AU3,$B4=$AV3,$B4=$AW3,$B4=$AY3,$B4=$AZ3,$B4=$BA3,$B4=$BB3,$B4=$BC3,$B4=$BD3,$B4=$BE3,$B4=$BF3,$B4=$BG3,$B4=$BH3,$B4=$BI3,$B4=$BJ3,$B4=$BK3,$B4=$BL3,$B4=$BM3,$B4=$BN3,$B4=$BO3,$B4=$BP3,$B4=$BQ3,$B4=$BR3,$B4=$BS3,$B4=$AX3),BT3,BS3)</f>
        <v/>
      </c>
      <c r="BU4" t="str">
        <f t="shared" ref="BU4:BU35" ca="1" si="36">IF(OR($B4=$AS3,$B4=$AQ3,$B4=$AR3,$B4=$AT3,$B4=$AU3,$B4=$AV3,$B4=$AW3,$B4=$AY3,$B4=$AZ3,$B4=$BA3,$B4=$BB3,$B4=$BC3,$B4=$BD3,$B4=$BE3,$B4=$BF3,$B4=$BG3,$B4=$BH3,$B4=$BI3,$B4=$BJ3,$B4=$BK3,$B4=$BL3,$B4=$BM3,$B4=$BN3,$B4=$BO3,$B4=$BP3,$B4=$BQ3,$B4=$BR3,$B4=$BS3,$B4=$BT3,$B4=$AX3),BU3,BT3)</f>
        <v/>
      </c>
      <c r="BV4" t="str">
        <f t="shared" ref="BV4:BV35" ca="1" si="37">IF(OR($B4=$AS3,$B4=$AQ3,$B4=$AR3,$B4=$AT3,$B4=$AU3,$B4=$AV3,$B4=$AW3,$B4=$AY3,$B4=$AZ3,$B4=$BA3,$B4=$BB3,$B4=$BC3,$B4=$BD3,$B4=$BE3,$B4=$BF3,$B4=$BG3,$B4=$BH3,$B4=$BI3,$B4=$BJ3,$B4=$BK3,$B4=$BL3,$B4=$BM3,$B4=$BN3,$B4=$BO3,$B4=$BP3,$B4=$BQ3,$B4=$BR3,$B4=$BS3,$B4=$BT3,$B4=$BU3,$B4=$AX3),BV3,BU3)</f>
        <v/>
      </c>
      <c r="BW4" t="str">
        <f t="shared" ref="BW4:BW35" ca="1" si="38">IF(OR($B4=$AS3,$B4=$AQ3,$B4=$AR3,$B4=$AT3,$B4=$AU3,$B4=$AV3,$B4=$AW3,$B4=$AY3,$B4=$AZ3,$B4=$BA3,$B4=$BB3,$B4=$BC3,$B4=$BD3,$B4=$BE3,$B4=$BF3,$B4=$BG3,$B4=$BH3,$B4=$BI3,$B4=$BJ3,$B4=$BK3,$B4=$BL3,$B4=$BM3,$B4=$BN3,$B4=$BO3,$B4=$BP3,$B4=$BQ3,$B4=$BR3,$B4=$BS3,$B4=$BT3,$B4=$BU3,$B4=$BV3,$B4=$AX3),BW3,BV3)</f>
        <v/>
      </c>
      <c r="BX4" t="str">
        <f t="shared" ref="BX4:BX35" ca="1" si="39">IF(OR($B4=$AS3,$B4=$AQ3,$B4=$AR3,$B4=$AT3,$B4=$AU3,$B4=$AV3,$B4=$AW3,$B4=$AY3,$B4=$AZ3,$B4=$BA3,$B4=$BB3,$B4=$BC3,$B4=$BD3,$B4=$BE3,$B4=$BF3,$B4=$BG3,$B4=$BH3,$B4=$BI3,$B4=$BJ3,$B4=$BK3,$B4=$BL3,$B4=$BM3,$B4=$BN3,$B4=$BO3,$B4=$BP3,$B4=$BQ3,$B4=$BR3,$B4=$BS3,$B4=$BT3,$B4=$BU3,$B4=$BV3,$B4=$BW3,$B4=$AX3),BX3,BW3)</f>
        <v/>
      </c>
      <c r="BY4" t="str">
        <f t="shared" ref="BY4:BY35" ca="1" si="40">IF(OR($B4=$AS3,$B4=$AQ3,$B4=$AR3,$B4=$AT3,$B4=$AU3,$B4=$AV3,$B4=$AW3,$B4=$AY3,$B4=$AZ3,$B4=$BA3,$B4=$BB3,$B4=$BC3,$B4=$BD3,$B4=$BE3,$B4=$BF3,$B4=$BG3,$B4=$BH3,$B4=$BI3,$B4=$BJ3,$B4=$BK3,$B4=$BL3,$B4=$BM3,$B4=$BN3,$B4=$BO3,$B4=$BP3,$B4=$BQ3,$B4=$BR3,$B4=$BS3,$B4=$BT3,$B4=$BU3,$B4=$BV3,$B4=$BW3,$B4=$BX3,$B4=$AX3),BY3,BX3)</f>
        <v/>
      </c>
      <c r="BZ4" t="str">
        <f t="shared" ref="BZ4:BZ35" ca="1" si="41">IF(OR($B4=$AS3,$B4=$AQ3,$B4=$AR3,$B4=$AT3,$B4=$AU3,$B4=$AV3,$B4=$AW3,$B4=$AY3,$B4=$AZ3,$B4=$BA3,$B4=$BB3,$B4=$BC3,$B4=$BD3,$B4=$BE3,$B4=$BF3,$B4=$BG3,$B4=$BH3,$B4=$BI3,$B4=$BJ3,$B4=$BK3,$B4=$BL3,$B4=$BM3,$B4=$BN3,$B4=$BO3,$B4=$BP3,$B4=$BQ3,$B4=$BR3,$B4=$BS3,$B4=$BT3,$B4=$BU3,$B4=$BV3,$B4=$BW3,$B4=$BX3,$B4=$BY3,$B4=$AX3),BZ3,BY3)</f>
        <v/>
      </c>
      <c r="CA4" t="str">
        <f t="shared" ref="CA4:CA35" ca="1" si="42">IF(OR($B4=$AS3,$B4=$AQ3,$B4=$AR3,$B4=$AT3,$B4=$AU3,$B4=$AV3,$B4=$AW3,$B4=$AY3,$B4=$AZ3,$B4=$BA3,$B4=$BB3,$B4=$BC3,$B4=$BD3,$B4=$BE3,$B4=$BF3,$B4=$BG3,$B4=$BH3,$B4=$BI3,$B4=$BJ3,$B4=$BK3,$B4=$BL3,$B4=$BM3,$B4=$BN3,$B4=$BO3,$B4=$BP3,$B4=$BQ3,$B4=$BR3,$B4=$BS3,$B4=$BT3,$B4=$BU3,$B4=$BV3,$B4=$BW3,$B4=$BX3,$B4=$BY3,$B4=$BZ3,$B4=$AX3),CA3,BZ3)</f>
        <v/>
      </c>
      <c r="CE4" t="str">
        <f t="shared" ref="CE4:CT19" ca="1" si="43">IF(AND(CE3="",$B4&lt;&gt;CE$1),"",IF($C4&lt;CE3,CE3,IF($B4=CE$1,1,1+CE3)))</f>
        <v/>
      </c>
      <c r="CF4" t="str">
        <f t="shared" ca="1" si="6"/>
        <v/>
      </c>
      <c r="CG4" t="str">
        <f t="shared" ca="1" si="6"/>
        <v/>
      </c>
      <c r="CH4" t="str">
        <f t="shared" ca="1" si="6"/>
        <v/>
      </c>
      <c r="CI4" t="str">
        <f t="shared" ca="1" si="6"/>
        <v/>
      </c>
      <c r="CJ4" t="str">
        <f t="shared" ca="1" si="6"/>
        <v/>
      </c>
      <c r="CK4" t="str">
        <f t="shared" ca="1" si="6"/>
        <v/>
      </c>
      <c r="CL4" t="str">
        <f t="shared" ca="1" si="6"/>
        <v/>
      </c>
      <c r="CM4" t="str">
        <f t="shared" ca="1" si="6"/>
        <v/>
      </c>
      <c r="CN4" t="str">
        <f t="shared" ca="1" si="6"/>
        <v/>
      </c>
      <c r="CO4" t="str">
        <f t="shared" ca="1" si="6"/>
        <v/>
      </c>
      <c r="CP4">
        <f t="shared" ca="1" si="6"/>
        <v>3</v>
      </c>
      <c r="CQ4" t="str">
        <f t="shared" ca="1" si="6"/>
        <v/>
      </c>
      <c r="CR4" t="str">
        <f t="shared" ca="1" si="6"/>
        <v/>
      </c>
      <c r="CS4" t="str">
        <f t="shared" ca="1" si="6"/>
        <v/>
      </c>
      <c r="CT4" t="str">
        <f t="shared" ca="1" si="6"/>
        <v/>
      </c>
      <c r="CU4" t="str">
        <f t="shared" ca="1" si="6"/>
        <v/>
      </c>
      <c r="CV4" t="str">
        <f t="shared" ca="1" si="6"/>
        <v/>
      </c>
      <c r="CW4" t="str">
        <f t="shared" ca="1" si="6"/>
        <v/>
      </c>
      <c r="CX4" t="str">
        <f t="shared" ca="1" si="6"/>
        <v/>
      </c>
      <c r="CY4" t="str">
        <f t="shared" ca="1" si="6"/>
        <v/>
      </c>
      <c r="CZ4" t="str">
        <f t="shared" ca="1" si="6"/>
        <v/>
      </c>
      <c r="DA4" t="str">
        <f t="shared" ca="1" si="6"/>
        <v/>
      </c>
      <c r="DB4" t="str">
        <f t="shared" ca="1" si="6"/>
        <v/>
      </c>
      <c r="DC4" t="str">
        <f t="shared" ca="1" si="6"/>
        <v/>
      </c>
      <c r="DD4" t="str">
        <f t="shared" ca="1" si="6"/>
        <v/>
      </c>
      <c r="DE4" t="str">
        <f t="shared" ca="1" si="6"/>
        <v/>
      </c>
      <c r="DF4">
        <f t="shared" ca="1" si="6"/>
        <v>1</v>
      </c>
      <c r="DG4" t="str">
        <f t="shared" ca="1" si="6"/>
        <v/>
      </c>
      <c r="DH4" t="str">
        <f t="shared" ca="1" si="6"/>
        <v/>
      </c>
      <c r="DI4" t="str">
        <f t="shared" ca="1" si="6"/>
        <v/>
      </c>
      <c r="DJ4" t="str">
        <f t="shared" ca="1" si="6"/>
        <v/>
      </c>
      <c r="DK4" t="str">
        <f t="shared" ca="1" si="6"/>
        <v/>
      </c>
      <c r="DL4" t="str">
        <f t="shared" ca="1" si="6"/>
        <v/>
      </c>
      <c r="DM4">
        <f t="shared" ca="1" si="6"/>
        <v>2</v>
      </c>
      <c r="DN4" t="str">
        <f t="shared" ca="1" si="6"/>
        <v/>
      </c>
      <c r="DO4" t="str">
        <f t="shared" ca="1" si="6"/>
        <v/>
      </c>
    </row>
    <row r="5" spans="1:157" x14ac:dyDescent="0.25">
      <c r="A5">
        <v>4</v>
      </c>
      <c r="B5">
        <f ca="1">'Rev-KTF'!B6</f>
        <v>7</v>
      </c>
      <c r="C5" t="str">
        <f t="shared" ca="1" si="3"/>
        <v/>
      </c>
      <c r="D5" t="str">
        <f t="shared" ca="1" si="7"/>
        <v/>
      </c>
      <c r="E5" t="str">
        <f t="shared" ca="1" si="4"/>
        <v/>
      </c>
      <c r="F5" t="str">
        <f t="shared" ca="1" si="0"/>
        <v/>
      </c>
      <c r="G5" t="str">
        <f t="shared" ca="1" si="0"/>
        <v/>
      </c>
      <c r="H5" t="str">
        <f t="shared" ca="1" si="0"/>
        <v/>
      </c>
      <c r="I5" t="str">
        <f t="shared" ca="1" si="0"/>
        <v/>
      </c>
      <c r="J5" t="str">
        <f t="shared" ca="1" si="0"/>
        <v/>
      </c>
      <c r="K5" t="str">
        <f t="shared" ca="1" si="0"/>
        <v/>
      </c>
      <c r="L5" t="str">
        <f t="shared" ca="1" si="0"/>
        <v/>
      </c>
      <c r="M5" t="str">
        <f t="shared" ca="1" si="0"/>
        <v/>
      </c>
      <c r="N5" t="str">
        <f t="shared" ca="1" si="0"/>
        <v/>
      </c>
      <c r="O5" t="str">
        <f t="shared" ca="1" si="0"/>
        <v/>
      </c>
      <c r="P5" t="str">
        <f t="shared" ca="1" si="0"/>
        <v/>
      </c>
      <c r="Q5" t="str">
        <f t="shared" ca="1" si="0"/>
        <v/>
      </c>
      <c r="R5" t="str">
        <f t="shared" ca="1" si="0"/>
        <v/>
      </c>
      <c r="S5" t="str">
        <f t="shared" ca="1" si="0"/>
        <v/>
      </c>
      <c r="T5" t="str">
        <f t="shared" ca="1" si="0"/>
        <v/>
      </c>
      <c r="U5" t="str">
        <f t="shared" ca="1" si="0"/>
        <v/>
      </c>
      <c r="V5" t="str">
        <f t="shared" ca="1" si="0"/>
        <v/>
      </c>
      <c r="W5" t="str">
        <f t="shared" ca="1" si="0"/>
        <v/>
      </c>
      <c r="X5" t="str">
        <f t="shared" ca="1" si="0"/>
        <v/>
      </c>
      <c r="Y5" t="str">
        <f t="shared" ca="1" si="0"/>
        <v/>
      </c>
      <c r="Z5" t="str">
        <f t="shared" ca="1" si="0"/>
        <v/>
      </c>
      <c r="AA5" t="str">
        <f t="shared" ca="1" si="0"/>
        <v/>
      </c>
      <c r="AB5" t="str">
        <f t="shared" ca="1" si="0"/>
        <v/>
      </c>
      <c r="AC5" t="str">
        <f t="shared" ca="1" si="0"/>
        <v/>
      </c>
      <c r="AD5" t="str">
        <f t="shared" ca="1" si="0"/>
        <v/>
      </c>
      <c r="AE5" t="str">
        <f t="shared" ca="1" si="0"/>
        <v/>
      </c>
      <c r="AF5" t="str">
        <f t="shared" ca="1" si="0"/>
        <v/>
      </c>
      <c r="AG5" t="str">
        <f t="shared" ca="1" si="0"/>
        <v/>
      </c>
      <c r="AH5" t="str">
        <f t="shared" ca="1" si="0"/>
        <v/>
      </c>
      <c r="AI5" t="str">
        <f t="shared" ca="1" si="0"/>
        <v/>
      </c>
      <c r="AJ5" t="str">
        <f t="shared" ca="1" si="0"/>
        <v/>
      </c>
      <c r="AK5" t="str">
        <f t="shared" ca="1" si="0"/>
        <v/>
      </c>
      <c r="AL5" t="str">
        <f t="shared" ca="1" si="0"/>
        <v/>
      </c>
      <c r="AM5" t="str">
        <f t="shared" ca="1" si="0"/>
        <v/>
      </c>
      <c r="AN5" t="str">
        <f t="shared" ca="1" si="0"/>
        <v/>
      </c>
      <c r="AO5" t="str">
        <f t="shared" ca="1" si="0"/>
        <v/>
      </c>
      <c r="AQ5">
        <f t="shared" ca="1" si="1"/>
        <v>7</v>
      </c>
      <c r="AR5">
        <f t="shared" ca="1" si="5"/>
        <v>28</v>
      </c>
      <c r="AS5">
        <f t="shared" ca="1" si="8"/>
        <v>35</v>
      </c>
      <c r="AT5">
        <f t="shared" ca="1" si="9"/>
        <v>12</v>
      </c>
      <c r="AU5" t="str">
        <f t="shared" ca="1" si="10"/>
        <v/>
      </c>
      <c r="AV5" t="str">
        <f t="shared" ca="1" si="11"/>
        <v/>
      </c>
      <c r="AW5" t="str">
        <f t="shared" ca="1" si="12"/>
        <v/>
      </c>
      <c r="AX5" t="str">
        <f t="shared" ca="1" si="13"/>
        <v/>
      </c>
      <c r="AY5" t="str">
        <f t="shared" ca="1" si="14"/>
        <v/>
      </c>
      <c r="AZ5" t="str">
        <f t="shared" ca="1" si="15"/>
        <v/>
      </c>
      <c r="BA5" t="str">
        <f t="shared" ca="1" si="16"/>
        <v/>
      </c>
      <c r="BB5" t="str">
        <f t="shared" ca="1" si="17"/>
        <v/>
      </c>
      <c r="BC5" t="str">
        <f t="shared" ca="1" si="18"/>
        <v/>
      </c>
      <c r="BD5" t="str">
        <f t="shared" ca="1" si="19"/>
        <v/>
      </c>
      <c r="BE5" t="str">
        <f t="shared" ca="1" si="20"/>
        <v/>
      </c>
      <c r="BF5" t="str">
        <f t="shared" ca="1" si="21"/>
        <v/>
      </c>
      <c r="BG5" t="str">
        <f t="shared" ca="1" si="22"/>
        <v/>
      </c>
      <c r="BH5" t="str">
        <f t="shared" ca="1" si="23"/>
        <v/>
      </c>
      <c r="BI5" t="str">
        <f t="shared" ca="1" si="24"/>
        <v/>
      </c>
      <c r="BJ5" t="str">
        <f t="shared" ca="1" si="25"/>
        <v/>
      </c>
      <c r="BK5" t="str">
        <f t="shared" ca="1" si="26"/>
        <v/>
      </c>
      <c r="BL5" t="str">
        <f t="shared" ca="1" si="27"/>
        <v/>
      </c>
      <c r="BM5" t="str">
        <f t="shared" ca="1" si="28"/>
        <v/>
      </c>
      <c r="BN5" t="str">
        <f t="shared" ca="1" si="29"/>
        <v/>
      </c>
      <c r="BO5" t="str">
        <f t="shared" ca="1" si="30"/>
        <v/>
      </c>
      <c r="BP5" t="str">
        <f t="shared" ca="1" si="31"/>
        <v/>
      </c>
      <c r="BQ5" t="str">
        <f t="shared" ca="1" si="32"/>
        <v/>
      </c>
      <c r="BR5" t="str">
        <f t="shared" ca="1" si="33"/>
        <v/>
      </c>
      <c r="BS5" t="str">
        <f t="shared" ca="1" si="34"/>
        <v/>
      </c>
      <c r="BT5" t="str">
        <f t="shared" ca="1" si="35"/>
        <v/>
      </c>
      <c r="BU5" t="str">
        <f t="shared" ca="1" si="36"/>
        <v/>
      </c>
      <c r="BV5" t="str">
        <f t="shared" ca="1" si="37"/>
        <v/>
      </c>
      <c r="BW5" t="str">
        <f t="shared" ca="1" si="38"/>
        <v/>
      </c>
      <c r="BX5" t="str">
        <f t="shared" ca="1" si="39"/>
        <v/>
      </c>
      <c r="BY5" t="str">
        <f t="shared" ca="1" si="40"/>
        <v/>
      </c>
      <c r="BZ5" t="str">
        <f t="shared" ca="1" si="41"/>
        <v/>
      </c>
      <c r="CA5" t="str">
        <f t="shared" ca="1" si="42"/>
        <v/>
      </c>
      <c r="CE5" t="str">
        <f t="shared" ca="1" si="43"/>
        <v/>
      </c>
      <c r="CF5" t="str">
        <f t="shared" ca="1" si="6"/>
        <v/>
      </c>
      <c r="CG5" t="str">
        <f t="shared" ca="1" si="6"/>
        <v/>
      </c>
      <c r="CH5" t="str">
        <f t="shared" ca="1" si="6"/>
        <v/>
      </c>
      <c r="CI5" t="str">
        <f t="shared" ca="1" si="6"/>
        <v/>
      </c>
      <c r="CJ5" t="str">
        <f t="shared" ca="1" si="6"/>
        <v/>
      </c>
      <c r="CK5">
        <f t="shared" ca="1" si="6"/>
        <v>1</v>
      </c>
      <c r="CL5" t="str">
        <f t="shared" ca="1" si="6"/>
        <v/>
      </c>
      <c r="CM5" t="str">
        <f t="shared" ca="1" si="6"/>
        <v/>
      </c>
      <c r="CN5" t="str">
        <f t="shared" ca="1" si="6"/>
        <v/>
      </c>
      <c r="CO5" t="str">
        <f t="shared" ca="1" si="6"/>
        <v/>
      </c>
      <c r="CP5">
        <f t="shared" ca="1" si="6"/>
        <v>4</v>
      </c>
      <c r="CQ5" t="str">
        <f t="shared" ca="1" si="6"/>
        <v/>
      </c>
      <c r="CR5" t="str">
        <f t="shared" ca="1" si="6"/>
        <v/>
      </c>
      <c r="CS5" t="str">
        <f t="shared" ca="1" si="6"/>
        <v/>
      </c>
      <c r="CT5" t="str">
        <f t="shared" ca="1" si="6"/>
        <v/>
      </c>
      <c r="CU5" t="str">
        <f t="shared" ca="1" si="6"/>
        <v/>
      </c>
      <c r="CV5" t="str">
        <f t="shared" ca="1" si="6"/>
        <v/>
      </c>
      <c r="CW5" t="str">
        <f t="shared" ca="1" si="6"/>
        <v/>
      </c>
      <c r="CX5" t="str">
        <f t="shared" ca="1" si="6"/>
        <v/>
      </c>
      <c r="CY5" t="str">
        <f t="shared" ca="1" si="6"/>
        <v/>
      </c>
      <c r="CZ5" t="str">
        <f t="shared" ca="1" si="6"/>
        <v/>
      </c>
      <c r="DA5" t="str">
        <f t="shared" ca="1" si="6"/>
        <v/>
      </c>
      <c r="DB5" t="str">
        <f t="shared" ca="1" si="6"/>
        <v/>
      </c>
      <c r="DC5" t="str">
        <f t="shared" ca="1" si="6"/>
        <v/>
      </c>
      <c r="DD5" t="str">
        <f t="shared" ca="1" si="6"/>
        <v/>
      </c>
      <c r="DE5" t="str">
        <f t="shared" ca="1" si="6"/>
        <v/>
      </c>
      <c r="DF5">
        <f t="shared" ca="1" si="6"/>
        <v>2</v>
      </c>
      <c r="DG5" t="str">
        <f t="shared" ca="1" si="6"/>
        <v/>
      </c>
      <c r="DH5" t="str">
        <f t="shared" ca="1" si="6"/>
        <v/>
      </c>
      <c r="DI5" t="str">
        <f t="shared" ca="1" si="6"/>
        <v/>
      </c>
      <c r="DJ5" t="str">
        <f t="shared" ca="1" si="6"/>
        <v/>
      </c>
      <c r="DK5" t="str">
        <f t="shared" ca="1" si="6"/>
        <v/>
      </c>
      <c r="DL5" t="str">
        <f t="shared" ca="1" si="6"/>
        <v/>
      </c>
      <c r="DM5">
        <f t="shared" ca="1" si="6"/>
        <v>3</v>
      </c>
      <c r="DN5" t="str">
        <f t="shared" ca="1" si="6"/>
        <v/>
      </c>
      <c r="DO5" t="str">
        <f t="shared" ca="1" si="6"/>
        <v/>
      </c>
    </row>
    <row r="6" spans="1:157" x14ac:dyDescent="0.25">
      <c r="A6">
        <v>5</v>
      </c>
      <c r="B6">
        <f ca="1">'Rev-KTF'!B7</f>
        <v>7</v>
      </c>
      <c r="C6">
        <f t="shared" ca="1" si="3"/>
        <v>1</v>
      </c>
      <c r="D6" t="str">
        <f t="shared" ca="1" si="7"/>
        <v/>
      </c>
      <c r="E6" t="str">
        <f t="shared" ca="1" si="4"/>
        <v/>
      </c>
      <c r="F6" t="str">
        <f t="shared" ca="1" si="0"/>
        <v/>
      </c>
      <c r="G6" t="str">
        <f t="shared" ca="1" si="0"/>
        <v/>
      </c>
      <c r="H6" t="str">
        <f t="shared" ca="1" si="0"/>
        <v/>
      </c>
      <c r="I6" t="str">
        <f t="shared" ca="1" si="0"/>
        <v/>
      </c>
      <c r="J6" t="str">
        <f t="shared" ca="1" si="0"/>
        <v/>
      </c>
      <c r="K6" t="str">
        <f t="shared" ca="1" si="0"/>
        <v/>
      </c>
      <c r="L6" t="str">
        <f t="shared" ca="1" si="0"/>
        <v/>
      </c>
      <c r="M6" t="str">
        <f t="shared" ca="1" si="0"/>
        <v/>
      </c>
      <c r="N6" t="str">
        <f t="shared" ca="1" si="0"/>
        <v/>
      </c>
      <c r="O6" t="str">
        <f t="shared" ca="1" si="0"/>
        <v/>
      </c>
      <c r="P6" t="str">
        <f t="shared" ca="1" si="0"/>
        <v/>
      </c>
      <c r="Q6" t="str">
        <f t="shared" ca="1" si="0"/>
        <v/>
      </c>
      <c r="R6" t="str">
        <f t="shared" ca="1" si="0"/>
        <v/>
      </c>
      <c r="S6" t="str">
        <f t="shared" ca="1" si="0"/>
        <v/>
      </c>
      <c r="T6" t="str">
        <f t="shared" ca="1" si="0"/>
        <v/>
      </c>
      <c r="U6" t="str">
        <f t="shared" ca="1" si="0"/>
        <v/>
      </c>
      <c r="V6" t="str">
        <f t="shared" ca="1" si="0"/>
        <v/>
      </c>
      <c r="W6" t="str">
        <f t="shared" ca="1" si="0"/>
        <v/>
      </c>
      <c r="X6" t="str">
        <f t="shared" ca="1" si="0"/>
        <v/>
      </c>
      <c r="Y6" t="str">
        <f t="shared" ca="1" si="0"/>
        <v/>
      </c>
      <c r="Z6" t="str">
        <f t="shared" ca="1" si="0"/>
        <v/>
      </c>
      <c r="AA6" t="str">
        <f t="shared" ca="1" si="0"/>
        <v/>
      </c>
      <c r="AB6" t="str">
        <f t="shared" ca="1" si="0"/>
        <v/>
      </c>
      <c r="AC6" t="str">
        <f t="shared" ca="1" si="0"/>
        <v/>
      </c>
      <c r="AD6" t="str">
        <f t="shared" ca="1" si="0"/>
        <v/>
      </c>
      <c r="AE6" t="str">
        <f t="shared" ca="1" si="0"/>
        <v/>
      </c>
      <c r="AF6" t="str">
        <f t="shared" ca="1" si="0"/>
        <v/>
      </c>
      <c r="AG6" t="str">
        <f t="shared" ca="1" si="0"/>
        <v/>
      </c>
      <c r="AH6" t="str">
        <f t="shared" ca="1" si="0"/>
        <v/>
      </c>
      <c r="AI6" t="str">
        <f t="shared" ca="1" si="0"/>
        <v/>
      </c>
      <c r="AJ6" t="str">
        <f t="shared" ca="1" si="0"/>
        <v/>
      </c>
      <c r="AK6" t="str">
        <f t="shared" ca="1" si="0"/>
        <v/>
      </c>
      <c r="AL6" t="str">
        <f t="shared" ca="1" si="0"/>
        <v/>
      </c>
      <c r="AM6" t="str">
        <f t="shared" ca="1" si="0"/>
        <v/>
      </c>
      <c r="AN6" t="str">
        <f t="shared" ca="1" si="0"/>
        <v/>
      </c>
      <c r="AO6" t="str">
        <f t="shared" ca="1" si="0"/>
        <v/>
      </c>
      <c r="AQ6">
        <f t="shared" ca="1" si="1"/>
        <v>7</v>
      </c>
      <c r="AR6">
        <f t="shared" ca="1" si="5"/>
        <v>28</v>
      </c>
      <c r="AS6">
        <f t="shared" ca="1" si="8"/>
        <v>35</v>
      </c>
      <c r="AT6">
        <f t="shared" ca="1" si="9"/>
        <v>12</v>
      </c>
      <c r="AU6" t="str">
        <f t="shared" ca="1" si="10"/>
        <v/>
      </c>
      <c r="AV6" t="str">
        <f t="shared" ca="1" si="11"/>
        <v/>
      </c>
      <c r="AW6" t="str">
        <f t="shared" ca="1" si="12"/>
        <v/>
      </c>
      <c r="AX6" t="str">
        <f t="shared" ca="1" si="13"/>
        <v/>
      </c>
      <c r="AY6" t="str">
        <f t="shared" ca="1" si="14"/>
        <v/>
      </c>
      <c r="AZ6" t="str">
        <f t="shared" ca="1" si="15"/>
        <v/>
      </c>
      <c r="BA6" t="str">
        <f t="shared" ca="1" si="16"/>
        <v/>
      </c>
      <c r="BB6" t="str">
        <f t="shared" ca="1" si="17"/>
        <v/>
      </c>
      <c r="BC6" t="str">
        <f t="shared" ca="1" si="18"/>
        <v/>
      </c>
      <c r="BD6" t="str">
        <f t="shared" ca="1" si="19"/>
        <v/>
      </c>
      <c r="BE6" t="str">
        <f t="shared" ca="1" si="20"/>
        <v/>
      </c>
      <c r="BF6" t="str">
        <f t="shared" ca="1" si="21"/>
        <v/>
      </c>
      <c r="BG6" t="str">
        <f t="shared" ca="1" si="22"/>
        <v/>
      </c>
      <c r="BH6" t="str">
        <f t="shared" ca="1" si="23"/>
        <v/>
      </c>
      <c r="BI6" t="str">
        <f t="shared" ca="1" si="24"/>
        <v/>
      </c>
      <c r="BJ6" t="str">
        <f t="shared" ca="1" si="25"/>
        <v/>
      </c>
      <c r="BK6" t="str">
        <f t="shared" ca="1" si="26"/>
        <v/>
      </c>
      <c r="BL6" t="str">
        <f t="shared" ca="1" si="27"/>
        <v/>
      </c>
      <c r="BM6" t="str">
        <f t="shared" ca="1" si="28"/>
        <v/>
      </c>
      <c r="BN6" t="str">
        <f t="shared" ca="1" si="29"/>
        <v/>
      </c>
      <c r="BO6" t="str">
        <f t="shared" ca="1" si="30"/>
        <v/>
      </c>
      <c r="BP6" t="str">
        <f t="shared" ca="1" si="31"/>
        <v/>
      </c>
      <c r="BQ6" t="str">
        <f t="shared" ca="1" si="32"/>
        <v/>
      </c>
      <c r="BR6" t="str">
        <f t="shared" ca="1" si="33"/>
        <v/>
      </c>
      <c r="BS6" t="str">
        <f t="shared" ca="1" si="34"/>
        <v/>
      </c>
      <c r="BT6" t="str">
        <f t="shared" ca="1" si="35"/>
        <v/>
      </c>
      <c r="BU6" t="str">
        <f t="shared" ca="1" si="36"/>
        <v/>
      </c>
      <c r="BV6" t="str">
        <f t="shared" ca="1" si="37"/>
        <v/>
      </c>
      <c r="BW6" t="str">
        <f t="shared" ca="1" si="38"/>
        <v/>
      </c>
      <c r="BX6" t="str">
        <f t="shared" ca="1" si="39"/>
        <v/>
      </c>
      <c r="BY6" t="str">
        <f t="shared" ca="1" si="40"/>
        <v/>
      </c>
      <c r="BZ6" t="str">
        <f t="shared" ca="1" si="41"/>
        <v/>
      </c>
      <c r="CA6" t="str">
        <f t="shared" ca="1" si="42"/>
        <v/>
      </c>
      <c r="CE6" t="str">
        <f t="shared" ca="1" si="43"/>
        <v/>
      </c>
      <c r="CF6" t="str">
        <f t="shared" ca="1" si="6"/>
        <v/>
      </c>
      <c r="CG6" t="str">
        <f t="shared" ca="1" si="6"/>
        <v/>
      </c>
      <c r="CH6" t="str">
        <f t="shared" ca="1" si="6"/>
        <v/>
      </c>
      <c r="CI6" t="str">
        <f t="shared" ca="1" si="6"/>
        <v/>
      </c>
      <c r="CJ6" t="str">
        <f t="shared" ca="1" si="6"/>
        <v/>
      </c>
      <c r="CK6">
        <f t="shared" ca="1" si="6"/>
        <v>1</v>
      </c>
      <c r="CL6" t="str">
        <f t="shared" ca="1" si="6"/>
        <v/>
      </c>
      <c r="CM6" t="str">
        <f t="shared" ca="1" si="6"/>
        <v/>
      </c>
      <c r="CN6" t="str">
        <f t="shared" ca="1" si="6"/>
        <v/>
      </c>
      <c r="CO6" t="str">
        <f t="shared" ca="1" si="6"/>
        <v/>
      </c>
      <c r="CP6">
        <f t="shared" ca="1" si="6"/>
        <v>4</v>
      </c>
      <c r="CQ6" t="str">
        <f t="shared" ca="1" si="6"/>
        <v/>
      </c>
      <c r="CR6" t="str">
        <f t="shared" ca="1" si="6"/>
        <v/>
      </c>
      <c r="CS6" t="str">
        <f t="shared" ca="1" si="6"/>
        <v/>
      </c>
      <c r="CT6" t="str">
        <f t="shared" ca="1" si="6"/>
        <v/>
      </c>
      <c r="CU6" t="str">
        <f t="shared" ca="1" si="6"/>
        <v/>
      </c>
      <c r="CV6" t="str">
        <f t="shared" ca="1" si="6"/>
        <v/>
      </c>
      <c r="CW6" t="str">
        <f t="shared" ca="1" si="6"/>
        <v/>
      </c>
      <c r="CX6" t="str">
        <f t="shared" ca="1" si="6"/>
        <v/>
      </c>
      <c r="CY6" t="str">
        <f t="shared" ca="1" si="6"/>
        <v/>
      </c>
      <c r="CZ6" t="str">
        <f t="shared" ca="1" si="6"/>
        <v/>
      </c>
      <c r="DA6" t="str">
        <f t="shared" ca="1" si="6"/>
        <v/>
      </c>
      <c r="DB6" t="str">
        <f t="shared" ca="1" si="6"/>
        <v/>
      </c>
      <c r="DC6" t="str">
        <f t="shared" ca="1" si="6"/>
        <v/>
      </c>
      <c r="DD6" t="str">
        <f t="shared" ca="1" si="6"/>
        <v/>
      </c>
      <c r="DE6" t="str">
        <f t="shared" ca="1" si="6"/>
        <v/>
      </c>
      <c r="DF6">
        <f t="shared" ca="1" si="6"/>
        <v>2</v>
      </c>
      <c r="DG6" t="str">
        <f t="shared" ca="1" si="6"/>
        <v/>
      </c>
      <c r="DH6" t="str">
        <f t="shared" ca="1" si="6"/>
        <v/>
      </c>
      <c r="DI6" t="str">
        <f t="shared" ca="1" si="6"/>
        <v/>
      </c>
      <c r="DJ6" t="str">
        <f t="shared" ca="1" si="6"/>
        <v/>
      </c>
      <c r="DK6" t="str">
        <f t="shared" ca="1" si="6"/>
        <v/>
      </c>
      <c r="DL6" t="str">
        <f t="shared" ca="1" si="6"/>
        <v/>
      </c>
      <c r="DM6">
        <f t="shared" ca="1" si="6"/>
        <v>3</v>
      </c>
      <c r="DN6" t="str">
        <f t="shared" ca="1" si="6"/>
        <v/>
      </c>
      <c r="DO6" t="str">
        <f t="shared" ca="1" si="6"/>
        <v/>
      </c>
    </row>
    <row r="7" spans="1:157" x14ac:dyDescent="0.25">
      <c r="A7">
        <v>6</v>
      </c>
      <c r="B7">
        <f ca="1">'Rev-KTF'!B8</f>
        <v>37</v>
      </c>
      <c r="C7" t="str">
        <f t="shared" ca="1" si="3"/>
        <v/>
      </c>
      <c r="D7" t="str">
        <f t="shared" ca="1" si="7"/>
        <v/>
      </c>
      <c r="E7" t="str">
        <f t="shared" ca="1" si="4"/>
        <v/>
      </c>
      <c r="F7" t="str">
        <f t="shared" ca="1" si="0"/>
        <v/>
      </c>
      <c r="G7" t="str">
        <f t="shared" ca="1" si="0"/>
        <v/>
      </c>
      <c r="H7" t="str">
        <f t="shared" ca="1" si="0"/>
        <v/>
      </c>
      <c r="I7" t="str">
        <f t="shared" ca="1" si="0"/>
        <v/>
      </c>
      <c r="J7" t="str">
        <f t="shared" ca="1" si="0"/>
        <v/>
      </c>
      <c r="K7" t="str">
        <f t="shared" ca="1" si="0"/>
        <v/>
      </c>
      <c r="L7" t="str">
        <f t="shared" ca="1" si="0"/>
        <v/>
      </c>
      <c r="M7" t="str">
        <f t="shared" ca="1" si="0"/>
        <v/>
      </c>
      <c r="N7" t="str">
        <f t="shared" ca="1" si="0"/>
        <v/>
      </c>
      <c r="O7" t="str">
        <f t="shared" ca="1" si="0"/>
        <v/>
      </c>
      <c r="P7" t="str">
        <f t="shared" ca="1" si="0"/>
        <v/>
      </c>
      <c r="Q7" t="str">
        <f t="shared" ca="1" si="0"/>
        <v/>
      </c>
      <c r="R7" t="str">
        <f t="shared" ca="1" si="0"/>
        <v/>
      </c>
      <c r="S7" t="str">
        <f t="shared" ca="1" si="0"/>
        <v/>
      </c>
      <c r="T7" t="str">
        <f t="shared" ca="1" si="0"/>
        <v/>
      </c>
      <c r="U7" t="str">
        <f t="shared" ca="1" si="0"/>
        <v/>
      </c>
      <c r="V7" t="str">
        <f t="shared" ca="1" si="0"/>
        <v/>
      </c>
      <c r="W7" t="str">
        <f t="shared" ca="1" si="0"/>
        <v/>
      </c>
      <c r="X7" t="str">
        <f t="shared" ca="1" si="0"/>
        <v/>
      </c>
      <c r="Y7" t="str">
        <f t="shared" ca="1" si="0"/>
        <v/>
      </c>
      <c r="Z7" t="str">
        <f t="shared" ca="1" si="0"/>
        <v/>
      </c>
      <c r="AA7" t="str">
        <f t="shared" ca="1" si="0"/>
        <v/>
      </c>
      <c r="AB7" t="str">
        <f t="shared" ca="1" si="0"/>
        <v/>
      </c>
      <c r="AC7" t="str">
        <f t="shared" ca="1" si="0"/>
        <v/>
      </c>
      <c r="AD7" t="str">
        <f t="shared" ca="1" si="0"/>
        <v/>
      </c>
      <c r="AE7" t="str">
        <f t="shared" ca="1" si="0"/>
        <v/>
      </c>
      <c r="AF7" t="str">
        <f t="shared" ca="1" si="0"/>
        <v/>
      </c>
      <c r="AG7" t="str">
        <f t="shared" ca="1" si="0"/>
        <v/>
      </c>
      <c r="AH7" t="str">
        <f t="shared" ca="1" si="0"/>
        <v/>
      </c>
      <c r="AI7" t="str">
        <f t="shared" ca="1" si="0"/>
        <v/>
      </c>
      <c r="AJ7" t="str">
        <f t="shared" ca="1" si="0"/>
        <v/>
      </c>
      <c r="AK7" t="str">
        <f t="shared" ca="1" si="0"/>
        <v/>
      </c>
      <c r="AL7" t="str">
        <f t="shared" ca="1" si="0"/>
        <v/>
      </c>
      <c r="AM7" t="str">
        <f t="shared" ca="1" si="0"/>
        <v/>
      </c>
      <c r="AN7" t="str">
        <f t="shared" ca="1" si="0"/>
        <v/>
      </c>
      <c r="AO7" t="str">
        <f t="shared" ca="1" si="0"/>
        <v/>
      </c>
      <c r="AQ7">
        <f t="shared" ca="1" si="1"/>
        <v>37</v>
      </c>
      <c r="AR7">
        <f t="shared" ca="1" si="5"/>
        <v>7</v>
      </c>
      <c r="AS7">
        <f t="shared" ca="1" si="8"/>
        <v>28</v>
      </c>
      <c r="AT7">
        <f t="shared" ca="1" si="9"/>
        <v>35</v>
      </c>
      <c r="AU7">
        <f t="shared" ca="1" si="10"/>
        <v>12</v>
      </c>
      <c r="AV7" t="str">
        <f t="shared" ca="1" si="11"/>
        <v/>
      </c>
      <c r="AW7" t="str">
        <f t="shared" ca="1" si="12"/>
        <v/>
      </c>
      <c r="AX7" t="str">
        <f t="shared" ca="1" si="13"/>
        <v/>
      </c>
      <c r="AY7" t="str">
        <f t="shared" ca="1" si="14"/>
        <v/>
      </c>
      <c r="AZ7" t="str">
        <f t="shared" ca="1" si="15"/>
        <v/>
      </c>
      <c r="BA7" t="str">
        <f t="shared" ca="1" si="16"/>
        <v/>
      </c>
      <c r="BB7" t="str">
        <f t="shared" ca="1" si="17"/>
        <v/>
      </c>
      <c r="BC7" t="str">
        <f t="shared" ca="1" si="18"/>
        <v/>
      </c>
      <c r="BD7" t="str">
        <f t="shared" ca="1" si="19"/>
        <v/>
      </c>
      <c r="BE7" t="str">
        <f t="shared" ca="1" si="20"/>
        <v/>
      </c>
      <c r="BF7" t="str">
        <f t="shared" ca="1" si="21"/>
        <v/>
      </c>
      <c r="BG7" t="str">
        <f t="shared" ca="1" si="22"/>
        <v/>
      </c>
      <c r="BH7" t="str">
        <f t="shared" ca="1" si="23"/>
        <v/>
      </c>
      <c r="BI7" t="str">
        <f t="shared" ca="1" si="24"/>
        <v/>
      </c>
      <c r="BJ7" t="str">
        <f t="shared" ca="1" si="25"/>
        <v/>
      </c>
      <c r="BK7" t="str">
        <f t="shared" ca="1" si="26"/>
        <v/>
      </c>
      <c r="BL7" t="str">
        <f t="shared" ca="1" si="27"/>
        <v/>
      </c>
      <c r="BM7" t="str">
        <f t="shared" ca="1" si="28"/>
        <v/>
      </c>
      <c r="BN7" t="str">
        <f t="shared" ca="1" si="29"/>
        <v/>
      </c>
      <c r="BO7" t="str">
        <f t="shared" ca="1" si="30"/>
        <v/>
      </c>
      <c r="BP7" t="str">
        <f t="shared" ca="1" si="31"/>
        <v/>
      </c>
      <c r="BQ7" t="str">
        <f t="shared" ca="1" si="32"/>
        <v/>
      </c>
      <c r="BR7" t="str">
        <f t="shared" ca="1" si="33"/>
        <v/>
      </c>
      <c r="BS7" t="str">
        <f t="shared" ca="1" si="34"/>
        <v/>
      </c>
      <c r="BT7" t="str">
        <f t="shared" ca="1" si="35"/>
        <v/>
      </c>
      <c r="BU7" t="str">
        <f t="shared" ca="1" si="36"/>
        <v/>
      </c>
      <c r="BV7" t="str">
        <f t="shared" ca="1" si="37"/>
        <v/>
      </c>
      <c r="BW7" t="str">
        <f t="shared" ca="1" si="38"/>
        <v/>
      </c>
      <c r="BX7" t="str">
        <f t="shared" ca="1" si="39"/>
        <v/>
      </c>
      <c r="BY7" t="str">
        <f t="shared" ca="1" si="40"/>
        <v/>
      </c>
      <c r="BZ7" t="str">
        <f t="shared" ca="1" si="41"/>
        <v/>
      </c>
      <c r="CA7" t="str">
        <f t="shared" ca="1" si="42"/>
        <v/>
      </c>
      <c r="CE7" t="str">
        <f t="shared" ca="1" si="43"/>
        <v/>
      </c>
      <c r="CF7" t="str">
        <f t="shared" ca="1" si="6"/>
        <v/>
      </c>
      <c r="CG7" t="str">
        <f t="shared" ca="1" si="6"/>
        <v/>
      </c>
      <c r="CH7" t="str">
        <f t="shared" ca="1" si="6"/>
        <v/>
      </c>
      <c r="CI7" t="str">
        <f t="shared" ca="1" si="6"/>
        <v/>
      </c>
      <c r="CJ7" t="str">
        <f t="shared" ca="1" si="6"/>
        <v/>
      </c>
      <c r="CK7">
        <f t="shared" ca="1" si="6"/>
        <v>2</v>
      </c>
      <c r="CL7" t="str">
        <f t="shared" ca="1" si="6"/>
        <v/>
      </c>
      <c r="CM7" t="str">
        <f t="shared" ca="1" si="6"/>
        <v/>
      </c>
      <c r="CN7" t="str">
        <f t="shared" ca="1" si="6"/>
        <v/>
      </c>
      <c r="CO7" t="str">
        <f t="shared" ca="1" si="6"/>
        <v/>
      </c>
      <c r="CP7">
        <f t="shared" ca="1" si="6"/>
        <v>5</v>
      </c>
      <c r="CQ7" t="str">
        <f t="shared" ca="1" si="6"/>
        <v/>
      </c>
      <c r="CR7" t="str">
        <f t="shared" ca="1" si="6"/>
        <v/>
      </c>
      <c r="CS7" t="str">
        <f t="shared" ca="1" si="6"/>
        <v/>
      </c>
      <c r="CT7" t="str">
        <f t="shared" ca="1" si="6"/>
        <v/>
      </c>
      <c r="CU7" t="str">
        <f t="shared" ca="1" si="6"/>
        <v/>
      </c>
      <c r="CV7" t="str">
        <f t="shared" ca="1" si="6"/>
        <v/>
      </c>
      <c r="CW7" t="str">
        <f t="shared" ca="1" si="6"/>
        <v/>
      </c>
      <c r="CX7" t="str">
        <f t="shared" ca="1" si="6"/>
        <v/>
      </c>
      <c r="CY7" t="str">
        <f t="shared" ca="1" si="6"/>
        <v/>
      </c>
      <c r="CZ7" t="str">
        <f t="shared" ca="1" si="6"/>
        <v/>
      </c>
      <c r="DA7" t="str">
        <f t="shared" ca="1" si="6"/>
        <v/>
      </c>
      <c r="DB7" t="str">
        <f t="shared" ca="1" si="6"/>
        <v/>
      </c>
      <c r="DC7" t="str">
        <f t="shared" ca="1" si="6"/>
        <v/>
      </c>
      <c r="DD7" t="str">
        <f t="shared" ca="1" si="6"/>
        <v/>
      </c>
      <c r="DE7" t="str">
        <f t="shared" ca="1" si="6"/>
        <v/>
      </c>
      <c r="DF7">
        <f t="shared" ca="1" si="6"/>
        <v>3</v>
      </c>
      <c r="DG7" t="str">
        <f t="shared" ca="1" si="6"/>
        <v/>
      </c>
      <c r="DH7" t="str">
        <f t="shared" ca="1" si="6"/>
        <v/>
      </c>
      <c r="DI7" t="str">
        <f t="shared" ca="1" si="6"/>
        <v/>
      </c>
      <c r="DJ7" t="str">
        <f t="shared" ca="1" si="6"/>
        <v/>
      </c>
      <c r="DK7" t="str">
        <f t="shared" ca="1" si="6"/>
        <v/>
      </c>
      <c r="DL7" t="str">
        <f t="shared" ca="1" si="6"/>
        <v/>
      </c>
      <c r="DM7">
        <f t="shared" ca="1" si="6"/>
        <v>4</v>
      </c>
      <c r="DN7" t="str">
        <f t="shared" ca="1" si="6"/>
        <v/>
      </c>
      <c r="DO7">
        <f t="shared" ca="1" si="6"/>
        <v>1</v>
      </c>
    </row>
    <row r="8" spans="1:157" x14ac:dyDescent="0.25">
      <c r="A8">
        <v>7</v>
      </c>
      <c r="B8">
        <f ca="1">'Rev-KTF'!B9</f>
        <v>35</v>
      </c>
      <c r="C8">
        <f t="shared" ca="1" si="3"/>
        <v>4</v>
      </c>
      <c r="D8" t="str">
        <f t="shared" ca="1" si="7"/>
        <v/>
      </c>
      <c r="E8" t="str">
        <f t="shared" ca="1" si="4"/>
        <v/>
      </c>
      <c r="F8" t="str">
        <f t="shared" ca="1" si="0"/>
        <v/>
      </c>
      <c r="G8" t="str">
        <f t="shared" ca="1" si="0"/>
        <v/>
      </c>
      <c r="H8" t="str">
        <f t="shared" ca="1" si="0"/>
        <v/>
      </c>
      <c r="I8" t="str">
        <f t="shared" ca="1" si="0"/>
        <v/>
      </c>
      <c r="J8" t="str">
        <f t="shared" ca="1" si="0"/>
        <v/>
      </c>
      <c r="K8" t="str">
        <f t="shared" ca="1" si="0"/>
        <v/>
      </c>
      <c r="L8" t="str">
        <f t="shared" ca="1" si="0"/>
        <v/>
      </c>
      <c r="M8" t="str">
        <f t="shared" ca="1" si="0"/>
        <v/>
      </c>
      <c r="N8" t="str">
        <f t="shared" ca="1" si="0"/>
        <v/>
      </c>
      <c r="O8" t="str">
        <f t="shared" ca="1" si="0"/>
        <v/>
      </c>
      <c r="P8" t="str">
        <f t="shared" ca="1" si="0"/>
        <v/>
      </c>
      <c r="Q8" t="str">
        <f t="shared" ca="1" si="0"/>
        <v/>
      </c>
      <c r="R8" t="str">
        <f t="shared" ca="1" si="0"/>
        <v/>
      </c>
      <c r="S8" t="str">
        <f t="shared" ca="1" si="0"/>
        <v/>
      </c>
      <c r="T8" t="str">
        <f t="shared" ca="1" si="0"/>
        <v/>
      </c>
      <c r="U8" t="str">
        <f t="shared" ca="1" si="0"/>
        <v/>
      </c>
      <c r="V8" t="str">
        <f t="shared" ca="1" si="0"/>
        <v/>
      </c>
      <c r="W8" t="str">
        <f t="shared" ca="1" si="0"/>
        <v/>
      </c>
      <c r="X8" t="str">
        <f t="shared" ca="1" si="0"/>
        <v/>
      </c>
      <c r="Y8" t="str">
        <f t="shared" ca="1" si="0"/>
        <v/>
      </c>
      <c r="Z8" t="str">
        <f t="shared" ca="1" si="0"/>
        <v/>
      </c>
      <c r="AA8" t="str">
        <f t="shared" ca="1" si="0"/>
        <v/>
      </c>
      <c r="AB8" t="str">
        <f t="shared" ca="1" si="0"/>
        <v/>
      </c>
      <c r="AC8" t="str">
        <f t="shared" ca="1" si="0"/>
        <v/>
      </c>
      <c r="AD8" t="str">
        <f t="shared" ca="1" si="0"/>
        <v/>
      </c>
      <c r="AE8" t="str">
        <f t="shared" ca="1" si="0"/>
        <v/>
      </c>
      <c r="AF8" t="str">
        <f t="shared" ca="1" si="0"/>
        <v/>
      </c>
      <c r="AG8" t="str">
        <f t="shared" ca="1" si="0"/>
        <v/>
      </c>
      <c r="AH8" t="str">
        <f t="shared" ca="1" si="0"/>
        <v/>
      </c>
      <c r="AI8" t="str">
        <f t="shared" ca="1" si="0"/>
        <v/>
      </c>
      <c r="AJ8" t="str">
        <f t="shared" ca="1" si="0"/>
        <v/>
      </c>
      <c r="AK8" t="str">
        <f t="shared" ca="1" si="0"/>
        <v/>
      </c>
      <c r="AL8" t="str">
        <f t="shared" ca="1" si="0"/>
        <v/>
      </c>
      <c r="AM8" t="str">
        <f t="shared" ca="1" si="0"/>
        <v/>
      </c>
      <c r="AN8" t="str">
        <f t="shared" ca="1" si="0"/>
        <v/>
      </c>
      <c r="AO8" t="str">
        <f t="shared" ca="1" si="0"/>
        <v/>
      </c>
      <c r="AQ8">
        <f t="shared" ca="1" si="1"/>
        <v>35</v>
      </c>
      <c r="AR8">
        <f t="shared" ca="1" si="5"/>
        <v>37</v>
      </c>
      <c r="AS8">
        <f t="shared" ca="1" si="8"/>
        <v>7</v>
      </c>
      <c r="AT8">
        <f t="shared" ca="1" si="9"/>
        <v>28</v>
      </c>
      <c r="AU8">
        <f t="shared" ca="1" si="10"/>
        <v>12</v>
      </c>
      <c r="AV8" t="str">
        <f t="shared" ca="1" si="11"/>
        <v/>
      </c>
      <c r="AW8" t="str">
        <f t="shared" ca="1" si="12"/>
        <v/>
      </c>
      <c r="AX8" t="str">
        <f t="shared" ca="1" si="13"/>
        <v/>
      </c>
      <c r="AY8" t="str">
        <f t="shared" ca="1" si="14"/>
        <v/>
      </c>
      <c r="AZ8" t="str">
        <f t="shared" ca="1" si="15"/>
        <v/>
      </c>
      <c r="BA8" t="str">
        <f t="shared" ca="1" si="16"/>
        <v/>
      </c>
      <c r="BB8" t="str">
        <f t="shared" ca="1" si="17"/>
        <v/>
      </c>
      <c r="BC8" t="str">
        <f t="shared" ca="1" si="18"/>
        <v/>
      </c>
      <c r="BD8" t="str">
        <f t="shared" ca="1" si="19"/>
        <v/>
      </c>
      <c r="BE8" t="str">
        <f t="shared" ca="1" si="20"/>
        <v/>
      </c>
      <c r="BF8" t="str">
        <f t="shared" ca="1" si="21"/>
        <v/>
      </c>
      <c r="BG8" t="str">
        <f t="shared" ca="1" si="22"/>
        <v/>
      </c>
      <c r="BH8" t="str">
        <f t="shared" ca="1" si="23"/>
        <v/>
      </c>
      <c r="BI8" t="str">
        <f t="shared" ca="1" si="24"/>
        <v/>
      </c>
      <c r="BJ8" t="str">
        <f t="shared" ca="1" si="25"/>
        <v/>
      </c>
      <c r="BK8" t="str">
        <f t="shared" ca="1" si="26"/>
        <v/>
      </c>
      <c r="BL8" t="str">
        <f t="shared" ca="1" si="27"/>
        <v/>
      </c>
      <c r="BM8" t="str">
        <f t="shared" ca="1" si="28"/>
        <v/>
      </c>
      <c r="BN8" t="str">
        <f t="shared" ca="1" si="29"/>
        <v/>
      </c>
      <c r="BO8" t="str">
        <f t="shared" ca="1" si="30"/>
        <v/>
      </c>
      <c r="BP8" t="str">
        <f t="shared" ca="1" si="31"/>
        <v/>
      </c>
      <c r="BQ8" t="str">
        <f t="shared" ca="1" si="32"/>
        <v/>
      </c>
      <c r="BR8" t="str">
        <f t="shared" ca="1" si="33"/>
        <v/>
      </c>
      <c r="BS8" t="str">
        <f t="shared" ca="1" si="34"/>
        <v/>
      </c>
      <c r="BT8" t="str">
        <f t="shared" ca="1" si="35"/>
        <v/>
      </c>
      <c r="BU8" t="str">
        <f t="shared" ca="1" si="36"/>
        <v/>
      </c>
      <c r="BV8" t="str">
        <f t="shared" ca="1" si="37"/>
        <v/>
      </c>
      <c r="BW8" t="str">
        <f t="shared" ca="1" si="38"/>
        <v/>
      </c>
      <c r="BX8" t="str">
        <f t="shared" ca="1" si="39"/>
        <v/>
      </c>
      <c r="BY8" t="str">
        <f t="shared" ca="1" si="40"/>
        <v/>
      </c>
      <c r="BZ8" t="str">
        <f t="shared" ca="1" si="41"/>
        <v/>
      </c>
      <c r="CA8" t="str">
        <f t="shared" ca="1" si="42"/>
        <v/>
      </c>
      <c r="CE8" t="str">
        <f t="shared" ca="1" si="43"/>
        <v/>
      </c>
      <c r="CF8" t="str">
        <f t="shared" ca="1" si="6"/>
        <v/>
      </c>
      <c r="CG8" t="str">
        <f t="shared" ca="1" si="6"/>
        <v/>
      </c>
      <c r="CH8" t="str">
        <f t="shared" ca="1" si="6"/>
        <v/>
      </c>
      <c r="CI8" t="str">
        <f t="shared" ca="1" si="6"/>
        <v/>
      </c>
      <c r="CJ8" t="str">
        <f t="shared" ca="1" si="6"/>
        <v/>
      </c>
      <c r="CK8">
        <f t="shared" ca="1" si="6"/>
        <v>3</v>
      </c>
      <c r="CL8" t="str">
        <f t="shared" ca="1" si="6"/>
        <v/>
      </c>
      <c r="CM8" t="str">
        <f t="shared" ca="1" si="6"/>
        <v/>
      </c>
      <c r="CN8" t="str">
        <f t="shared" ca="1" si="6"/>
        <v/>
      </c>
      <c r="CO8" t="str">
        <f t="shared" ca="1" si="6"/>
        <v/>
      </c>
      <c r="CP8">
        <f t="shared" ca="1" si="6"/>
        <v>5</v>
      </c>
      <c r="CQ8" t="str">
        <f t="shared" ca="1" si="6"/>
        <v/>
      </c>
      <c r="CR8" t="str">
        <f t="shared" ca="1" si="6"/>
        <v/>
      </c>
      <c r="CS8" t="str">
        <f t="shared" ca="1" si="6"/>
        <v/>
      </c>
      <c r="CT8" t="str">
        <f t="shared" ca="1" si="6"/>
        <v/>
      </c>
      <c r="CU8" t="str">
        <f t="shared" ca="1" si="6"/>
        <v/>
      </c>
      <c r="CV8" t="str">
        <f t="shared" ca="1" si="6"/>
        <v/>
      </c>
      <c r="CW8" t="str">
        <f t="shared" ca="1" si="6"/>
        <v/>
      </c>
      <c r="CX8" t="str">
        <f t="shared" ca="1" si="6"/>
        <v/>
      </c>
      <c r="CY8" t="str">
        <f t="shared" ca="1" si="6"/>
        <v/>
      </c>
      <c r="CZ8" t="str">
        <f t="shared" ca="1" si="6"/>
        <v/>
      </c>
      <c r="DA8" t="str">
        <f t="shared" ca="1" si="6"/>
        <v/>
      </c>
      <c r="DB8" t="str">
        <f t="shared" ca="1" si="6"/>
        <v/>
      </c>
      <c r="DC8" t="str">
        <f t="shared" ca="1" si="6"/>
        <v/>
      </c>
      <c r="DD8" t="str">
        <f t="shared" ca="1" si="6"/>
        <v/>
      </c>
      <c r="DE8" t="str">
        <f t="shared" ca="1" si="6"/>
        <v/>
      </c>
      <c r="DF8">
        <f t="shared" ca="1" si="6"/>
        <v>4</v>
      </c>
      <c r="DG8" t="str">
        <f t="shared" ca="1" si="6"/>
        <v/>
      </c>
      <c r="DH8" t="str">
        <f t="shared" ca="1" si="6"/>
        <v/>
      </c>
      <c r="DI8" t="str">
        <f t="shared" ca="1" si="6"/>
        <v/>
      </c>
      <c r="DJ8" t="str">
        <f t="shared" ca="1" si="6"/>
        <v/>
      </c>
      <c r="DK8" t="str">
        <f t="shared" ca="1" si="6"/>
        <v/>
      </c>
      <c r="DL8" t="str">
        <f t="shared" ca="1" si="6"/>
        <v/>
      </c>
      <c r="DM8">
        <f t="shared" ca="1" si="6"/>
        <v>1</v>
      </c>
      <c r="DN8" t="str">
        <f t="shared" ca="1" si="6"/>
        <v/>
      </c>
      <c r="DO8">
        <f t="shared" ca="1" si="6"/>
        <v>2</v>
      </c>
    </row>
    <row r="9" spans="1:157" x14ac:dyDescent="0.25">
      <c r="A9">
        <v>8</v>
      </c>
      <c r="B9">
        <f ca="1">'Rev-KTF'!B10</f>
        <v>3</v>
      </c>
      <c r="C9" t="str">
        <f t="shared" ca="1" si="3"/>
        <v/>
      </c>
      <c r="D9" t="str">
        <f t="shared" ca="1" si="7"/>
        <v/>
      </c>
      <c r="E9" t="str">
        <f t="shared" ca="1" si="4"/>
        <v/>
      </c>
      <c r="F9" t="str">
        <f t="shared" ca="1" si="0"/>
        <v/>
      </c>
      <c r="G9" t="str">
        <f t="shared" ca="1" si="0"/>
        <v/>
      </c>
      <c r="H9" t="str">
        <f t="shared" ca="1" si="0"/>
        <v/>
      </c>
      <c r="I9" t="str">
        <f t="shared" ref="I9:AO16" ca="1" si="44">IF(AND($B10="",$B9&lt;&gt;""),AU9,IF(AND($B11="",$B10&lt;&gt;"",$B9&lt;&gt;""),I$1,""))</f>
        <v/>
      </c>
      <c r="J9" t="str">
        <f t="shared" ca="1" si="44"/>
        <v/>
      </c>
      <c r="K9" t="str">
        <f t="shared" ca="1" si="44"/>
        <v/>
      </c>
      <c r="L9" t="str">
        <f t="shared" ca="1" si="44"/>
        <v/>
      </c>
      <c r="M9" t="str">
        <f t="shared" ca="1" si="44"/>
        <v/>
      </c>
      <c r="N9" t="str">
        <f t="shared" ca="1" si="44"/>
        <v/>
      </c>
      <c r="O9" t="str">
        <f t="shared" ca="1" si="44"/>
        <v/>
      </c>
      <c r="P9" t="str">
        <f t="shared" ca="1" si="44"/>
        <v/>
      </c>
      <c r="Q9" t="str">
        <f t="shared" ca="1" si="44"/>
        <v/>
      </c>
      <c r="R9" t="str">
        <f t="shared" ca="1" si="44"/>
        <v/>
      </c>
      <c r="S9" t="str">
        <f t="shared" ca="1" si="44"/>
        <v/>
      </c>
      <c r="T9" t="str">
        <f t="shared" ca="1" si="44"/>
        <v/>
      </c>
      <c r="U9" t="str">
        <f t="shared" ca="1" si="44"/>
        <v/>
      </c>
      <c r="V9" t="str">
        <f t="shared" ca="1" si="44"/>
        <v/>
      </c>
      <c r="W9" t="str">
        <f t="shared" ca="1" si="44"/>
        <v/>
      </c>
      <c r="X9" t="str">
        <f t="shared" ca="1" si="44"/>
        <v/>
      </c>
      <c r="Y9" t="str">
        <f t="shared" ca="1" si="44"/>
        <v/>
      </c>
      <c r="Z9" t="str">
        <f t="shared" ca="1" si="44"/>
        <v/>
      </c>
      <c r="AA9" t="str">
        <f t="shared" ca="1" si="44"/>
        <v/>
      </c>
      <c r="AB9" t="str">
        <f t="shared" ca="1" si="44"/>
        <v/>
      </c>
      <c r="AC9" t="str">
        <f t="shared" ca="1" si="44"/>
        <v/>
      </c>
      <c r="AD9" t="str">
        <f t="shared" ca="1" si="44"/>
        <v/>
      </c>
      <c r="AE9" t="str">
        <f t="shared" ca="1" si="44"/>
        <v/>
      </c>
      <c r="AF9" t="str">
        <f t="shared" ca="1" si="44"/>
        <v/>
      </c>
      <c r="AG9" t="str">
        <f t="shared" ca="1" si="44"/>
        <v/>
      </c>
      <c r="AH9" t="str">
        <f t="shared" ca="1" si="44"/>
        <v/>
      </c>
      <c r="AI9" t="str">
        <f t="shared" ca="1" si="44"/>
        <v/>
      </c>
      <c r="AJ9" t="str">
        <f t="shared" ca="1" si="44"/>
        <v/>
      </c>
      <c r="AK9" t="str">
        <f t="shared" ca="1" si="44"/>
        <v/>
      </c>
      <c r="AL9" t="str">
        <f t="shared" ca="1" si="44"/>
        <v/>
      </c>
      <c r="AM9" t="str">
        <f t="shared" ca="1" si="44"/>
        <v/>
      </c>
      <c r="AN9" t="str">
        <f t="shared" ca="1" si="44"/>
        <v/>
      </c>
      <c r="AO9" t="str">
        <f t="shared" ca="1" si="44"/>
        <v/>
      </c>
      <c r="AQ9">
        <f t="shared" ca="1" si="1"/>
        <v>3</v>
      </c>
      <c r="AR9">
        <f t="shared" ca="1" si="5"/>
        <v>35</v>
      </c>
      <c r="AS9">
        <f t="shared" ca="1" si="8"/>
        <v>37</v>
      </c>
      <c r="AT9">
        <f t="shared" ca="1" si="9"/>
        <v>7</v>
      </c>
      <c r="AU9">
        <f t="shared" ca="1" si="10"/>
        <v>28</v>
      </c>
      <c r="AV9">
        <f t="shared" ca="1" si="11"/>
        <v>12</v>
      </c>
      <c r="AW9" t="str">
        <f t="shared" ca="1" si="12"/>
        <v/>
      </c>
      <c r="AX9" t="str">
        <f t="shared" ca="1" si="13"/>
        <v/>
      </c>
      <c r="AY9" t="str">
        <f t="shared" ca="1" si="14"/>
        <v/>
      </c>
      <c r="AZ9" t="str">
        <f t="shared" ca="1" si="15"/>
        <v/>
      </c>
      <c r="BA9" t="str">
        <f t="shared" ca="1" si="16"/>
        <v/>
      </c>
      <c r="BB9" t="str">
        <f t="shared" ca="1" si="17"/>
        <v/>
      </c>
      <c r="BC9" t="str">
        <f t="shared" ca="1" si="18"/>
        <v/>
      </c>
      <c r="BD9" t="str">
        <f t="shared" ca="1" si="19"/>
        <v/>
      </c>
      <c r="BE9" t="str">
        <f t="shared" ca="1" si="20"/>
        <v/>
      </c>
      <c r="BF9" t="str">
        <f t="shared" ca="1" si="21"/>
        <v/>
      </c>
      <c r="BG9" t="str">
        <f t="shared" ca="1" si="22"/>
        <v/>
      </c>
      <c r="BH9" t="str">
        <f t="shared" ca="1" si="23"/>
        <v/>
      </c>
      <c r="BI9" t="str">
        <f t="shared" ca="1" si="24"/>
        <v/>
      </c>
      <c r="BJ9" t="str">
        <f t="shared" ca="1" si="25"/>
        <v/>
      </c>
      <c r="BK9" t="str">
        <f t="shared" ca="1" si="26"/>
        <v/>
      </c>
      <c r="BL9" t="str">
        <f t="shared" ca="1" si="27"/>
        <v/>
      </c>
      <c r="BM9" t="str">
        <f t="shared" ca="1" si="28"/>
        <v/>
      </c>
      <c r="BN9" t="str">
        <f t="shared" ca="1" si="29"/>
        <v/>
      </c>
      <c r="BO9" t="str">
        <f t="shared" ca="1" si="30"/>
        <v/>
      </c>
      <c r="BP9" t="str">
        <f t="shared" ca="1" si="31"/>
        <v/>
      </c>
      <c r="BQ9" t="str">
        <f t="shared" ca="1" si="32"/>
        <v/>
      </c>
      <c r="BR9" t="str">
        <f t="shared" ca="1" si="33"/>
        <v/>
      </c>
      <c r="BS9" t="str">
        <f t="shared" ca="1" si="34"/>
        <v/>
      </c>
      <c r="BT9" t="str">
        <f t="shared" ca="1" si="35"/>
        <v/>
      </c>
      <c r="BU9" t="str">
        <f t="shared" ca="1" si="36"/>
        <v/>
      </c>
      <c r="BV9" t="str">
        <f t="shared" ca="1" si="37"/>
        <v/>
      </c>
      <c r="BW9" t="str">
        <f t="shared" ca="1" si="38"/>
        <v/>
      </c>
      <c r="BX9" t="str">
        <f t="shared" ca="1" si="39"/>
        <v/>
      </c>
      <c r="BY9" t="str">
        <f t="shared" ca="1" si="40"/>
        <v/>
      </c>
      <c r="BZ9" t="str">
        <f t="shared" ca="1" si="41"/>
        <v/>
      </c>
      <c r="CA9" t="str">
        <f t="shared" ca="1" si="42"/>
        <v/>
      </c>
      <c r="CE9" t="str">
        <f t="shared" ca="1" si="43"/>
        <v/>
      </c>
      <c r="CF9" t="str">
        <f t="shared" ca="1" si="6"/>
        <v/>
      </c>
      <c r="CG9">
        <f t="shared" ca="1" si="6"/>
        <v>1</v>
      </c>
      <c r="CH9" t="str">
        <f t="shared" ca="1" si="6"/>
        <v/>
      </c>
      <c r="CI9" t="str">
        <f t="shared" ca="1" si="6"/>
        <v/>
      </c>
      <c r="CJ9" t="str">
        <f t="shared" ca="1" si="6"/>
        <v/>
      </c>
      <c r="CK9">
        <f t="shared" ca="1" si="6"/>
        <v>4</v>
      </c>
      <c r="CL9" t="str">
        <f t="shared" ca="1" si="6"/>
        <v/>
      </c>
      <c r="CM9" t="str">
        <f t="shared" ca="1" si="6"/>
        <v/>
      </c>
      <c r="CN9" t="str">
        <f t="shared" ca="1" si="6"/>
        <v/>
      </c>
      <c r="CO9" t="str">
        <f t="shared" ca="1" si="6"/>
        <v/>
      </c>
      <c r="CP9">
        <f t="shared" ca="1" si="6"/>
        <v>6</v>
      </c>
      <c r="CQ9" t="str">
        <f t="shared" ca="1" si="6"/>
        <v/>
      </c>
      <c r="CR9" t="str">
        <f t="shared" ca="1" si="6"/>
        <v/>
      </c>
      <c r="CS9" t="str">
        <f t="shared" ca="1" si="6"/>
        <v/>
      </c>
      <c r="CT9" t="str">
        <f t="shared" ca="1" si="6"/>
        <v/>
      </c>
      <c r="CU9" t="str">
        <f t="shared" ca="1" si="6"/>
        <v/>
      </c>
      <c r="CV9" t="str">
        <f t="shared" ca="1" si="6"/>
        <v/>
      </c>
      <c r="CW9" t="str">
        <f t="shared" ca="1" si="6"/>
        <v/>
      </c>
      <c r="CX9" t="str">
        <f t="shared" ca="1" si="6"/>
        <v/>
      </c>
      <c r="CY9" t="str">
        <f t="shared" ca="1" si="6"/>
        <v/>
      </c>
      <c r="CZ9" t="str">
        <f t="shared" ca="1" si="6"/>
        <v/>
      </c>
      <c r="DA9" t="str">
        <f t="shared" ca="1" si="6"/>
        <v/>
      </c>
      <c r="DB9" t="str">
        <f t="shared" ca="1" si="6"/>
        <v/>
      </c>
      <c r="DC9" t="str">
        <f t="shared" ca="1" si="6"/>
        <v/>
      </c>
      <c r="DD9" t="str">
        <f t="shared" ca="1" si="6"/>
        <v/>
      </c>
      <c r="DE9" t="str">
        <f t="shared" ca="1" si="6"/>
        <v/>
      </c>
      <c r="DF9">
        <f t="shared" ca="1" si="6"/>
        <v>5</v>
      </c>
      <c r="DG9" t="str">
        <f t="shared" ca="1" si="6"/>
        <v/>
      </c>
      <c r="DH9" t="str">
        <f t="shared" ca="1" si="6"/>
        <v/>
      </c>
      <c r="DI9" t="str">
        <f t="shared" ca="1" si="6"/>
        <v/>
      </c>
      <c r="DJ9" t="str">
        <f t="shared" ca="1" si="6"/>
        <v/>
      </c>
      <c r="DK9" t="str">
        <f t="shared" ca="1" si="6"/>
        <v/>
      </c>
      <c r="DL9" t="str">
        <f t="shared" ca="1" si="6"/>
        <v/>
      </c>
      <c r="DM9">
        <f t="shared" ca="1" si="6"/>
        <v>2</v>
      </c>
      <c r="DN9" t="str">
        <f t="shared" ca="1" si="6"/>
        <v/>
      </c>
      <c r="DO9">
        <f t="shared" ca="1" si="6"/>
        <v>3</v>
      </c>
    </row>
    <row r="10" spans="1:157" x14ac:dyDescent="0.25">
      <c r="A10">
        <v>9</v>
      </c>
      <c r="B10">
        <f ca="1">'Rev-KTF'!B11</f>
        <v>1</v>
      </c>
      <c r="C10" t="str">
        <f t="shared" ca="1" si="3"/>
        <v/>
      </c>
      <c r="D10" t="str">
        <f t="shared" ca="1" si="7"/>
        <v/>
      </c>
      <c r="E10" t="str">
        <f t="shared" ca="1" si="4"/>
        <v/>
      </c>
      <c r="F10" t="str">
        <f t="shared" ca="1" si="4"/>
        <v/>
      </c>
      <c r="G10" t="str">
        <f t="shared" ca="1" si="4"/>
        <v/>
      </c>
      <c r="H10" t="str">
        <f t="shared" ca="1" si="4"/>
        <v/>
      </c>
      <c r="I10" t="str">
        <f t="shared" ca="1" si="44"/>
        <v/>
      </c>
      <c r="J10" t="str">
        <f t="shared" ca="1" si="44"/>
        <v/>
      </c>
      <c r="K10" t="str">
        <f t="shared" ca="1" si="44"/>
        <v/>
      </c>
      <c r="L10" t="str">
        <f t="shared" ca="1" si="44"/>
        <v/>
      </c>
      <c r="M10" t="str">
        <f t="shared" ca="1" si="44"/>
        <v/>
      </c>
      <c r="N10" t="str">
        <f t="shared" ca="1" si="44"/>
        <v/>
      </c>
      <c r="O10" t="str">
        <f t="shared" ca="1" si="44"/>
        <v/>
      </c>
      <c r="P10" t="str">
        <f t="shared" ca="1" si="44"/>
        <v/>
      </c>
      <c r="Q10" t="str">
        <f t="shared" ca="1" si="44"/>
        <v/>
      </c>
      <c r="R10" t="str">
        <f t="shared" ca="1" si="44"/>
        <v/>
      </c>
      <c r="S10" t="str">
        <f t="shared" ca="1" si="44"/>
        <v/>
      </c>
      <c r="T10" t="str">
        <f t="shared" ca="1" si="44"/>
        <v/>
      </c>
      <c r="U10" t="str">
        <f t="shared" ca="1" si="44"/>
        <v/>
      </c>
      <c r="V10" t="str">
        <f t="shared" ca="1" si="44"/>
        <v/>
      </c>
      <c r="W10" t="str">
        <f t="shared" ca="1" si="44"/>
        <v/>
      </c>
      <c r="X10" t="str">
        <f t="shared" ca="1" si="44"/>
        <v/>
      </c>
      <c r="Y10" t="str">
        <f t="shared" ca="1" si="44"/>
        <v/>
      </c>
      <c r="Z10" t="str">
        <f t="shared" ca="1" si="44"/>
        <v/>
      </c>
      <c r="AA10" t="str">
        <f t="shared" ca="1" si="44"/>
        <v/>
      </c>
      <c r="AB10" t="str">
        <f t="shared" ca="1" si="44"/>
        <v/>
      </c>
      <c r="AC10" t="str">
        <f t="shared" ca="1" si="44"/>
        <v/>
      </c>
      <c r="AD10" t="str">
        <f t="shared" ca="1" si="44"/>
        <v/>
      </c>
      <c r="AE10" t="str">
        <f t="shared" ca="1" si="44"/>
        <v/>
      </c>
      <c r="AF10" t="str">
        <f t="shared" ca="1" si="44"/>
        <v/>
      </c>
      <c r="AG10" t="str">
        <f t="shared" ca="1" si="44"/>
        <v/>
      </c>
      <c r="AH10" t="str">
        <f t="shared" ca="1" si="44"/>
        <v/>
      </c>
      <c r="AI10" t="str">
        <f t="shared" ca="1" si="44"/>
        <v/>
      </c>
      <c r="AJ10" t="str">
        <f t="shared" ca="1" si="44"/>
        <v/>
      </c>
      <c r="AK10" t="str">
        <f t="shared" ca="1" si="44"/>
        <v/>
      </c>
      <c r="AL10" t="str">
        <f t="shared" ca="1" si="44"/>
        <v/>
      </c>
      <c r="AM10" t="str">
        <f t="shared" ca="1" si="44"/>
        <v/>
      </c>
      <c r="AN10" t="str">
        <f t="shared" ca="1" si="44"/>
        <v/>
      </c>
      <c r="AO10" t="str">
        <f t="shared" ca="1" si="44"/>
        <v/>
      </c>
      <c r="AQ10">
        <f t="shared" ca="1" si="1"/>
        <v>1</v>
      </c>
      <c r="AR10">
        <f t="shared" ca="1" si="5"/>
        <v>3</v>
      </c>
      <c r="AS10">
        <f t="shared" ca="1" si="8"/>
        <v>35</v>
      </c>
      <c r="AT10">
        <f t="shared" ca="1" si="9"/>
        <v>37</v>
      </c>
      <c r="AU10">
        <f t="shared" ca="1" si="10"/>
        <v>7</v>
      </c>
      <c r="AV10">
        <f t="shared" ca="1" si="11"/>
        <v>28</v>
      </c>
      <c r="AW10">
        <f t="shared" ca="1" si="12"/>
        <v>12</v>
      </c>
      <c r="AX10" t="str">
        <f t="shared" ca="1" si="13"/>
        <v/>
      </c>
      <c r="AY10" t="str">
        <f t="shared" ca="1" si="14"/>
        <v/>
      </c>
      <c r="AZ10" t="str">
        <f t="shared" ca="1" si="15"/>
        <v/>
      </c>
      <c r="BA10" t="str">
        <f t="shared" ca="1" si="16"/>
        <v/>
      </c>
      <c r="BB10" t="str">
        <f t="shared" ca="1" si="17"/>
        <v/>
      </c>
      <c r="BC10" t="str">
        <f t="shared" ca="1" si="18"/>
        <v/>
      </c>
      <c r="BD10" t="str">
        <f t="shared" ca="1" si="19"/>
        <v/>
      </c>
      <c r="BE10" t="str">
        <f t="shared" ca="1" si="20"/>
        <v/>
      </c>
      <c r="BF10" t="str">
        <f t="shared" ca="1" si="21"/>
        <v/>
      </c>
      <c r="BG10" t="str">
        <f t="shared" ca="1" si="22"/>
        <v/>
      </c>
      <c r="BH10" t="str">
        <f t="shared" ca="1" si="23"/>
        <v/>
      </c>
      <c r="BI10" t="str">
        <f t="shared" ca="1" si="24"/>
        <v/>
      </c>
      <c r="BJ10" t="str">
        <f t="shared" ca="1" si="25"/>
        <v/>
      </c>
      <c r="BK10" t="str">
        <f t="shared" ca="1" si="26"/>
        <v/>
      </c>
      <c r="BL10" t="str">
        <f t="shared" ca="1" si="27"/>
        <v/>
      </c>
      <c r="BM10" t="str">
        <f t="shared" ca="1" si="28"/>
        <v/>
      </c>
      <c r="BN10" t="str">
        <f t="shared" ca="1" si="29"/>
        <v/>
      </c>
      <c r="BO10" t="str">
        <f t="shared" ca="1" si="30"/>
        <v/>
      </c>
      <c r="BP10" t="str">
        <f t="shared" ca="1" si="31"/>
        <v/>
      </c>
      <c r="BQ10" t="str">
        <f t="shared" ca="1" si="32"/>
        <v/>
      </c>
      <c r="BR10" t="str">
        <f t="shared" ca="1" si="33"/>
        <v/>
      </c>
      <c r="BS10" t="str">
        <f t="shared" ca="1" si="34"/>
        <v/>
      </c>
      <c r="BT10" t="str">
        <f t="shared" ca="1" si="35"/>
        <v/>
      </c>
      <c r="BU10" t="str">
        <f t="shared" ca="1" si="36"/>
        <v/>
      </c>
      <c r="BV10" t="str">
        <f t="shared" ca="1" si="37"/>
        <v/>
      </c>
      <c r="BW10" t="str">
        <f t="shared" ca="1" si="38"/>
        <v/>
      </c>
      <c r="BX10" t="str">
        <f t="shared" ca="1" si="39"/>
        <v/>
      </c>
      <c r="BY10" t="str">
        <f t="shared" ca="1" si="40"/>
        <v/>
      </c>
      <c r="BZ10" t="str">
        <f t="shared" ca="1" si="41"/>
        <v/>
      </c>
      <c r="CA10" t="str">
        <f t="shared" ca="1" si="42"/>
        <v/>
      </c>
      <c r="CE10">
        <f t="shared" ca="1" si="43"/>
        <v>1</v>
      </c>
      <c r="CF10" t="str">
        <f t="shared" ca="1" si="6"/>
        <v/>
      </c>
      <c r="CG10">
        <f t="shared" ca="1" si="6"/>
        <v>2</v>
      </c>
      <c r="CH10" t="str">
        <f t="shared" ca="1" si="6"/>
        <v/>
      </c>
      <c r="CI10" t="str">
        <f t="shared" ref="CI10:DO17" ca="1" si="45">IF(AND(CI9="",$B10&lt;&gt;CI$1),"",IF($C10&lt;CI9,CI9,IF($B10=CI$1,1,1+CI9)))</f>
        <v/>
      </c>
      <c r="CJ10" t="str">
        <f t="shared" ca="1" si="45"/>
        <v/>
      </c>
      <c r="CK10">
        <f t="shared" ca="1" si="45"/>
        <v>5</v>
      </c>
      <c r="CL10" t="str">
        <f t="shared" ca="1" si="45"/>
        <v/>
      </c>
      <c r="CM10" t="str">
        <f t="shared" ca="1" si="45"/>
        <v/>
      </c>
      <c r="CN10" t="str">
        <f t="shared" ca="1" si="45"/>
        <v/>
      </c>
      <c r="CO10" t="str">
        <f t="shared" ca="1" si="45"/>
        <v/>
      </c>
      <c r="CP10">
        <f t="shared" ca="1" si="45"/>
        <v>7</v>
      </c>
      <c r="CQ10" t="str">
        <f t="shared" ca="1" si="45"/>
        <v/>
      </c>
      <c r="CR10" t="str">
        <f t="shared" ca="1" si="45"/>
        <v/>
      </c>
      <c r="CS10" t="str">
        <f t="shared" ca="1" si="45"/>
        <v/>
      </c>
      <c r="CT10" t="str">
        <f t="shared" ca="1" si="45"/>
        <v/>
      </c>
      <c r="CU10" t="str">
        <f t="shared" ca="1" si="45"/>
        <v/>
      </c>
      <c r="CV10" t="str">
        <f t="shared" ca="1" si="45"/>
        <v/>
      </c>
      <c r="CW10" t="str">
        <f t="shared" ca="1" si="45"/>
        <v/>
      </c>
      <c r="CX10" t="str">
        <f t="shared" ca="1" si="45"/>
        <v/>
      </c>
      <c r="CY10" t="str">
        <f t="shared" ca="1" si="45"/>
        <v/>
      </c>
      <c r="CZ10" t="str">
        <f t="shared" ca="1" si="45"/>
        <v/>
      </c>
      <c r="DA10" t="str">
        <f t="shared" ca="1" si="45"/>
        <v/>
      </c>
      <c r="DB10" t="str">
        <f t="shared" ca="1" si="45"/>
        <v/>
      </c>
      <c r="DC10" t="str">
        <f t="shared" ca="1" si="45"/>
        <v/>
      </c>
      <c r="DD10" t="str">
        <f t="shared" ca="1" si="45"/>
        <v/>
      </c>
      <c r="DE10" t="str">
        <f t="shared" ca="1" si="45"/>
        <v/>
      </c>
      <c r="DF10">
        <f t="shared" ca="1" si="45"/>
        <v>6</v>
      </c>
      <c r="DG10" t="str">
        <f t="shared" ca="1" si="45"/>
        <v/>
      </c>
      <c r="DH10" t="str">
        <f t="shared" ca="1" si="45"/>
        <v/>
      </c>
      <c r="DI10" t="str">
        <f t="shared" ca="1" si="45"/>
        <v/>
      </c>
      <c r="DJ10" t="str">
        <f t="shared" ca="1" si="45"/>
        <v/>
      </c>
      <c r="DK10" t="str">
        <f t="shared" ca="1" si="45"/>
        <v/>
      </c>
      <c r="DL10" t="str">
        <f t="shared" ca="1" si="45"/>
        <v/>
      </c>
      <c r="DM10">
        <f t="shared" ca="1" si="45"/>
        <v>3</v>
      </c>
      <c r="DN10" t="str">
        <f t="shared" ca="1" si="45"/>
        <v/>
      </c>
      <c r="DO10">
        <f t="shared" ca="1" si="45"/>
        <v>4</v>
      </c>
    </row>
    <row r="11" spans="1:157" x14ac:dyDescent="0.25">
      <c r="A11">
        <v>10</v>
      </c>
      <c r="B11">
        <f ca="1">'Rev-KTF'!B12</f>
        <v>6</v>
      </c>
      <c r="C11" t="str">
        <f t="shared" ca="1" si="3"/>
        <v/>
      </c>
      <c r="D11" t="str">
        <f t="shared" ca="1" si="7"/>
        <v/>
      </c>
      <c r="E11" t="str">
        <f t="shared" ca="1" si="4"/>
        <v/>
      </c>
      <c r="F11" t="str">
        <f t="shared" ca="1" si="4"/>
        <v/>
      </c>
      <c r="G11" t="str">
        <f t="shared" ca="1" si="4"/>
        <v/>
      </c>
      <c r="H11" t="str">
        <f t="shared" ca="1" si="4"/>
        <v/>
      </c>
      <c r="I11" t="str">
        <f t="shared" ca="1" si="44"/>
        <v/>
      </c>
      <c r="J11" t="str">
        <f t="shared" ca="1" si="44"/>
        <v/>
      </c>
      <c r="K11" t="str">
        <f t="shared" ca="1" si="44"/>
        <v/>
      </c>
      <c r="L11" t="str">
        <f t="shared" ca="1" si="44"/>
        <v/>
      </c>
      <c r="M11" t="str">
        <f t="shared" ca="1" si="44"/>
        <v/>
      </c>
      <c r="N11" t="str">
        <f t="shared" ca="1" si="44"/>
        <v/>
      </c>
      <c r="O11" t="str">
        <f t="shared" ca="1" si="44"/>
        <v/>
      </c>
      <c r="P11" t="str">
        <f t="shared" ca="1" si="44"/>
        <v/>
      </c>
      <c r="Q11" t="str">
        <f t="shared" ca="1" si="44"/>
        <v/>
      </c>
      <c r="R11" t="str">
        <f t="shared" ca="1" si="44"/>
        <v/>
      </c>
      <c r="S11" t="str">
        <f t="shared" ca="1" si="44"/>
        <v/>
      </c>
      <c r="T11" t="str">
        <f t="shared" ca="1" si="44"/>
        <v/>
      </c>
      <c r="U11" t="str">
        <f t="shared" ca="1" si="44"/>
        <v/>
      </c>
      <c r="V11" t="str">
        <f t="shared" ca="1" si="44"/>
        <v/>
      </c>
      <c r="W11" t="str">
        <f t="shared" ca="1" si="44"/>
        <v/>
      </c>
      <c r="X11" t="str">
        <f t="shared" ca="1" si="44"/>
        <v/>
      </c>
      <c r="Y11" t="str">
        <f t="shared" ca="1" si="44"/>
        <v/>
      </c>
      <c r="Z11" t="str">
        <f t="shared" ca="1" si="44"/>
        <v/>
      </c>
      <c r="AA11" t="str">
        <f t="shared" ca="1" si="44"/>
        <v/>
      </c>
      <c r="AB11" t="str">
        <f t="shared" ca="1" si="44"/>
        <v/>
      </c>
      <c r="AC11" t="str">
        <f t="shared" ca="1" si="44"/>
        <v/>
      </c>
      <c r="AD11" t="str">
        <f t="shared" ca="1" si="44"/>
        <v/>
      </c>
      <c r="AE11" t="str">
        <f t="shared" ca="1" si="44"/>
        <v/>
      </c>
      <c r="AF11" t="str">
        <f t="shared" ca="1" si="44"/>
        <v/>
      </c>
      <c r="AG11" t="str">
        <f t="shared" ca="1" si="44"/>
        <v/>
      </c>
      <c r="AH11" t="str">
        <f t="shared" ca="1" si="44"/>
        <v/>
      </c>
      <c r="AI11" t="str">
        <f t="shared" ca="1" si="44"/>
        <v/>
      </c>
      <c r="AJ11" t="str">
        <f t="shared" ca="1" si="44"/>
        <v/>
      </c>
      <c r="AK11" t="str">
        <f t="shared" ca="1" si="44"/>
        <v/>
      </c>
      <c r="AL11" t="str">
        <f t="shared" ca="1" si="44"/>
        <v/>
      </c>
      <c r="AM11" t="str">
        <f t="shared" ca="1" si="44"/>
        <v/>
      </c>
      <c r="AN11" t="str">
        <f t="shared" ca="1" si="44"/>
        <v/>
      </c>
      <c r="AO11" t="str">
        <f t="shared" ca="1" si="44"/>
        <v/>
      </c>
      <c r="AQ11">
        <f t="shared" ca="1" si="1"/>
        <v>6</v>
      </c>
      <c r="AR11">
        <f t="shared" ca="1" si="5"/>
        <v>1</v>
      </c>
      <c r="AS11">
        <f t="shared" ca="1" si="8"/>
        <v>3</v>
      </c>
      <c r="AT11">
        <f t="shared" ca="1" si="9"/>
        <v>35</v>
      </c>
      <c r="AU11">
        <f t="shared" ca="1" si="10"/>
        <v>37</v>
      </c>
      <c r="AV11">
        <f t="shared" ca="1" si="11"/>
        <v>7</v>
      </c>
      <c r="AW11">
        <f t="shared" ca="1" si="12"/>
        <v>28</v>
      </c>
      <c r="AX11">
        <f t="shared" ca="1" si="13"/>
        <v>12</v>
      </c>
      <c r="AY11" t="str">
        <f t="shared" ca="1" si="14"/>
        <v/>
      </c>
      <c r="AZ11" t="str">
        <f t="shared" ca="1" si="15"/>
        <v/>
      </c>
      <c r="BA11" t="str">
        <f t="shared" ca="1" si="16"/>
        <v/>
      </c>
      <c r="BB11" t="str">
        <f t="shared" ca="1" si="17"/>
        <v/>
      </c>
      <c r="BC11" t="str">
        <f t="shared" ca="1" si="18"/>
        <v/>
      </c>
      <c r="BD11" t="str">
        <f t="shared" ca="1" si="19"/>
        <v/>
      </c>
      <c r="BE11" t="str">
        <f t="shared" ca="1" si="20"/>
        <v/>
      </c>
      <c r="BF11" t="str">
        <f t="shared" ca="1" si="21"/>
        <v/>
      </c>
      <c r="BG11" t="str">
        <f t="shared" ca="1" si="22"/>
        <v/>
      </c>
      <c r="BH11" t="str">
        <f t="shared" ca="1" si="23"/>
        <v/>
      </c>
      <c r="BI11" t="str">
        <f t="shared" ca="1" si="24"/>
        <v/>
      </c>
      <c r="BJ11" t="str">
        <f t="shared" ca="1" si="25"/>
        <v/>
      </c>
      <c r="BK11" t="str">
        <f t="shared" ca="1" si="26"/>
        <v/>
      </c>
      <c r="BL11" t="str">
        <f t="shared" ca="1" si="27"/>
        <v/>
      </c>
      <c r="BM11" t="str">
        <f t="shared" ca="1" si="28"/>
        <v/>
      </c>
      <c r="BN11" t="str">
        <f t="shared" ca="1" si="29"/>
        <v/>
      </c>
      <c r="BO11" t="str">
        <f t="shared" ca="1" si="30"/>
        <v/>
      </c>
      <c r="BP11" t="str">
        <f t="shared" ca="1" si="31"/>
        <v/>
      </c>
      <c r="BQ11" t="str">
        <f t="shared" ca="1" si="32"/>
        <v/>
      </c>
      <c r="BR11" t="str">
        <f t="shared" ca="1" si="33"/>
        <v/>
      </c>
      <c r="BS11" t="str">
        <f t="shared" ca="1" si="34"/>
        <v/>
      </c>
      <c r="BT11" t="str">
        <f t="shared" ca="1" si="35"/>
        <v/>
      </c>
      <c r="BU11" t="str">
        <f t="shared" ca="1" si="36"/>
        <v/>
      </c>
      <c r="BV11" t="str">
        <f t="shared" ca="1" si="37"/>
        <v/>
      </c>
      <c r="BW11" t="str">
        <f t="shared" ca="1" si="38"/>
        <v/>
      </c>
      <c r="BX11" t="str">
        <f t="shared" ca="1" si="39"/>
        <v/>
      </c>
      <c r="BY11" t="str">
        <f t="shared" ca="1" si="40"/>
        <v/>
      </c>
      <c r="BZ11" t="str">
        <f t="shared" ca="1" si="41"/>
        <v/>
      </c>
      <c r="CA11" t="str">
        <f t="shared" ca="1" si="42"/>
        <v/>
      </c>
      <c r="CE11">
        <f t="shared" ca="1" si="43"/>
        <v>2</v>
      </c>
      <c r="CF11" t="str">
        <f t="shared" ca="1" si="43"/>
        <v/>
      </c>
      <c r="CG11">
        <f t="shared" ca="1" si="43"/>
        <v>3</v>
      </c>
      <c r="CH11" t="str">
        <f t="shared" ca="1" si="43"/>
        <v/>
      </c>
      <c r="CI11" t="str">
        <f t="shared" ca="1" si="45"/>
        <v/>
      </c>
      <c r="CJ11">
        <f t="shared" ca="1" si="45"/>
        <v>1</v>
      </c>
      <c r="CK11">
        <f t="shared" ca="1" si="45"/>
        <v>6</v>
      </c>
      <c r="CL11" t="str">
        <f t="shared" ca="1" si="45"/>
        <v/>
      </c>
      <c r="CM11" t="str">
        <f t="shared" ca="1" si="45"/>
        <v/>
      </c>
      <c r="CN11" t="str">
        <f t="shared" ca="1" si="45"/>
        <v/>
      </c>
      <c r="CO11" t="str">
        <f t="shared" ca="1" si="45"/>
        <v/>
      </c>
      <c r="CP11">
        <f t="shared" ca="1" si="45"/>
        <v>8</v>
      </c>
      <c r="CQ11" t="str">
        <f t="shared" ca="1" si="45"/>
        <v/>
      </c>
      <c r="CR11" t="str">
        <f t="shared" ca="1" si="45"/>
        <v/>
      </c>
      <c r="CS11" t="str">
        <f t="shared" ca="1" si="45"/>
        <v/>
      </c>
      <c r="CT11" t="str">
        <f t="shared" ca="1" si="45"/>
        <v/>
      </c>
      <c r="CU11" t="str">
        <f t="shared" ca="1" si="45"/>
        <v/>
      </c>
      <c r="CV11" t="str">
        <f t="shared" ca="1" si="45"/>
        <v/>
      </c>
      <c r="CW11" t="str">
        <f t="shared" ca="1" si="45"/>
        <v/>
      </c>
      <c r="CX11" t="str">
        <f t="shared" ca="1" si="45"/>
        <v/>
      </c>
      <c r="CY11" t="str">
        <f t="shared" ca="1" si="45"/>
        <v/>
      </c>
      <c r="CZ11" t="str">
        <f t="shared" ca="1" si="45"/>
        <v/>
      </c>
      <c r="DA11" t="str">
        <f t="shared" ca="1" si="45"/>
        <v/>
      </c>
      <c r="DB11" t="str">
        <f t="shared" ca="1" si="45"/>
        <v/>
      </c>
      <c r="DC11" t="str">
        <f t="shared" ca="1" si="45"/>
        <v/>
      </c>
      <c r="DD11" t="str">
        <f t="shared" ca="1" si="45"/>
        <v/>
      </c>
      <c r="DE11" t="str">
        <f t="shared" ca="1" si="45"/>
        <v/>
      </c>
      <c r="DF11">
        <f t="shared" ca="1" si="45"/>
        <v>7</v>
      </c>
      <c r="DG11" t="str">
        <f t="shared" ca="1" si="45"/>
        <v/>
      </c>
      <c r="DH11" t="str">
        <f t="shared" ca="1" si="45"/>
        <v/>
      </c>
      <c r="DI11" t="str">
        <f t="shared" ca="1" si="45"/>
        <v/>
      </c>
      <c r="DJ11" t="str">
        <f t="shared" ca="1" si="45"/>
        <v/>
      </c>
      <c r="DK11" t="str">
        <f t="shared" ca="1" si="45"/>
        <v/>
      </c>
      <c r="DL11" t="str">
        <f t="shared" ca="1" si="45"/>
        <v/>
      </c>
      <c r="DM11">
        <f t="shared" ca="1" si="45"/>
        <v>4</v>
      </c>
      <c r="DN11" t="str">
        <f t="shared" ca="1" si="45"/>
        <v/>
      </c>
      <c r="DO11">
        <f t="shared" ca="1" si="45"/>
        <v>5</v>
      </c>
    </row>
    <row r="12" spans="1:157" x14ac:dyDescent="0.25">
      <c r="A12">
        <v>11</v>
      </c>
      <c r="B12">
        <f ca="1">'Rev-KTF'!B13</f>
        <v>8</v>
      </c>
      <c r="C12" t="str">
        <f t="shared" ca="1" si="3"/>
        <v/>
      </c>
      <c r="D12" t="str">
        <f t="shared" ca="1" si="7"/>
        <v/>
      </c>
      <c r="E12" t="str">
        <f t="shared" ca="1" si="4"/>
        <v/>
      </c>
      <c r="F12" t="str">
        <f t="shared" ca="1" si="4"/>
        <v/>
      </c>
      <c r="G12" t="str">
        <f t="shared" ca="1" si="4"/>
        <v/>
      </c>
      <c r="H12" t="str">
        <f t="shared" ca="1" si="4"/>
        <v/>
      </c>
      <c r="I12" t="str">
        <f t="shared" ca="1" si="44"/>
        <v/>
      </c>
      <c r="J12" t="str">
        <f t="shared" ca="1" si="44"/>
        <v/>
      </c>
      <c r="K12" t="str">
        <f t="shared" ca="1" si="44"/>
        <v/>
      </c>
      <c r="L12" t="str">
        <f t="shared" ca="1" si="44"/>
        <v/>
      </c>
      <c r="M12" t="str">
        <f t="shared" ca="1" si="44"/>
        <v/>
      </c>
      <c r="N12" t="str">
        <f t="shared" ca="1" si="44"/>
        <v/>
      </c>
      <c r="O12" t="str">
        <f t="shared" ca="1" si="44"/>
        <v/>
      </c>
      <c r="P12" t="str">
        <f t="shared" ca="1" si="44"/>
        <v/>
      </c>
      <c r="Q12" t="str">
        <f t="shared" ca="1" si="44"/>
        <v/>
      </c>
      <c r="R12" t="str">
        <f t="shared" ca="1" si="44"/>
        <v/>
      </c>
      <c r="S12" t="str">
        <f t="shared" ca="1" si="44"/>
        <v/>
      </c>
      <c r="T12" t="str">
        <f t="shared" ca="1" si="44"/>
        <v/>
      </c>
      <c r="U12" t="str">
        <f t="shared" ca="1" si="44"/>
        <v/>
      </c>
      <c r="V12" t="str">
        <f t="shared" ca="1" si="44"/>
        <v/>
      </c>
      <c r="W12" t="str">
        <f t="shared" ca="1" si="44"/>
        <v/>
      </c>
      <c r="X12" t="str">
        <f t="shared" ca="1" si="44"/>
        <v/>
      </c>
      <c r="Y12" t="str">
        <f t="shared" ca="1" si="44"/>
        <v/>
      </c>
      <c r="Z12" t="str">
        <f t="shared" ca="1" si="44"/>
        <v/>
      </c>
      <c r="AA12" t="str">
        <f t="shared" ca="1" si="44"/>
        <v/>
      </c>
      <c r="AB12" t="str">
        <f t="shared" ca="1" si="44"/>
        <v/>
      </c>
      <c r="AC12" t="str">
        <f t="shared" ca="1" si="44"/>
        <v/>
      </c>
      <c r="AD12" t="str">
        <f t="shared" ca="1" si="44"/>
        <v/>
      </c>
      <c r="AE12" t="str">
        <f t="shared" ca="1" si="44"/>
        <v/>
      </c>
      <c r="AF12" t="str">
        <f t="shared" ca="1" si="44"/>
        <v/>
      </c>
      <c r="AG12" t="str">
        <f t="shared" ca="1" si="44"/>
        <v/>
      </c>
      <c r="AH12" t="str">
        <f t="shared" ca="1" si="44"/>
        <v/>
      </c>
      <c r="AI12" t="str">
        <f t="shared" ca="1" si="44"/>
        <v/>
      </c>
      <c r="AJ12" t="str">
        <f t="shared" ca="1" si="44"/>
        <v/>
      </c>
      <c r="AK12" t="str">
        <f t="shared" ca="1" si="44"/>
        <v/>
      </c>
      <c r="AL12" t="str">
        <f t="shared" ca="1" si="44"/>
        <v/>
      </c>
      <c r="AM12" t="str">
        <f t="shared" ca="1" si="44"/>
        <v/>
      </c>
      <c r="AN12" t="str">
        <f t="shared" ca="1" si="44"/>
        <v/>
      </c>
      <c r="AO12" t="str">
        <f t="shared" ca="1" si="44"/>
        <v/>
      </c>
      <c r="AQ12">
        <f t="shared" ca="1" si="1"/>
        <v>8</v>
      </c>
      <c r="AR12">
        <f t="shared" ca="1" si="5"/>
        <v>6</v>
      </c>
      <c r="AS12">
        <f t="shared" ca="1" si="8"/>
        <v>1</v>
      </c>
      <c r="AT12">
        <f t="shared" ca="1" si="9"/>
        <v>3</v>
      </c>
      <c r="AU12">
        <f t="shared" ca="1" si="10"/>
        <v>35</v>
      </c>
      <c r="AV12">
        <f t="shared" ca="1" si="11"/>
        <v>37</v>
      </c>
      <c r="AW12">
        <f t="shared" ca="1" si="12"/>
        <v>7</v>
      </c>
      <c r="AX12">
        <f t="shared" ca="1" si="13"/>
        <v>28</v>
      </c>
      <c r="AY12">
        <f t="shared" ca="1" si="14"/>
        <v>12</v>
      </c>
      <c r="AZ12" t="str">
        <f t="shared" ca="1" si="15"/>
        <v/>
      </c>
      <c r="BA12" t="str">
        <f t="shared" ca="1" si="16"/>
        <v/>
      </c>
      <c r="BB12" t="str">
        <f t="shared" ca="1" si="17"/>
        <v/>
      </c>
      <c r="BC12" t="str">
        <f t="shared" ca="1" si="18"/>
        <v/>
      </c>
      <c r="BD12" t="str">
        <f t="shared" ca="1" si="19"/>
        <v/>
      </c>
      <c r="BE12" t="str">
        <f t="shared" ca="1" si="20"/>
        <v/>
      </c>
      <c r="BF12" t="str">
        <f t="shared" ca="1" si="21"/>
        <v/>
      </c>
      <c r="BG12" t="str">
        <f t="shared" ca="1" si="22"/>
        <v/>
      </c>
      <c r="BH12" t="str">
        <f t="shared" ca="1" si="23"/>
        <v/>
      </c>
      <c r="BI12" t="str">
        <f t="shared" ca="1" si="24"/>
        <v/>
      </c>
      <c r="BJ12" t="str">
        <f t="shared" ca="1" si="25"/>
        <v/>
      </c>
      <c r="BK12" t="str">
        <f t="shared" ca="1" si="26"/>
        <v/>
      </c>
      <c r="BL12" t="str">
        <f t="shared" ca="1" si="27"/>
        <v/>
      </c>
      <c r="BM12" t="str">
        <f t="shared" ca="1" si="28"/>
        <v/>
      </c>
      <c r="BN12" t="str">
        <f t="shared" ca="1" si="29"/>
        <v/>
      </c>
      <c r="BO12" t="str">
        <f t="shared" ca="1" si="30"/>
        <v/>
      </c>
      <c r="BP12" t="str">
        <f t="shared" ca="1" si="31"/>
        <v/>
      </c>
      <c r="BQ12" t="str">
        <f t="shared" ca="1" si="32"/>
        <v/>
      </c>
      <c r="BR12" t="str">
        <f t="shared" ca="1" si="33"/>
        <v/>
      </c>
      <c r="BS12" t="str">
        <f t="shared" ca="1" si="34"/>
        <v/>
      </c>
      <c r="BT12" t="str">
        <f t="shared" ca="1" si="35"/>
        <v/>
      </c>
      <c r="BU12" t="str">
        <f t="shared" ca="1" si="36"/>
        <v/>
      </c>
      <c r="BV12" t="str">
        <f t="shared" ca="1" si="37"/>
        <v/>
      </c>
      <c r="BW12" t="str">
        <f t="shared" ca="1" si="38"/>
        <v/>
      </c>
      <c r="BX12" t="str">
        <f t="shared" ca="1" si="39"/>
        <v/>
      </c>
      <c r="BY12" t="str">
        <f t="shared" ca="1" si="40"/>
        <v/>
      </c>
      <c r="BZ12" t="str">
        <f t="shared" ca="1" si="41"/>
        <v/>
      </c>
      <c r="CA12" t="str">
        <f t="shared" ca="1" si="42"/>
        <v/>
      </c>
      <c r="CE12">
        <f t="shared" ca="1" si="43"/>
        <v>3</v>
      </c>
      <c r="CF12" t="str">
        <f t="shared" ca="1" si="43"/>
        <v/>
      </c>
      <c r="CG12">
        <f t="shared" ca="1" si="43"/>
        <v>4</v>
      </c>
      <c r="CH12" t="str">
        <f t="shared" ca="1" si="43"/>
        <v/>
      </c>
      <c r="CI12" t="str">
        <f t="shared" ca="1" si="45"/>
        <v/>
      </c>
      <c r="CJ12">
        <f t="shared" ca="1" si="45"/>
        <v>2</v>
      </c>
      <c r="CK12">
        <f t="shared" ca="1" si="45"/>
        <v>7</v>
      </c>
      <c r="CL12">
        <f t="shared" ca="1" si="45"/>
        <v>1</v>
      </c>
      <c r="CM12" t="str">
        <f t="shared" ca="1" si="45"/>
        <v/>
      </c>
      <c r="CN12" t="str">
        <f t="shared" ca="1" si="45"/>
        <v/>
      </c>
      <c r="CO12" t="str">
        <f t="shared" ca="1" si="45"/>
        <v/>
      </c>
      <c r="CP12">
        <f t="shared" ca="1" si="45"/>
        <v>9</v>
      </c>
      <c r="CQ12" t="str">
        <f t="shared" ca="1" si="45"/>
        <v/>
      </c>
      <c r="CR12" t="str">
        <f t="shared" ca="1" si="45"/>
        <v/>
      </c>
      <c r="CS12" t="str">
        <f t="shared" ca="1" si="45"/>
        <v/>
      </c>
      <c r="CT12" t="str">
        <f t="shared" ca="1" si="45"/>
        <v/>
      </c>
      <c r="CU12" t="str">
        <f t="shared" ca="1" si="45"/>
        <v/>
      </c>
      <c r="CV12" t="str">
        <f t="shared" ca="1" si="45"/>
        <v/>
      </c>
      <c r="CW12" t="str">
        <f t="shared" ca="1" si="45"/>
        <v/>
      </c>
      <c r="CX12" t="str">
        <f t="shared" ca="1" si="45"/>
        <v/>
      </c>
      <c r="CY12" t="str">
        <f t="shared" ca="1" si="45"/>
        <v/>
      </c>
      <c r="CZ12" t="str">
        <f t="shared" ca="1" si="45"/>
        <v/>
      </c>
      <c r="DA12" t="str">
        <f t="shared" ca="1" si="45"/>
        <v/>
      </c>
      <c r="DB12" t="str">
        <f t="shared" ca="1" si="45"/>
        <v/>
      </c>
      <c r="DC12" t="str">
        <f t="shared" ca="1" si="45"/>
        <v/>
      </c>
      <c r="DD12" t="str">
        <f t="shared" ca="1" si="45"/>
        <v/>
      </c>
      <c r="DE12" t="str">
        <f t="shared" ca="1" si="45"/>
        <v/>
      </c>
      <c r="DF12">
        <f t="shared" ca="1" si="45"/>
        <v>8</v>
      </c>
      <c r="DG12" t="str">
        <f t="shared" ca="1" si="45"/>
        <v/>
      </c>
      <c r="DH12" t="str">
        <f t="shared" ca="1" si="45"/>
        <v/>
      </c>
      <c r="DI12" t="str">
        <f t="shared" ca="1" si="45"/>
        <v/>
      </c>
      <c r="DJ12" t="str">
        <f t="shared" ca="1" si="45"/>
        <v/>
      </c>
      <c r="DK12" t="str">
        <f t="shared" ca="1" si="45"/>
        <v/>
      </c>
      <c r="DL12" t="str">
        <f t="shared" ca="1" si="45"/>
        <v/>
      </c>
      <c r="DM12">
        <f t="shared" ca="1" si="45"/>
        <v>5</v>
      </c>
      <c r="DN12" t="str">
        <f t="shared" ca="1" si="45"/>
        <v/>
      </c>
      <c r="DO12">
        <f t="shared" ca="1" si="45"/>
        <v>6</v>
      </c>
    </row>
    <row r="13" spans="1:157" x14ac:dyDescent="0.25">
      <c r="A13">
        <v>12</v>
      </c>
      <c r="B13">
        <f ca="1">'Rev-KTF'!B14</f>
        <v>7</v>
      </c>
      <c r="C13">
        <f t="shared" ca="1" si="3"/>
        <v>7</v>
      </c>
      <c r="D13" t="str">
        <f t="shared" ca="1" si="7"/>
        <v/>
      </c>
      <c r="E13" t="str">
        <f t="shared" ca="1" si="4"/>
        <v/>
      </c>
      <c r="F13" t="str">
        <f t="shared" ca="1" si="4"/>
        <v/>
      </c>
      <c r="G13" t="str">
        <f t="shared" ca="1" si="4"/>
        <v/>
      </c>
      <c r="H13" t="str">
        <f t="shared" ca="1" si="4"/>
        <v/>
      </c>
      <c r="I13" t="str">
        <f t="shared" ca="1" si="44"/>
        <v/>
      </c>
      <c r="J13" t="str">
        <f t="shared" ca="1" si="44"/>
        <v/>
      </c>
      <c r="K13" t="str">
        <f t="shared" ca="1" si="44"/>
        <v/>
      </c>
      <c r="L13" t="str">
        <f t="shared" ca="1" si="44"/>
        <v/>
      </c>
      <c r="M13" t="str">
        <f t="shared" ca="1" si="44"/>
        <v/>
      </c>
      <c r="N13" t="str">
        <f t="shared" ca="1" si="44"/>
        <v/>
      </c>
      <c r="O13" t="str">
        <f t="shared" ca="1" si="44"/>
        <v/>
      </c>
      <c r="P13" t="str">
        <f t="shared" ca="1" si="44"/>
        <v/>
      </c>
      <c r="Q13" t="str">
        <f t="shared" ca="1" si="44"/>
        <v/>
      </c>
      <c r="R13" t="str">
        <f t="shared" ca="1" si="44"/>
        <v/>
      </c>
      <c r="S13" t="str">
        <f t="shared" ca="1" si="44"/>
        <v/>
      </c>
      <c r="T13" t="str">
        <f t="shared" ca="1" si="44"/>
        <v/>
      </c>
      <c r="U13" t="str">
        <f t="shared" ca="1" si="44"/>
        <v/>
      </c>
      <c r="V13" t="str">
        <f t="shared" ca="1" si="44"/>
        <v/>
      </c>
      <c r="W13" t="str">
        <f t="shared" ca="1" si="44"/>
        <v/>
      </c>
      <c r="X13" t="str">
        <f t="shared" ca="1" si="44"/>
        <v/>
      </c>
      <c r="Y13" t="str">
        <f t="shared" ca="1" si="44"/>
        <v/>
      </c>
      <c r="Z13" t="str">
        <f t="shared" ca="1" si="44"/>
        <v/>
      </c>
      <c r="AA13" t="str">
        <f t="shared" ca="1" si="44"/>
        <v/>
      </c>
      <c r="AB13" t="str">
        <f t="shared" ca="1" si="44"/>
        <v/>
      </c>
      <c r="AC13" t="str">
        <f t="shared" ca="1" si="44"/>
        <v/>
      </c>
      <c r="AD13" t="str">
        <f t="shared" ca="1" si="44"/>
        <v/>
      </c>
      <c r="AE13" t="str">
        <f t="shared" ca="1" si="44"/>
        <v/>
      </c>
      <c r="AF13" t="str">
        <f t="shared" ca="1" si="44"/>
        <v/>
      </c>
      <c r="AG13" t="str">
        <f t="shared" ca="1" si="44"/>
        <v/>
      </c>
      <c r="AH13" t="str">
        <f t="shared" ca="1" si="44"/>
        <v/>
      </c>
      <c r="AI13" t="str">
        <f t="shared" ca="1" si="44"/>
        <v/>
      </c>
      <c r="AJ13" t="str">
        <f t="shared" ca="1" si="44"/>
        <v/>
      </c>
      <c r="AK13" t="str">
        <f t="shared" ca="1" si="44"/>
        <v/>
      </c>
      <c r="AL13" t="str">
        <f t="shared" ca="1" si="44"/>
        <v/>
      </c>
      <c r="AM13" t="str">
        <f t="shared" ca="1" si="44"/>
        <v/>
      </c>
      <c r="AN13" t="str">
        <f t="shared" ca="1" si="44"/>
        <v/>
      </c>
      <c r="AO13" t="str">
        <f t="shared" ca="1" si="44"/>
        <v/>
      </c>
      <c r="AQ13">
        <f t="shared" ca="1" si="1"/>
        <v>7</v>
      </c>
      <c r="AR13">
        <f t="shared" ca="1" si="5"/>
        <v>8</v>
      </c>
      <c r="AS13">
        <f t="shared" ca="1" si="8"/>
        <v>6</v>
      </c>
      <c r="AT13">
        <f t="shared" ca="1" si="9"/>
        <v>1</v>
      </c>
      <c r="AU13">
        <f t="shared" ca="1" si="10"/>
        <v>3</v>
      </c>
      <c r="AV13">
        <f t="shared" ca="1" si="11"/>
        <v>35</v>
      </c>
      <c r="AW13">
        <f t="shared" ca="1" si="12"/>
        <v>37</v>
      </c>
      <c r="AX13">
        <f t="shared" ca="1" si="13"/>
        <v>28</v>
      </c>
      <c r="AY13">
        <f t="shared" ca="1" si="14"/>
        <v>12</v>
      </c>
      <c r="AZ13" t="str">
        <f t="shared" ca="1" si="15"/>
        <v/>
      </c>
      <c r="BA13" t="str">
        <f t="shared" ca="1" si="16"/>
        <v/>
      </c>
      <c r="BB13" t="str">
        <f t="shared" ca="1" si="17"/>
        <v/>
      </c>
      <c r="BC13" t="str">
        <f t="shared" ca="1" si="18"/>
        <v/>
      </c>
      <c r="BD13" t="str">
        <f t="shared" ca="1" si="19"/>
        <v/>
      </c>
      <c r="BE13" t="str">
        <f t="shared" ca="1" si="20"/>
        <v/>
      </c>
      <c r="BF13" t="str">
        <f t="shared" ca="1" si="21"/>
        <v/>
      </c>
      <c r="BG13" t="str">
        <f t="shared" ca="1" si="22"/>
        <v/>
      </c>
      <c r="BH13" t="str">
        <f t="shared" ca="1" si="23"/>
        <v/>
      </c>
      <c r="BI13" t="str">
        <f t="shared" ca="1" si="24"/>
        <v/>
      </c>
      <c r="BJ13" t="str">
        <f t="shared" ca="1" si="25"/>
        <v/>
      </c>
      <c r="BK13" t="str">
        <f t="shared" ca="1" si="26"/>
        <v/>
      </c>
      <c r="BL13" t="str">
        <f t="shared" ca="1" si="27"/>
        <v/>
      </c>
      <c r="BM13" t="str">
        <f t="shared" ca="1" si="28"/>
        <v/>
      </c>
      <c r="BN13" t="str">
        <f t="shared" ca="1" si="29"/>
        <v/>
      </c>
      <c r="BO13" t="str">
        <f t="shared" ca="1" si="30"/>
        <v/>
      </c>
      <c r="BP13" t="str">
        <f t="shared" ca="1" si="31"/>
        <v/>
      </c>
      <c r="BQ13" t="str">
        <f t="shared" ca="1" si="32"/>
        <v/>
      </c>
      <c r="BR13" t="str">
        <f t="shared" ca="1" si="33"/>
        <v/>
      </c>
      <c r="BS13" t="str">
        <f t="shared" ca="1" si="34"/>
        <v/>
      </c>
      <c r="BT13" t="str">
        <f t="shared" ca="1" si="35"/>
        <v/>
      </c>
      <c r="BU13" t="str">
        <f t="shared" ca="1" si="36"/>
        <v/>
      </c>
      <c r="BV13" t="str">
        <f t="shared" ca="1" si="37"/>
        <v/>
      </c>
      <c r="BW13" t="str">
        <f t="shared" ca="1" si="38"/>
        <v/>
      </c>
      <c r="BX13" t="str">
        <f t="shared" ca="1" si="39"/>
        <v/>
      </c>
      <c r="BY13" t="str">
        <f t="shared" ca="1" si="40"/>
        <v/>
      </c>
      <c r="BZ13" t="str">
        <f t="shared" ca="1" si="41"/>
        <v/>
      </c>
      <c r="CA13" t="str">
        <f t="shared" ca="1" si="42"/>
        <v/>
      </c>
      <c r="CE13">
        <f t="shared" ca="1" si="43"/>
        <v>4</v>
      </c>
      <c r="CF13" t="str">
        <f t="shared" ca="1" si="43"/>
        <v/>
      </c>
      <c r="CG13">
        <f t="shared" ca="1" si="43"/>
        <v>5</v>
      </c>
      <c r="CH13" t="str">
        <f t="shared" ca="1" si="43"/>
        <v/>
      </c>
      <c r="CI13" t="str">
        <f t="shared" ca="1" si="45"/>
        <v/>
      </c>
      <c r="CJ13">
        <f t="shared" ca="1" si="45"/>
        <v>3</v>
      </c>
      <c r="CK13">
        <f t="shared" ca="1" si="45"/>
        <v>1</v>
      </c>
      <c r="CL13">
        <f t="shared" ca="1" si="45"/>
        <v>2</v>
      </c>
      <c r="CM13" t="str">
        <f t="shared" ca="1" si="45"/>
        <v/>
      </c>
      <c r="CN13" t="str">
        <f t="shared" ca="1" si="45"/>
        <v/>
      </c>
      <c r="CO13" t="str">
        <f t="shared" ca="1" si="45"/>
        <v/>
      </c>
      <c r="CP13">
        <f t="shared" ca="1" si="45"/>
        <v>9</v>
      </c>
      <c r="CQ13" t="str">
        <f t="shared" ca="1" si="45"/>
        <v/>
      </c>
      <c r="CR13" t="str">
        <f t="shared" ca="1" si="45"/>
        <v/>
      </c>
      <c r="CS13" t="str">
        <f t="shared" ca="1" si="45"/>
        <v/>
      </c>
      <c r="CT13" t="str">
        <f t="shared" ca="1" si="45"/>
        <v/>
      </c>
      <c r="CU13" t="str">
        <f t="shared" ca="1" si="45"/>
        <v/>
      </c>
      <c r="CV13" t="str">
        <f t="shared" ca="1" si="45"/>
        <v/>
      </c>
      <c r="CW13" t="str">
        <f t="shared" ca="1" si="45"/>
        <v/>
      </c>
      <c r="CX13" t="str">
        <f t="shared" ca="1" si="45"/>
        <v/>
      </c>
      <c r="CY13" t="str">
        <f t="shared" ca="1" si="45"/>
        <v/>
      </c>
      <c r="CZ13" t="str">
        <f t="shared" ca="1" si="45"/>
        <v/>
      </c>
      <c r="DA13" t="str">
        <f t="shared" ca="1" si="45"/>
        <v/>
      </c>
      <c r="DB13" t="str">
        <f t="shared" ca="1" si="45"/>
        <v/>
      </c>
      <c r="DC13" t="str">
        <f t="shared" ca="1" si="45"/>
        <v/>
      </c>
      <c r="DD13" t="str">
        <f t="shared" ca="1" si="45"/>
        <v/>
      </c>
      <c r="DE13" t="str">
        <f t="shared" ca="1" si="45"/>
        <v/>
      </c>
      <c r="DF13">
        <f t="shared" ca="1" si="45"/>
        <v>8</v>
      </c>
      <c r="DG13" t="str">
        <f t="shared" ca="1" si="45"/>
        <v/>
      </c>
      <c r="DH13" t="str">
        <f t="shared" ca="1" si="45"/>
        <v/>
      </c>
      <c r="DI13" t="str">
        <f t="shared" ca="1" si="45"/>
        <v/>
      </c>
      <c r="DJ13" t="str">
        <f t="shared" ca="1" si="45"/>
        <v/>
      </c>
      <c r="DK13" t="str">
        <f t="shared" ca="1" si="45"/>
        <v/>
      </c>
      <c r="DL13" t="str">
        <f t="shared" ca="1" si="45"/>
        <v/>
      </c>
      <c r="DM13">
        <f t="shared" ca="1" si="45"/>
        <v>6</v>
      </c>
      <c r="DN13" t="str">
        <f t="shared" ca="1" si="45"/>
        <v/>
      </c>
      <c r="DO13">
        <f t="shared" ca="1" si="45"/>
        <v>7</v>
      </c>
    </row>
    <row r="14" spans="1:157" x14ac:dyDescent="0.25">
      <c r="A14">
        <v>13</v>
      </c>
      <c r="B14">
        <f ca="1">'Rev-KTF'!B15</f>
        <v>10</v>
      </c>
      <c r="C14" t="str">
        <f t="shared" ca="1" si="3"/>
        <v/>
      </c>
      <c r="D14" t="str">
        <f t="shared" ca="1" si="7"/>
        <v/>
      </c>
      <c r="E14" t="str">
        <f t="shared" ca="1" si="4"/>
        <v/>
      </c>
      <c r="F14" t="str">
        <f t="shared" ca="1" si="4"/>
        <v/>
      </c>
      <c r="G14" t="str">
        <f t="shared" ca="1" si="4"/>
        <v/>
      </c>
      <c r="H14" t="str">
        <f t="shared" ca="1" si="4"/>
        <v/>
      </c>
      <c r="I14" t="str">
        <f t="shared" ca="1" si="44"/>
        <v/>
      </c>
      <c r="J14" t="str">
        <f t="shared" ca="1" si="44"/>
        <v/>
      </c>
      <c r="K14" t="str">
        <f t="shared" ca="1" si="44"/>
        <v/>
      </c>
      <c r="L14" t="str">
        <f t="shared" ca="1" si="44"/>
        <v/>
      </c>
      <c r="M14" t="str">
        <f t="shared" ca="1" si="44"/>
        <v/>
      </c>
      <c r="N14" t="str">
        <f t="shared" ca="1" si="44"/>
        <v/>
      </c>
      <c r="O14" t="str">
        <f t="shared" ca="1" si="44"/>
        <v/>
      </c>
      <c r="P14" t="str">
        <f t="shared" ca="1" si="44"/>
        <v/>
      </c>
      <c r="Q14" t="str">
        <f t="shared" ca="1" si="44"/>
        <v/>
      </c>
      <c r="R14" t="str">
        <f t="shared" ca="1" si="44"/>
        <v/>
      </c>
      <c r="S14" t="str">
        <f t="shared" ca="1" si="44"/>
        <v/>
      </c>
      <c r="T14" t="str">
        <f t="shared" ca="1" si="44"/>
        <v/>
      </c>
      <c r="U14" t="str">
        <f t="shared" ca="1" si="44"/>
        <v/>
      </c>
      <c r="V14" t="str">
        <f t="shared" ca="1" si="44"/>
        <v/>
      </c>
      <c r="W14" t="str">
        <f t="shared" ca="1" si="44"/>
        <v/>
      </c>
      <c r="X14" t="str">
        <f t="shared" ca="1" si="44"/>
        <v/>
      </c>
      <c r="Y14" t="str">
        <f t="shared" ca="1" si="44"/>
        <v/>
      </c>
      <c r="Z14" t="str">
        <f t="shared" ca="1" si="44"/>
        <v/>
      </c>
      <c r="AA14" t="str">
        <f t="shared" ca="1" si="44"/>
        <v/>
      </c>
      <c r="AB14" t="str">
        <f t="shared" ca="1" si="44"/>
        <v/>
      </c>
      <c r="AC14" t="str">
        <f t="shared" ca="1" si="44"/>
        <v/>
      </c>
      <c r="AD14" t="str">
        <f t="shared" ca="1" si="44"/>
        <v/>
      </c>
      <c r="AE14" t="str">
        <f t="shared" ca="1" si="44"/>
        <v/>
      </c>
      <c r="AF14" t="str">
        <f t="shared" ca="1" si="44"/>
        <v/>
      </c>
      <c r="AG14" t="str">
        <f t="shared" ca="1" si="44"/>
        <v/>
      </c>
      <c r="AH14" t="str">
        <f t="shared" ca="1" si="44"/>
        <v/>
      </c>
      <c r="AI14" t="str">
        <f t="shared" ca="1" si="44"/>
        <v/>
      </c>
      <c r="AJ14" t="str">
        <f t="shared" ca="1" si="44"/>
        <v/>
      </c>
      <c r="AK14" t="str">
        <f t="shared" ca="1" si="44"/>
        <v/>
      </c>
      <c r="AL14" t="str">
        <f t="shared" ca="1" si="44"/>
        <v/>
      </c>
      <c r="AM14" t="str">
        <f t="shared" ca="1" si="44"/>
        <v/>
      </c>
      <c r="AN14" t="str">
        <f t="shared" ca="1" si="44"/>
        <v/>
      </c>
      <c r="AO14" t="str">
        <f t="shared" ca="1" si="44"/>
        <v/>
      </c>
      <c r="AQ14">
        <f t="shared" ca="1" si="1"/>
        <v>10</v>
      </c>
      <c r="AR14">
        <f t="shared" ca="1" si="5"/>
        <v>7</v>
      </c>
      <c r="AS14">
        <f t="shared" ca="1" si="8"/>
        <v>8</v>
      </c>
      <c r="AT14">
        <f t="shared" ca="1" si="9"/>
        <v>6</v>
      </c>
      <c r="AU14">
        <f t="shared" ca="1" si="10"/>
        <v>1</v>
      </c>
      <c r="AV14">
        <f t="shared" ca="1" si="11"/>
        <v>3</v>
      </c>
      <c r="AW14">
        <f t="shared" ca="1" si="12"/>
        <v>35</v>
      </c>
      <c r="AX14">
        <f t="shared" ca="1" si="13"/>
        <v>37</v>
      </c>
      <c r="AY14">
        <f t="shared" ca="1" si="14"/>
        <v>28</v>
      </c>
      <c r="AZ14">
        <f t="shared" ca="1" si="15"/>
        <v>12</v>
      </c>
      <c r="BA14" t="str">
        <f t="shared" ca="1" si="16"/>
        <v/>
      </c>
      <c r="BB14" t="str">
        <f t="shared" ca="1" si="17"/>
        <v/>
      </c>
      <c r="BC14" t="str">
        <f t="shared" ca="1" si="18"/>
        <v/>
      </c>
      <c r="BD14" t="str">
        <f t="shared" ca="1" si="19"/>
        <v/>
      </c>
      <c r="BE14" t="str">
        <f t="shared" ca="1" si="20"/>
        <v/>
      </c>
      <c r="BF14" t="str">
        <f t="shared" ca="1" si="21"/>
        <v/>
      </c>
      <c r="BG14" t="str">
        <f t="shared" ca="1" si="22"/>
        <v/>
      </c>
      <c r="BH14" t="str">
        <f t="shared" ca="1" si="23"/>
        <v/>
      </c>
      <c r="BI14" t="str">
        <f t="shared" ca="1" si="24"/>
        <v/>
      </c>
      <c r="BJ14" t="str">
        <f t="shared" ca="1" si="25"/>
        <v/>
      </c>
      <c r="BK14" t="str">
        <f t="shared" ca="1" si="26"/>
        <v/>
      </c>
      <c r="BL14" t="str">
        <f t="shared" ca="1" si="27"/>
        <v/>
      </c>
      <c r="BM14" t="str">
        <f t="shared" ca="1" si="28"/>
        <v/>
      </c>
      <c r="BN14" t="str">
        <f t="shared" ca="1" si="29"/>
        <v/>
      </c>
      <c r="BO14" t="str">
        <f t="shared" ca="1" si="30"/>
        <v/>
      </c>
      <c r="BP14" t="str">
        <f t="shared" ca="1" si="31"/>
        <v/>
      </c>
      <c r="BQ14" t="str">
        <f t="shared" ca="1" si="32"/>
        <v/>
      </c>
      <c r="BR14" t="str">
        <f t="shared" ca="1" si="33"/>
        <v/>
      </c>
      <c r="BS14" t="str">
        <f t="shared" ca="1" si="34"/>
        <v/>
      </c>
      <c r="BT14" t="str">
        <f t="shared" ca="1" si="35"/>
        <v/>
      </c>
      <c r="BU14" t="str">
        <f t="shared" ca="1" si="36"/>
        <v/>
      </c>
      <c r="BV14" t="str">
        <f t="shared" ca="1" si="37"/>
        <v/>
      </c>
      <c r="BW14" t="str">
        <f t="shared" ca="1" si="38"/>
        <v/>
      </c>
      <c r="BX14" t="str">
        <f t="shared" ca="1" si="39"/>
        <v/>
      </c>
      <c r="BY14" t="str">
        <f t="shared" ca="1" si="40"/>
        <v/>
      </c>
      <c r="BZ14" t="str">
        <f t="shared" ca="1" si="41"/>
        <v/>
      </c>
      <c r="CA14" t="str">
        <f t="shared" ca="1" si="42"/>
        <v/>
      </c>
      <c r="CE14">
        <f t="shared" ca="1" si="43"/>
        <v>5</v>
      </c>
      <c r="CF14" t="str">
        <f t="shared" ca="1" si="43"/>
        <v/>
      </c>
      <c r="CG14">
        <f t="shared" ca="1" si="43"/>
        <v>6</v>
      </c>
      <c r="CH14" t="str">
        <f t="shared" ca="1" si="43"/>
        <v/>
      </c>
      <c r="CI14" t="str">
        <f t="shared" ca="1" si="45"/>
        <v/>
      </c>
      <c r="CJ14">
        <f t="shared" ca="1" si="45"/>
        <v>4</v>
      </c>
      <c r="CK14">
        <f t="shared" ca="1" si="45"/>
        <v>2</v>
      </c>
      <c r="CL14">
        <f t="shared" ca="1" si="45"/>
        <v>3</v>
      </c>
      <c r="CM14" t="str">
        <f t="shared" ca="1" si="45"/>
        <v/>
      </c>
      <c r="CN14">
        <f t="shared" ca="1" si="45"/>
        <v>1</v>
      </c>
      <c r="CO14" t="str">
        <f t="shared" ca="1" si="45"/>
        <v/>
      </c>
      <c r="CP14">
        <f t="shared" ca="1" si="45"/>
        <v>10</v>
      </c>
      <c r="CQ14" t="str">
        <f t="shared" ca="1" si="45"/>
        <v/>
      </c>
      <c r="CR14" t="str">
        <f t="shared" ca="1" si="45"/>
        <v/>
      </c>
      <c r="CS14" t="str">
        <f t="shared" ca="1" si="45"/>
        <v/>
      </c>
      <c r="CT14" t="str">
        <f t="shared" ca="1" si="45"/>
        <v/>
      </c>
      <c r="CU14" t="str">
        <f t="shared" ca="1" si="45"/>
        <v/>
      </c>
      <c r="CV14" t="str">
        <f t="shared" ca="1" si="45"/>
        <v/>
      </c>
      <c r="CW14" t="str">
        <f t="shared" ca="1" si="45"/>
        <v/>
      </c>
      <c r="CX14" t="str">
        <f t="shared" ca="1" si="45"/>
        <v/>
      </c>
      <c r="CY14" t="str">
        <f t="shared" ca="1" si="45"/>
        <v/>
      </c>
      <c r="CZ14" t="str">
        <f t="shared" ca="1" si="45"/>
        <v/>
      </c>
      <c r="DA14" t="str">
        <f t="shared" ca="1" si="45"/>
        <v/>
      </c>
      <c r="DB14" t="str">
        <f t="shared" ca="1" si="45"/>
        <v/>
      </c>
      <c r="DC14" t="str">
        <f t="shared" ca="1" si="45"/>
        <v/>
      </c>
      <c r="DD14" t="str">
        <f t="shared" ca="1" si="45"/>
        <v/>
      </c>
      <c r="DE14" t="str">
        <f t="shared" ca="1" si="45"/>
        <v/>
      </c>
      <c r="DF14">
        <f t="shared" ca="1" si="45"/>
        <v>9</v>
      </c>
      <c r="DG14" t="str">
        <f t="shared" ca="1" si="45"/>
        <v/>
      </c>
      <c r="DH14" t="str">
        <f t="shared" ca="1" si="45"/>
        <v/>
      </c>
      <c r="DI14" t="str">
        <f t="shared" ca="1" si="45"/>
        <v/>
      </c>
      <c r="DJ14" t="str">
        <f t="shared" ca="1" si="45"/>
        <v/>
      </c>
      <c r="DK14" t="str">
        <f t="shared" ca="1" si="45"/>
        <v/>
      </c>
      <c r="DL14" t="str">
        <f t="shared" ca="1" si="45"/>
        <v/>
      </c>
      <c r="DM14">
        <f t="shared" ca="1" si="45"/>
        <v>7</v>
      </c>
      <c r="DN14" t="str">
        <f t="shared" ca="1" si="45"/>
        <v/>
      </c>
      <c r="DO14">
        <f t="shared" ca="1" si="45"/>
        <v>8</v>
      </c>
    </row>
    <row r="15" spans="1:157" x14ac:dyDescent="0.25">
      <c r="A15">
        <v>14</v>
      </c>
      <c r="B15">
        <f ca="1">'Rev-KTF'!B16</f>
        <v>24</v>
      </c>
      <c r="C15" t="str">
        <f t="shared" ca="1" si="3"/>
        <v/>
      </c>
      <c r="D15" t="str">
        <f t="shared" ca="1" si="7"/>
        <v/>
      </c>
      <c r="E15" t="str">
        <f t="shared" ca="1" si="4"/>
        <v/>
      </c>
      <c r="F15" t="str">
        <f t="shared" ca="1" si="4"/>
        <v/>
      </c>
      <c r="G15" t="str">
        <f t="shared" ca="1" si="4"/>
        <v/>
      </c>
      <c r="H15" t="str">
        <f t="shared" ca="1" si="4"/>
        <v/>
      </c>
      <c r="I15" t="str">
        <f t="shared" ca="1" si="44"/>
        <v/>
      </c>
      <c r="J15" t="str">
        <f t="shared" ca="1" si="44"/>
        <v/>
      </c>
      <c r="K15" t="str">
        <f t="shared" ca="1" si="44"/>
        <v/>
      </c>
      <c r="L15" t="str">
        <f t="shared" ca="1" si="44"/>
        <v/>
      </c>
      <c r="M15" t="str">
        <f t="shared" ca="1" si="44"/>
        <v/>
      </c>
      <c r="N15" t="str">
        <f t="shared" ca="1" si="44"/>
        <v/>
      </c>
      <c r="O15" t="str">
        <f t="shared" ca="1" si="44"/>
        <v/>
      </c>
      <c r="P15" t="str">
        <f t="shared" ca="1" si="44"/>
        <v/>
      </c>
      <c r="Q15" t="str">
        <f t="shared" ca="1" si="44"/>
        <v/>
      </c>
      <c r="R15" t="str">
        <f t="shared" ca="1" si="44"/>
        <v/>
      </c>
      <c r="S15" t="str">
        <f t="shared" ca="1" si="44"/>
        <v/>
      </c>
      <c r="T15" t="str">
        <f t="shared" ca="1" si="44"/>
        <v/>
      </c>
      <c r="U15" t="str">
        <f t="shared" ca="1" si="44"/>
        <v/>
      </c>
      <c r="V15" t="str">
        <f t="shared" ca="1" si="44"/>
        <v/>
      </c>
      <c r="W15" t="str">
        <f t="shared" ca="1" si="44"/>
        <v/>
      </c>
      <c r="X15" t="str">
        <f t="shared" ca="1" si="44"/>
        <v/>
      </c>
      <c r="Y15" t="str">
        <f t="shared" ca="1" si="44"/>
        <v/>
      </c>
      <c r="Z15" t="str">
        <f t="shared" ca="1" si="44"/>
        <v/>
      </c>
      <c r="AA15" t="str">
        <f t="shared" ca="1" si="44"/>
        <v/>
      </c>
      <c r="AB15" t="str">
        <f t="shared" ca="1" si="44"/>
        <v/>
      </c>
      <c r="AC15" t="str">
        <f t="shared" ca="1" si="44"/>
        <v/>
      </c>
      <c r="AD15" t="str">
        <f t="shared" ca="1" si="44"/>
        <v/>
      </c>
      <c r="AE15" t="str">
        <f t="shared" ca="1" si="44"/>
        <v/>
      </c>
      <c r="AF15" t="str">
        <f t="shared" ca="1" si="44"/>
        <v/>
      </c>
      <c r="AG15" t="str">
        <f t="shared" ca="1" si="44"/>
        <v/>
      </c>
      <c r="AH15" t="str">
        <f t="shared" ca="1" si="44"/>
        <v/>
      </c>
      <c r="AI15" t="str">
        <f t="shared" ca="1" si="44"/>
        <v/>
      </c>
      <c r="AJ15" t="str">
        <f t="shared" ca="1" si="44"/>
        <v/>
      </c>
      <c r="AK15" t="str">
        <f t="shared" ca="1" si="44"/>
        <v/>
      </c>
      <c r="AL15" t="str">
        <f t="shared" ca="1" si="44"/>
        <v/>
      </c>
      <c r="AM15" t="str">
        <f t="shared" ca="1" si="44"/>
        <v/>
      </c>
      <c r="AN15" t="str">
        <f t="shared" ca="1" si="44"/>
        <v/>
      </c>
      <c r="AO15" t="str">
        <f t="shared" ca="1" si="44"/>
        <v/>
      </c>
      <c r="AQ15">
        <f t="shared" ca="1" si="1"/>
        <v>24</v>
      </c>
      <c r="AR15">
        <f t="shared" ca="1" si="5"/>
        <v>10</v>
      </c>
      <c r="AS15">
        <f t="shared" ca="1" si="8"/>
        <v>7</v>
      </c>
      <c r="AT15">
        <f t="shared" ca="1" si="9"/>
        <v>8</v>
      </c>
      <c r="AU15">
        <f t="shared" ca="1" si="10"/>
        <v>6</v>
      </c>
      <c r="AV15">
        <f t="shared" ca="1" si="11"/>
        <v>1</v>
      </c>
      <c r="AW15">
        <f t="shared" ca="1" si="12"/>
        <v>3</v>
      </c>
      <c r="AX15">
        <f t="shared" ca="1" si="13"/>
        <v>35</v>
      </c>
      <c r="AY15">
        <f t="shared" ca="1" si="14"/>
        <v>37</v>
      </c>
      <c r="AZ15">
        <f t="shared" ca="1" si="15"/>
        <v>28</v>
      </c>
      <c r="BA15">
        <f t="shared" ca="1" si="16"/>
        <v>12</v>
      </c>
      <c r="BB15" t="str">
        <f t="shared" ca="1" si="17"/>
        <v/>
      </c>
      <c r="BC15" t="str">
        <f t="shared" ca="1" si="18"/>
        <v/>
      </c>
      <c r="BD15" t="str">
        <f t="shared" ca="1" si="19"/>
        <v/>
      </c>
      <c r="BE15" t="str">
        <f t="shared" ca="1" si="20"/>
        <v/>
      </c>
      <c r="BF15" t="str">
        <f t="shared" ca="1" si="21"/>
        <v/>
      </c>
      <c r="BG15" t="str">
        <f t="shared" ca="1" si="22"/>
        <v/>
      </c>
      <c r="BH15" t="str">
        <f t="shared" ca="1" si="23"/>
        <v/>
      </c>
      <c r="BI15" t="str">
        <f t="shared" ca="1" si="24"/>
        <v/>
      </c>
      <c r="BJ15" t="str">
        <f t="shared" ca="1" si="25"/>
        <v/>
      </c>
      <c r="BK15" t="str">
        <f t="shared" ca="1" si="26"/>
        <v/>
      </c>
      <c r="BL15" t="str">
        <f t="shared" ca="1" si="27"/>
        <v/>
      </c>
      <c r="BM15" t="str">
        <f t="shared" ca="1" si="28"/>
        <v/>
      </c>
      <c r="BN15" t="str">
        <f t="shared" ca="1" si="29"/>
        <v/>
      </c>
      <c r="BO15" t="str">
        <f t="shared" ca="1" si="30"/>
        <v/>
      </c>
      <c r="BP15" t="str">
        <f t="shared" ca="1" si="31"/>
        <v/>
      </c>
      <c r="BQ15" t="str">
        <f t="shared" ca="1" si="32"/>
        <v/>
      </c>
      <c r="BR15" t="str">
        <f t="shared" ca="1" si="33"/>
        <v/>
      </c>
      <c r="BS15" t="str">
        <f t="shared" ca="1" si="34"/>
        <v/>
      </c>
      <c r="BT15" t="str">
        <f t="shared" ca="1" si="35"/>
        <v/>
      </c>
      <c r="BU15" t="str">
        <f t="shared" ca="1" si="36"/>
        <v/>
      </c>
      <c r="BV15" t="str">
        <f t="shared" ca="1" si="37"/>
        <v/>
      </c>
      <c r="BW15" t="str">
        <f t="shared" ca="1" si="38"/>
        <v/>
      </c>
      <c r="BX15" t="str">
        <f t="shared" ca="1" si="39"/>
        <v/>
      </c>
      <c r="BY15" t="str">
        <f t="shared" ca="1" si="40"/>
        <v/>
      </c>
      <c r="BZ15" t="str">
        <f t="shared" ca="1" si="41"/>
        <v/>
      </c>
      <c r="CA15" t="str">
        <f t="shared" ca="1" si="42"/>
        <v/>
      </c>
      <c r="CE15">
        <f t="shared" ca="1" si="43"/>
        <v>6</v>
      </c>
      <c r="CF15" t="str">
        <f t="shared" ca="1" si="43"/>
        <v/>
      </c>
      <c r="CG15">
        <f t="shared" ca="1" si="43"/>
        <v>7</v>
      </c>
      <c r="CH15" t="str">
        <f t="shared" ca="1" si="43"/>
        <v/>
      </c>
      <c r="CI15" t="str">
        <f t="shared" ca="1" si="45"/>
        <v/>
      </c>
      <c r="CJ15">
        <f t="shared" ca="1" si="45"/>
        <v>5</v>
      </c>
      <c r="CK15">
        <f t="shared" ca="1" si="45"/>
        <v>3</v>
      </c>
      <c r="CL15">
        <f t="shared" ca="1" si="45"/>
        <v>4</v>
      </c>
      <c r="CM15" t="str">
        <f t="shared" ca="1" si="45"/>
        <v/>
      </c>
      <c r="CN15">
        <f t="shared" ca="1" si="45"/>
        <v>2</v>
      </c>
      <c r="CO15" t="str">
        <f t="shared" ca="1" si="45"/>
        <v/>
      </c>
      <c r="CP15">
        <f t="shared" ca="1" si="45"/>
        <v>11</v>
      </c>
      <c r="CQ15" t="str">
        <f t="shared" ca="1" si="45"/>
        <v/>
      </c>
      <c r="CR15" t="str">
        <f t="shared" ca="1" si="45"/>
        <v/>
      </c>
      <c r="CS15" t="str">
        <f t="shared" ca="1" si="45"/>
        <v/>
      </c>
      <c r="CT15" t="str">
        <f t="shared" ca="1" si="45"/>
        <v/>
      </c>
      <c r="CU15" t="str">
        <f t="shared" ca="1" si="45"/>
        <v/>
      </c>
      <c r="CV15" t="str">
        <f t="shared" ca="1" si="45"/>
        <v/>
      </c>
      <c r="CW15" t="str">
        <f t="shared" ca="1" si="45"/>
        <v/>
      </c>
      <c r="CX15" t="str">
        <f t="shared" ca="1" si="45"/>
        <v/>
      </c>
      <c r="CY15" t="str">
        <f t="shared" ca="1" si="45"/>
        <v/>
      </c>
      <c r="CZ15" t="str">
        <f t="shared" ca="1" si="45"/>
        <v/>
      </c>
      <c r="DA15" t="str">
        <f t="shared" ca="1" si="45"/>
        <v/>
      </c>
      <c r="DB15">
        <f t="shared" ca="1" si="45"/>
        <v>1</v>
      </c>
      <c r="DC15" t="str">
        <f t="shared" ca="1" si="45"/>
        <v/>
      </c>
      <c r="DD15" t="str">
        <f t="shared" ca="1" si="45"/>
        <v/>
      </c>
      <c r="DE15" t="str">
        <f t="shared" ca="1" si="45"/>
        <v/>
      </c>
      <c r="DF15">
        <f t="shared" ca="1" si="45"/>
        <v>10</v>
      </c>
      <c r="DG15" t="str">
        <f t="shared" ca="1" si="45"/>
        <v/>
      </c>
      <c r="DH15" t="str">
        <f t="shared" ca="1" si="45"/>
        <v/>
      </c>
      <c r="DI15" t="str">
        <f t="shared" ca="1" si="45"/>
        <v/>
      </c>
      <c r="DJ15" t="str">
        <f t="shared" ca="1" si="45"/>
        <v/>
      </c>
      <c r="DK15" t="str">
        <f t="shared" ca="1" si="45"/>
        <v/>
      </c>
      <c r="DL15" t="str">
        <f t="shared" ca="1" si="45"/>
        <v/>
      </c>
      <c r="DM15">
        <f t="shared" ca="1" si="45"/>
        <v>8</v>
      </c>
      <c r="DN15" t="str">
        <f t="shared" ca="1" si="45"/>
        <v/>
      </c>
      <c r="DO15">
        <f t="shared" ca="1" si="45"/>
        <v>9</v>
      </c>
    </row>
    <row r="16" spans="1:157" x14ac:dyDescent="0.25">
      <c r="A16">
        <v>15</v>
      </c>
      <c r="B16">
        <f ca="1">'Rev-KTF'!B17</f>
        <v>20</v>
      </c>
      <c r="C16" t="str">
        <f t="shared" ca="1" si="3"/>
        <v/>
      </c>
      <c r="D16" t="str">
        <f t="shared" ca="1" si="7"/>
        <v/>
      </c>
      <c r="E16" t="str">
        <f t="shared" ca="1" si="4"/>
        <v/>
      </c>
      <c r="F16" t="str">
        <f t="shared" ca="1" si="4"/>
        <v/>
      </c>
      <c r="G16" t="str">
        <f t="shared" ca="1" si="4"/>
        <v/>
      </c>
      <c r="H16" t="str">
        <f t="shared" ca="1" si="4"/>
        <v/>
      </c>
      <c r="I16" t="str">
        <f t="shared" ca="1" si="44"/>
        <v/>
      </c>
      <c r="J16" t="str">
        <f t="shared" ca="1" si="44"/>
        <v/>
      </c>
      <c r="K16" t="str">
        <f t="shared" ca="1" si="44"/>
        <v/>
      </c>
      <c r="L16" t="str">
        <f t="shared" ca="1" si="44"/>
        <v/>
      </c>
      <c r="M16" t="str">
        <f t="shared" ca="1" si="44"/>
        <v/>
      </c>
      <c r="N16" t="str">
        <f t="shared" ca="1" si="44"/>
        <v/>
      </c>
      <c r="O16" t="str">
        <f t="shared" ca="1" si="44"/>
        <v/>
      </c>
      <c r="P16" t="str">
        <f t="shared" ca="1" si="44"/>
        <v/>
      </c>
      <c r="Q16" t="str">
        <f t="shared" ca="1" si="44"/>
        <v/>
      </c>
      <c r="R16" t="str">
        <f t="shared" ca="1" si="44"/>
        <v/>
      </c>
      <c r="S16" t="str">
        <f t="shared" ca="1" si="44"/>
        <v/>
      </c>
      <c r="T16" t="str">
        <f t="shared" ca="1" si="44"/>
        <v/>
      </c>
      <c r="U16" t="str">
        <f t="shared" ca="1" si="44"/>
        <v/>
      </c>
      <c r="V16" t="str">
        <f t="shared" ca="1" si="44"/>
        <v/>
      </c>
      <c r="W16" t="str">
        <f t="shared" ca="1" si="44"/>
        <v/>
      </c>
      <c r="X16" t="str">
        <f t="shared" ca="1" si="44"/>
        <v/>
      </c>
      <c r="Y16" t="str">
        <f t="shared" ca="1" si="44"/>
        <v/>
      </c>
      <c r="Z16" t="str">
        <f t="shared" ca="1" si="44"/>
        <v/>
      </c>
      <c r="AA16" t="str">
        <f t="shared" ca="1" si="44"/>
        <v/>
      </c>
      <c r="AB16" t="str">
        <f t="shared" ca="1" si="44"/>
        <v/>
      </c>
      <c r="AC16" t="str">
        <f t="shared" ca="1" si="44"/>
        <v/>
      </c>
      <c r="AD16" t="str">
        <f t="shared" ca="1" si="44"/>
        <v/>
      </c>
      <c r="AE16" t="str">
        <f t="shared" ca="1" si="44"/>
        <v/>
      </c>
      <c r="AF16" t="str">
        <f t="shared" ca="1" si="44"/>
        <v/>
      </c>
      <c r="AG16" t="str">
        <f t="shared" ref="AG16:AO31" ca="1" si="46">IF(AND($B17="",$B16&lt;&gt;""),BS16,IF(AND($B18="",$B17&lt;&gt;"",$B16&lt;&gt;""),AG$1,""))</f>
        <v/>
      </c>
      <c r="AH16" t="str">
        <f t="shared" ca="1" si="46"/>
        <v/>
      </c>
      <c r="AI16" t="str">
        <f t="shared" ca="1" si="46"/>
        <v/>
      </c>
      <c r="AJ16" t="str">
        <f t="shared" ca="1" si="46"/>
        <v/>
      </c>
      <c r="AK16" t="str">
        <f t="shared" ca="1" si="46"/>
        <v/>
      </c>
      <c r="AL16" t="str">
        <f t="shared" ca="1" si="46"/>
        <v/>
      </c>
      <c r="AM16" t="str">
        <f t="shared" ca="1" si="46"/>
        <v/>
      </c>
      <c r="AN16" t="str">
        <f t="shared" ca="1" si="46"/>
        <v/>
      </c>
      <c r="AO16" t="str">
        <f t="shared" ca="1" si="46"/>
        <v/>
      </c>
      <c r="AQ16">
        <f t="shared" ca="1" si="1"/>
        <v>20</v>
      </c>
      <c r="AR16">
        <f t="shared" ca="1" si="5"/>
        <v>24</v>
      </c>
      <c r="AS16">
        <f t="shared" ca="1" si="8"/>
        <v>10</v>
      </c>
      <c r="AT16">
        <f t="shared" ca="1" si="9"/>
        <v>7</v>
      </c>
      <c r="AU16">
        <f t="shared" ca="1" si="10"/>
        <v>8</v>
      </c>
      <c r="AV16">
        <f t="shared" ca="1" si="11"/>
        <v>6</v>
      </c>
      <c r="AW16">
        <f t="shared" ca="1" si="12"/>
        <v>1</v>
      </c>
      <c r="AX16">
        <f t="shared" ca="1" si="13"/>
        <v>3</v>
      </c>
      <c r="AY16">
        <f t="shared" ca="1" si="14"/>
        <v>35</v>
      </c>
      <c r="AZ16">
        <f t="shared" ca="1" si="15"/>
        <v>37</v>
      </c>
      <c r="BA16">
        <f t="shared" ca="1" si="16"/>
        <v>28</v>
      </c>
      <c r="BB16">
        <f t="shared" ca="1" si="17"/>
        <v>12</v>
      </c>
      <c r="BC16" t="str">
        <f t="shared" ca="1" si="18"/>
        <v/>
      </c>
      <c r="BD16" t="str">
        <f t="shared" ca="1" si="19"/>
        <v/>
      </c>
      <c r="BE16" t="str">
        <f t="shared" ca="1" si="20"/>
        <v/>
      </c>
      <c r="BF16" t="str">
        <f t="shared" ca="1" si="21"/>
        <v/>
      </c>
      <c r="BG16" t="str">
        <f t="shared" ca="1" si="22"/>
        <v/>
      </c>
      <c r="BH16" t="str">
        <f t="shared" ca="1" si="23"/>
        <v/>
      </c>
      <c r="BI16" t="str">
        <f t="shared" ca="1" si="24"/>
        <v/>
      </c>
      <c r="BJ16" t="str">
        <f t="shared" ca="1" si="25"/>
        <v/>
      </c>
      <c r="BK16" t="str">
        <f t="shared" ca="1" si="26"/>
        <v/>
      </c>
      <c r="BL16" t="str">
        <f t="shared" ca="1" si="27"/>
        <v/>
      </c>
      <c r="BM16" t="str">
        <f t="shared" ca="1" si="28"/>
        <v/>
      </c>
      <c r="BN16" t="str">
        <f t="shared" ca="1" si="29"/>
        <v/>
      </c>
      <c r="BO16" t="str">
        <f t="shared" ca="1" si="30"/>
        <v/>
      </c>
      <c r="BP16" t="str">
        <f t="shared" ca="1" si="31"/>
        <v/>
      </c>
      <c r="BQ16" t="str">
        <f t="shared" ca="1" si="32"/>
        <v/>
      </c>
      <c r="BR16" t="str">
        <f t="shared" ca="1" si="33"/>
        <v/>
      </c>
      <c r="BS16" t="str">
        <f t="shared" ca="1" si="34"/>
        <v/>
      </c>
      <c r="BT16" t="str">
        <f t="shared" ca="1" si="35"/>
        <v/>
      </c>
      <c r="BU16" t="str">
        <f t="shared" ca="1" si="36"/>
        <v/>
      </c>
      <c r="BV16" t="str">
        <f t="shared" ca="1" si="37"/>
        <v/>
      </c>
      <c r="BW16" t="str">
        <f t="shared" ca="1" si="38"/>
        <v/>
      </c>
      <c r="BX16" t="str">
        <f t="shared" ca="1" si="39"/>
        <v/>
      </c>
      <c r="BY16" t="str">
        <f t="shared" ca="1" si="40"/>
        <v/>
      </c>
      <c r="BZ16" t="str">
        <f t="shared" ca="1" si="41"/>
        <v/>
      </c>
      <c r="CA16" t="str">
        <f t="shared" ca="1" si="42"/>
        <v/>
      </c>
      <c r="CE16">
        <f t="shared" ca="1" si="43"/>
        <v>7</v>
      </c>
      <c r="CF16" t="str">
        <f t="shared" ca="1" si="43"/>
        <v/>
      </c>
      <c r="CG16">
        <f t="shared" ca="1" si="43"/>
        <v>8</v>
      </c>
      <c r="CH16" t="str">
        <f t="shared" ca="1" si="43"/>
        <v/>
      </c>
      <c r="CI16" t="str">
        <f t="shared" ca="1" si="45"/>
        <v/>
      </c>
      <c r="CJ16">
        <f t="shared" ca="1" si="45"/>
        <v>6</v>
      </c>
      <c r="CK16">
        <f t="shared" ca="1" si="45"/>
        <v>4</v>
      </c>
      <c r="CL16">
        <f t="shared" ca="1" si="45"/>
        <v>5</v>
      </c>
      <c r="CM16" t="str">
        <f t="shared" ca="1" si="45"/>
        <v/>
      </c>
      <c r="CN16">
        <f t="shared" ca="1" si="45"/>
        <v>3</v>
      </c>
      <c r="CO16" t="str">
        <f t="shared" ca="1" si="45"/>
        <v/>
      </c>
      <c r="CP16">
        <f t="shared" ca="1" si="45"/>
        <v>12</v>
      </c>
      <c r="CQ16" t="str">
        <f t="shared" ca="1" si="45"/>
        <v/>
      </c>
      <c r="CR16" t="str">
        <f t="shared" ca="1" si="45"/>
        <v/>
      </c>
      <c r="CS16" t="str">
        <f t="shared" ca="1" si="45"/>
        <v/>
      </c>
      <c r="CT16" t="str">
        <f t="shared" ca="1" si="45"/>
        <v/>
      </c>
      <c r="CU16" t="str">
        <f t="shared" ca="1" si="45"/>
        <v/>
      </c>
      <c r="CV16" t="str">
        <f t="shared" ca="1" si="45"/>
        <v/>
      </c>
      <c r="CW16" t="str">
        <f t="shared" ca="1" si="45"/>
        <v/>
      </c>
      <c r="CX16">
        <f t="shared" ca="1" si="45"/>
        <v>1</v>
      </c>
      <c r="CY16" t="str">
        <f t="shared" ca="1" si="45"/>
        <v/>
      </c>
      <c r="CZ16" t="str">
        <f t="shared" ca="1" si="45"/>
        <v/>
      </c>
      <c r="DA16" t="str">
        <f t="shared" ca="1" si="45"/>
        <v/>
      </c>
      <c r="DB16">
        <f t="shared" ca="1" si="45"/>
        <v>2</v>
      </c>
      <c r="DC16" t="str">
        <f t="shared" ca="1" si="45"/>
        <v/>
      </c>
      <c r="DD16" t="str">
        <f t="shared" ca="1" si="45"/>
        <v/>
      </c>
      <c r="DE16" t="str">
        <f t="shared" ca="1" si="45"/>
        <v/>
      </c>
      <c r="DF16">
        <f t="shared" ca="1" si="45"/>
        <v>11</v>
      </c>
      <c r="DG16" t="str">
        <f t="shared" ca="1" si="45"/>
        <v/>
      </c>
      <c r="DH16" t="str">
        <f t="shared" ca="1" si="45"/>
        <v/>
      </c>
      <c r="DI16" t="str">
        <f t="shared" ca="1" si="45"/>
        <v/>
      </c>
      <c r="DJ16" t="str">
        <f t="shared" ca="1" si="45"/>
        <v/>
      </c>
      <c r="DK16" t="str">
        <f t="shared" ca="1" si="45"/>
        <v/>
      </c>
      <c r="DL16" t="str">
        <f t="shared" ca="1" si="45"/>
        <v/>
      </c>
      <c r="DM16">
        <f t="shared" ca="1" si="45"/>
        <v>9</v>
      </c>
      <c r="DN16" t="str">
        <f t="shared" ca="1" si="45"/>
        <v/>
      </c>
      <c r="DO16">
        <f t="shared" ca="1" si="45"/>
        <v>10</v>
      </c>
    </row>
    <row r="17" spans="1:119" x14ac:dyDescent="0.25">
      <c r="A17">
        <v>16</v>
      </c>
      <c r="B17">
        <f ca="1">'Rev-KTF'!B18</f>
        <v>15</v>
      </c>
      <c r="C17" t="str">
        <f t="shared" ca="1" si="3"/>
        <v/>
      </c>
      <c r="D17" t="str">
        <f t="shared" ca="1" si="7"/>
        <v/>
      </c>
      <c r="E17" t="str">
        <f t="shared" ca="1" si="4"/>
        <v/>
      </c>
      <c r="F17" t="str">
        <f t="shared" ca="1" si="4"/>
        <v/>
      </c>
      <c r="G17" t="str">
        <f t="shared" ca="1" si="4"/>
        <v/>
      </c>
      <c r="H17" t="str">
        <f t="shared" ca="1" si="4"/>
        <v/>
      </c>
      <c r="I17" t="str">
        <f t="shared" ca="1" si="4"/>
        <v/>
      </c>
      <c r="J17" t="str">
        <f t="shared" ca="1" si="4"/>
        <v/>
      </c>
      <c r="K17" t="str">
        <f t="shared" ca="1" si="4"/>
        <v/>
      </c>
      <c r="L17" t="str">
        <f t="shared" ca="1" si="4"/>
        <v/>
      </c>
      <c r="M17" t="str">
        <f t="shared" ca="1" si="4"/>
        <v/>
      </c>
      <c r="N17" t="str">
        <f t="shared" ca="1" si="4"/>
        <v/>
      </c>
      <c r="O17" t="str">
        <f t="shared" ca="1" si="4"/>
        <v/>
      </c>
      <c r="P17" t="str">
        <f t="shared" ca="1" si="4"/>
        <v/>
      </c>
      <c r="Q17" t="str">
        <f t="shared" ca="1" si="4"/>
        <v/>
      </c>
      <c r="R17" t="str">
        <f t="shared" ca="1" si="4"/>
        <v/>
      </c>
      <c r="S17" t="str">
        <f t="shared" ca="1" si="4"/>
        <v/>
      </c>
      <c r="T17" t="str">
        <f t="shared" ca="1" si="4"/>
        <v/>
      </c>
      <c r="U17" t="str">
        <f t="shared" ref="U17:AJ32" ca="1" si="47">IF(AND($B18="",$B17&lt;&gt;""),BG17,IF(AND($B19="",$B18&lt;&gt;"",$B17&lt;&gt;""),U$1,""))</f>
        <v/>
      </c>
      <c r="V17" t="str">
        <f t="shared" ca="1" si="47"/>
        <v/>
      </c>
      <c r="W17" t="str">
        <f t="shared" ca="1" si="47"/>
        <v/>
      </c>
      <c r="X17" t="str">
        <f t="shared" ca="1" si="47"/>
        <v/>
      </c>
      <c r="Y17" t="str">
        <f t="shared" ca="1" si="47"/>
        <v/>
      </c>
      <c r="Z17" t="str">
        <f t="shared" ca="1" si="47"/>
        <v/>
      </c>
      <c r="AA17" t="str">
        <f t="shared" ca="1" si="47"/>
        <v/>
      </c>
      <c r="AB17" t="str">
        <f t="shared" ca="1" si="47"/>
        <v/>
      </c>
      <c r="AC17" t="str">
        <f t="shared" ca="1" si="47"/>
        <v/>
      </c>
      <c r="AD17" t="str">
        <f t="shared" ca="1" si="47"/>
        <v/>
      </c>
      <c r="AE17" t="str">
        <f t="shared" ca="1" si="47"/>
        <v/>
      </c>
      <c r="AF17" t="str">
        <f t="shared" ca="1" si="47"/>
        <v/>
      </c>
      <c r="AG17" t="str">
        <f t="shared" ca="1" si="46"/>
        <v/>
      </c>
      <c r="AH17" t="str">
        <f t="shared" ca="1" si="46"/>
        <v/>
      </c>
      <c r="AI17" t="str">
        <f t="shared" ca="1" si="46"/>
        <v/>
      </c>
      <c r="AJ17" t="str">
        <f t="shared" ca="1" si="46"/>
        <v/>
      </c>
      <c r="AK17" t="str">
        <f t="shared" ca="1" si="46"/>
        <v/>
      </c>
      <c r="AL17" t="str">
        <f t="shared" ca="1" si="46"/>
        <v/>
      </c>
      <c r="AM17" t="str">
        <f t="shared" ca="1" si="46"/>
        <v/>
      </c>
      <c r="AN17" t="str">
        <f t="shared" ca="1" si="46"/>
        <v/>
      </c>
      <c r="AO17" t="str">
        <f t="shared" ca="1" si="46"/>
        <v/>
      </c>
      <c r="AQ17">
        <f t="shared" ca="1" si="1"/>
        <v>15</v>
      </c>
      <c r="AR17">
        <f t="shared" ca="1" si="5"/>
        <v>20</v>
      </c>
      <c r="AS17">
        <f t="shared" ca="1" si="8"/>
        <v>24</v>
      </c>
      <c r="AT17">
        <f t="shared" ca="1" si="9"/>
        <v>10</v>
      </c>
      <c r="AU17">
        <f t="shared" ca="1" si="10"/>
        <v>7</v>
      </c>
      <c r="AV17">
        <f t="shared" ca="1" si="11"/>
        <v>8</v>
      </c>
      <c r="AW17">
        <f t="shared" ca="1" si="12"/>
        <v>6</v>
      </c>
      <c r="AX17">
        <f t="shared" ca="1" si="13"/>
        <v>1</v>
      </c>
      <c r="AY17">
        <f t="shared" ca="1" si="14"/>
        <v>3</v>
      </c>
      <c r="AZ17">
        <f t="shared" ca="1" si="15"/>
        <v>35</v>
      </c>
      <c r="BA17">
        <f t="shared" ca="1" si="16"/>
        <v>37</v>
      </c>
      <c r="BB17">
        <f t="shared" ca="1" si="17"/>
        <v>28</v>
      </c>
      <c r="BC17">
        <f t="shared" ca="1" si="18"/>
        <v>12</v>
      </c>
      <c r="BD17" t="str">
        <f t="shared" ca="1" si="19"/>
        <v/>
      </c>
      <c r="BE17" t="str">
        <f t="shared" ca="1" si="20"/>
        <v/>
      </c>
      <c r="BF17" t="str">
        <f t="shared" ca="1" si="21"/>
        <v/>
      </c>
      <c r="BG17" t="str">
        <f t="shared" ca="1" si="22"/>
        <v/>
      </c>
      <c r="BH17" t="str">
        <f t="shared" ca="1" si="23"/>
        <v/>
      </c>
      <c r="BI17" t="str">
        <f t="shared" ca="1" si="24"/>
        <v/>
      </c>
      <c r="BJ17" t="str">
        <f t="shared" ca="1" si="25"/>
        <v/>
      </c>
      <c r="BK17" t="str">
        <f t="shared" ca="1" si="26"/>
        <v/>
      </c>
      <c r="BL17" t="str">
        <f t="shared" ca="1" si="27"/>
        <v/>
      </c>
      <c r="BM17" t="str">
        <f t="shared" ca="1" si="28"/>
        <v/>
      </c>
      <c r="BN17" t="str">
        <f t="shared" ca="1" si="29"/>
        <v/>
      </c>
      <c r="BO17" t="str">
        <f t="shared" ca="1" si="30"/>
        <v/>
      </c>
      <c r="BP17" t="str">
        <f t="shared" ca="1" si="31"/>
        <v/>
      </c>
      <c r="BQ17" t="str">
        <f t="shared" ca="1" si="32"/>
        <v/>
      </c>
      <c r="BR17" t="str">
        <f t="shared" ca="1" si="33"/>
        <v/>
      </c>
      <c r="BS17" t="str">
        <f t="shared" ca="1" si="34"/>
        <v/>
      </c>
      <c r="BT17" t="str">
        <f t="shared" ca="1" si="35"/>
        <v/>
      </c>
      <c r="BU17" t="str">
        <f t="shared" ca="1" si="36"/>
        <v/>
      </c>
      <c r="BV17" t="str">
        <f t="shared" ca="1" si="37"/>
        <v/>
      </c>
      <c r="BW17" t="str">
        <f t="shared" ca="1" si="38"/>
        <v/>
      </c>
      <c r="BX17" t="str">
        <f t="shared" ca="1" si="39"/>
        <v/>
      </c>
      <c r="BY17" t="str">
        <f t="shared" ca="1" si="40"/>
        <v/>
      </c>
      <c r="BZ17" t="str">
        <f t="shared" ca="1" si="41"/>
        <v/>
      </c>
      <c r="CA17" t="str">
        <f t="shared" ca="1" si="42"/>
        <v/>
      </c>
      <c r="CE17">
        <f t="shared" ca="1" si="43"/>
        <v>8</v>
      </c>
      <c r="CF17" t="str">
        <f t="shared" ca="1" si="43"/>
        <v/>
      </c>
      <c r="CG17">
        <f t="shared" ca="1" si="43"/>
        <v>9</v>
      </c>
      <c r="CH17" t="str">
        <f t="shared" ca="1" si="43"/>
        <v/>
      </c>
      <c r="CI17" t="str">
        <f t="shared" ca="1" si="45"/>
        <v/>
      </c>
      <c r="CJ17">
        <f t="shared" ca="1" si="45"/>
        <v>7</v>
      </c>
      <c r="CK17">
        <f t="shared" ca="1" si="45"/>
        <v>5</v>
      </c>
      <c r="CL17">
        <f t="shared" ca="1" si="45"/>
        <v>6</v>
      </c>
      <c r="CM17" t="str">
        <f t="shared" ca="1" si="45"/>
        <v/>
      </c>
      <c r="CN17">
        <f t="shared" ca="1" si="45"/>
        <v>4</v>
      </c>
      <c r="CO17" t="str">
        <f t="shared" ca="1" si="45"/>
        <v/>
      </c>
      <c r="CP17">
        <f t="shared" ca="1" si="45"/>
        <v>13</v>
      </c>
      <c r="CQ17" t="str">
        <f t="shared" ca="1" si="45"/>
        <v/>
      </c>
      <c r="CR17" t="str">
        <f t="shared" ca="1" si="45"/>
        <v/>
      </c>
      <c r="CS17">
        <f t="shared" ca="1" si="45"/>
        <v>1</v>
      </c>
      <c r="CT17" t="str">
        <f t="shared" ca="1" si="45"/>
        <v/>
      </c>
      <c r="CU17" t="str">
        <f t="shared" ca="1" si="45"/>
        <v/>
      </c>
      <c r="CV17" t="str">
        <f t="shared" ca="1" si="45"/>
        <v/>
      </c>
      <c r="CW17" t="str">
        <f t="shared" ca="1" si="45"/>
        <v/>
      </c>
      <c r="CX17">
        <f t="shared" ca="1" si="45"/>
        <v>2</v>
      </c>
      <c r="CY17" t="str">
        <f t="shared" ca="1" si="45"/>
        <v/>
      </c>
      <c r="CZ17" t="str">
        <f t="shared" ca="1" si="45"/>
        <v/>
      </c>
      <c r="DA17" t="str">
        <f t="shared" ca="1" si="45"/>
        <v/>
      </c>
      <c r="DB17">
        <f t="shared" ca="1" si="45"/>
        <v>3</v>
      </c>
      <c r="DC17" t="str">
        <f t="shared" ca="1" si="45"/>
        <v/>
      </c>
      <c r="DD17" t="str">
        <f t="shared" ca="1" si="45"/>
        <v/>
      </c>
      <c r="DE17" t="str">
        <f t="shared" ca="1" si="45"/>
        <v/>
      </c>
      <c r="DF17">
        <f t="shared" ca="1" si="45"/>
        <v>12</v>
      </c>
      <c r="DG17" t="str">
        <f t="shared" ref="CV17:DO32" ca="1" si="48">IF(AND(DG16="",$B17&lt;&gt;DG$1),"",IF($C17&lt;DG16,DG16,IF($B17=DG$1,1,1+DG16)))</f>
        <v/>
      </c>
      <c r="DH17" t="str">
        <f t="shared" ca="1" si="48"/>
        <v/>
      </c>
      <c r="DI17" t="str">
        <f t="shared" ca="1" si="48"/>
        <v/>
      </c>
      <c r="DJ17" t="str">
        <f t="shared" ca="1" si="48"/>
        <v/>
      </c>
      <c r="DK17" t="str">
        <f t="shared" ca="1" si="48"/>
        <v/>
      </c>
      <c r="DL17" t="str">
        <f t="shared" ca="1" si="48"/>
        <v/>
      </c>
      <c r="DM17">
        <f t="shared" ca="1" si="48"/>
        <v>10</v>
      </c>
      <c r="DN17" t="str">
        <f t="shared" ca="1" si="48"/>
        <v/>
      </c>
      <c r="DO17">
        <f t="shared" ca="1" si="48"/>
        <v>11</v>
      </c>
    </row>
    <row r="18" spans="1:119" x14ac:dyDescent="0.25">
      <c r="A18">
        <v>17</v>
      </c>
      <c r="B18">
        <f ca="1">'Rev-KTF'!B19</f>
        <v>20</v>
      </c>
      <c r="C18">
        <f t="shared" ca="1" si="3"/>
        <v>2</v>
      </c>
      <c r="D18" t="str">
        <f t="shared" ca="1" si="7"/>
        <v/>
      </c>
      <c r="E18" t="str">
        <f t="shared" ca="1" si="4"/>
        <v/>
      </c>
      <c r="F18" t="str">
        <f t="shared" ca="1" si="4"/>
        <v/>
      </c>
      <c r="G18" t="str">
        <f t="shared" ca="1" si="4"/>
        <v/>
      </c>
      <c r="H18" t="str">
        <f t="shared" ca="1" si="4"/>
        <v/>
      </c>
      <c r="I18" t="str">
        <f t="shared" ca="1" si="4"/>
        <v/>
      </c>
      <c r="J18" t="str">
        <f t="shared" ca="1" si="4"/>
        <v/>
      </c>
      <c r="K18" t="str">
        <f t="shared" ca="1" si="4"/>
        <v/>
      </c>
      <c r="L18" t="str">
        <f t="shared" ca="1" si="4"/>
        <v/>
      </c>
      <c r="M18" t="str">
        <f t="shared" ca="1" si="4"/>
        <v/>
      </c>
      <c r="N18" t="str">
        <f t="shared" ca="1" si="4"/>
        <v/>
      </c>
      <c r="O18" t="str">
        <f t="shared" ca="1" si="4"/>
        <v/>
      </c>
      <c r="P18" t="str">
        <f t="shared" ca="1" si="4"/>
        <v/>
      </c>
      <c r="Q18" t="str">
        <f t="shared" ca="1" si="4"/>
        <v/>
      </c>
      <c r="R18" t="str">
        <f t="shared" ca="1" si="4"/>
        <v/>
      </c>
      <c r="S18" t="str">
        <f t="shared" ca="1" si="4"/>
        <v/>
      </c>
      <c r="T18" t="str">
        <f t="shared" ca="1" si="4"/>
        <v/>
      </c>
      <c r="U18" t="str">
        <f t="shared" ca="1" si="47"/>
        <v/>
      </c>
      <c r="V18" t="str">
        <f t="shared" ca="1" si="47"/>
        <v/>
      </c>
      <c r="W18" t="str">
        <f t="shared" ca="1" si="47"/>
        <v/>
      </c>
      <c r="X18" t="str">
        <f t="shared" ca="1" si="47"/>
        <v/>
      </c>
      <c r="Y18" t="str">
        <f t="shared" ca="1" si="47"/>
        <v/>
      </c>
      <c r="Z18" t="str">
        <f t="shared" ca="1" si="47"/>
        <v/>
      </c>
      <c r="AA18" t="str">
        <f t="shared" ca="1" si="47"/>
        <v/>
      </c>
      <c r="AB18" t="str">
        <f t="shared" ca="1" si="47"/>
        <v/>
      </c>
      <c r="AC18" t="str">
        <f t="shared" ca="1" si="47"/>
        <v/>
      </c>
      <c r="AD18" t="str">
        <f t="shared" ca="1" si="47"/>
        <v/>
      </c>
      <c r="AE18" t="str">
        <f t="shared" ca="1" si="47"/>
        <v/>
      </c>
      <c r="AF18" t="str">
        <f t="shared" ca="1" si="47"/>
        <v/>
      </c>
      <c r="AG18" t="str">
        <f t="shared" ca="1" si="46"/>
        <v/>
      </c>
      <c r="AH18" t="str">
        <f t="shared" ca="1" si="46"/>
        <v/>
      </c>
      <c r="AI18" t="str">
        <f t="shared" ca="1" si="46"/>
        <v/>
      </c>
      <c r="AJ18" t="str">
        <f t="shared" ca="1" si="46"/>
        <v/>
      </c>
      <c r="AK18" t="str">
        <f t="shared" ca="1" si="46"/>
        <v/>
      </c>
      <c r="AL18" t="str">
        <f t="shared" ca="1" si="46"/>
        <v/>
      </c>
      <c r="AM18" t="str">
        <f t="shared" ca="1" si="46"/>
        <v/>
      </c>
      <c r="AN18" t="str">
        <f t="shared" ca="1" si="46"/>
        <v/>
      </c>
      <c r="AO18" t="str">
        <f t="shared" ca="1" si="46"/>
        <v/>
      </c>
      <c r="AQ18">
        <f t="shared" ca="1" si="1"/>
        <v>20</v>
      </c>
      <c r="AR18">
        <f t="shared" ca="1" si="5"/>
        <v>15</v>
      </c>
      <c r="AS18">
        <f t="shared" ca="1" si="8"/>
        <v>24</v>
      </c>
      <c r="AT18">
        <f t="shared" ca="1" si="9"/>
        <v>10</v>
      </c>
      <c r="AU18">
        <f t="shared" ca="1" si="10"/>
        <v>7</v>
      </c>
      <c r="AV18">
        <f t="shared" ca="1" si="11"/>
        <v>8</v>
      </c>
      <c r="AW18">
        <f t="shared" ca="1" si="12"/>
        <v>6</v>
      </c>
      <c r="AX18">
        <f t="shared" ca="1" si="13"/>
        <v>1</v>
      </c>
      <c r="AY18">
        <f t="shared" ca="1" si="14"/>
        <v>3</v>
      </c>
      <c r="AZ18">
        <f t="shared" ca="1" si="15"/>
        <v>35</v>
      </c>
      <c r="BA18">
        <f t="shared" ca="1" si="16"/>
        <v>37</v>
      </c>
      <c r="BB18">
        <f t="shared" ca="1" si="17"/>
        <v>28</v>
      </c>
      <c r="BC18">
        <f t="shared" ca="1" si="18"/>
        <v>12</v>
      </c>
      <c r="BD18" t="str">
        <f t="shared" ca="1" si="19"/>
        <v/>
      </c>
      <c r="BE18" t="str">
        <f t="shared" ca="1" si="20"/>
        <v/>
      </c>
      <c r="BF18" t="str">
        <f t="shared" ca="1" si="21"/>
        <v/>
      </c>
      <c r="BG18" t="str">
        <f t="shared" ca="1" si="22"/>
        <v/>
      </c>
      <c r="BH18" t="str">
        <f t="shared" ca="1" si="23"/>
        <v/>
      </c>
      <c r="BI18" t="str">
        <f t="shared" ca="1" si="24"/>
        <v/>
      </c>
      <c r="BJ18" t="str">
        <f t="shared" ca="1" si="25"/>
        <v/>
      </c>
      <c r="BK18" t="str">
        <f t="shared" ca="1" si="26"/>
        <v/>
      </c>
      <c r="BL18" t="str">
        <f t="shared" ca="1" si="27"/>
        <v/>
      </c>
      <c r="BM18" t="str">
        <f t="shared" ca="1" si="28"/>
        <v/>
      </c>
      <c r="BN18" t="str">
        <f t="shared" ca="1" si="29"/>
        <v/>
      </c>
      <c r="BO18" t="str">
        <f t="shared" ca="1" si="30"/>
        <v/>
      </c>
      <c r="BP18" t="str">
        <f t="shared" ca="1" si="31"/>
        <v/>
      </c>
      <c r="BQ18" t="str">
        <f t="shared" ca="1" si="32"/>
        <v/>
      </c>
      <c r="BR18" t="str">
        <f t="shared" ca="1" si="33"/>
        <v/>
      </c>
      <c r="BS18" t="str">
        <f t="shared" ca="1" si="34"/>
        <v/>
      </c>
      <c r="BT18" t="str">
        <f t="shared" ca="1" si="35"/>
        <v/>
      </c>
      <c r="BU18" t="str">
        <f t="shared" ca="1" si="36"/>
        <v/>
      </c>
      <c r="BV18" t="str">
        <f t="shared" ca="1" si="37"/>
        <v/>
      </c>
      <c r="BW18" t="str">
        <f t="shared" ca="1" si="38"/>
        <v/>
      </c>
      <c r="BX18" t="str">
        <f t="shared" ca="1" si="39"/>
        <v/>
      </c>
      <c r="BY18" t="str">
        <f t="shared" ca="1" si="40"/>
        <v/>
      </c>
      <c r="BZ18" t="str">
        <f t="shared" ca="1" si="41"/>
        <v/>
      </c>
      <c r="CA18" t="str">
        <f t="shared" ca="1" si="42"/>
        <v/>
      </c>
      <c r="CE18">
        <f t="shared" ca="1" si="43"/>
        <v>8</v>
      </c>
      <c r="CF18" t="str">
        <f t="shared" ca="1" si="43"/>
        <v/>
      </c>
      <c r="CG18">
        <f t="shared" ca="1" si="43"/>
        <v>9</v>
      </c>
      <c r="CH18" t="str">
        <f t="shared" ca="1" si="43"/>
        <v/>
      </c>
      <c r="CI18" t="str">
        <f t="shared" ca="1" si="43"/>
        <v/>
      </c>
      <c r="CJ18">
        <f t="shared" ca="1" si="43"/>
        <v>7</v>
      </c>
      <c r="CK18">
        <f t="shared" ca="1" si="43"/>
        <v>5</v>
      </c>
      <c r="CL18">
        <f t="shared" ca="1" si="43"/>
        <v>6</v>
      </c>
      <c r="CM18" t="str">
        <f t="shared" ca="1" si="43"/>
        <v/>
      </c>
      <c r="CN18">
        <f t="shared" ca="1" si="43"/>
        <v>4</v>
      </c>
      <c r="CO18" t="str">
        <f t="shared" ca="1" si="43"/>
        <v/>
      </c>
      <c r="CP18">
        <f t="shared" ca="1" si="43"/>
        <v>13</v>
      </c>
      <c r="CQ18" t="str">
        <f t="shared" ca="1" si="43"/>
        <v/>
      </c>
      <c r="CR18" t="str">
        <f t="shared" ca="1" si="43"/>
        <v/>
      </c>
      <c r="CS18">
        <f t="shared" ca="1" si="43"/>
        <v>2</v>
      </c>
      <c r="CT18" t="str">
        <f t="shared" ca="1" si="43"/>
        <v/>
      </c>
      <c r="CU18" t="str">
        <f t="shared" ref="CU18:CX19" ca="1" si="49">IF(AND(CU17="",$B18&lt;&gt;CU$1),"",IF($C18&lt;CU17,CU17,IF($B18=CU$1,1,1+CU17)))</f>
        <v/>
      </c>
      <c r="CV18" t="str">
        <f t="shared" ca="1" si="48"/>
        <v/>
      </c>
      <c r="CW18" t="str">
        <f t="shared" ca="1" si="48"/>
        <v/>
      </c>
      <c r="CX18">
        <f t="shared" ca="1" si="48"/>
        <v>1</v>
      </c>
      <c r="CY18" t="str">
        <f t="shared" ca="1" si="48"/>
        <v/>
      </c>
      <c r="CZ18" t="str">
        <f t="shared" ca="1" si="48"/>
        <v/>
      </c>
      <c r="DA18" t="str">
        <f t="shared" ca="1" si="48"/>
        <v/>
      </c>
      <c r="DB18">
        <f t="shared" ca="1" si="48"/>
        <v>3</v>
      </c>
      <c r="DC18" t="str">
        <f t="shared" ca="1" si="48"/>
        <v/>
      </c>
      <c r="DD18" t="str">
        <f t="shared" ca="1" si="48"/>
        <v/>
      </c>
      <c r="DE18" t="str">
        <f t="shared" ca="1" si="48"/>
        <v/>
      </c>
      <c r="DF18">
        <f t="shared" ca="1" si="48"/>
        <v>12</v>
      </c>
      <c r="DG18" t="str">
        <f t="shared" ca="1" si="48"/>
        <v/>
      </c>
      <c r="DH18" t="str">
        <f t="shared" ca="1" si="48"/>
        <v/>
      </c>
      <c r="DI18" t="str">
        <f t="shared" ca="1" si="48"/>
        <v/>
      </c>
      <c r="DJ18" t="str">
        <f t="shared" ca="1" si="48"/>
        <v/>
      </c>
      <c r="DK18" t="str">
        <f t="shared" ca="1" si="48"/>
        <v/>
      </c>
      <c r="DL18" t="str">
        <f t="shared" ca="1" si="48"/>
        <v/>
      </c>
      <c r="DM18">
        <f t="shared" ca="1" si="48"/>
        <v>10</v>
      </c>
      <c r="DN18" t="str">
        <f t="shared" ca="1" si="48"/>
        <v/>
      </c>
      <c r="DO18">
        <f t="shared" ca="1" si="48"/>
        <v>11</v>
      </c>
    </row>
    <row r="19" spans="1:119" x14ac:dyDescent="0.25">
      <c r="A19">
        <v>18</v>
      </c>
      <c r="B19">
        <f ca="1">'Rev-KTF'!B20</f>
        <v>2</v>
      </c>
      <c r="C19" t="str">
        <f t="shared" ca="1" si="3"/>
        <v/>
      </c>
      <c r="D19" t="str">
        <f t="shared" ca="1" si="7"/>
        <v/>
      </c>
      <c r="E19" t="str">
        <f t="shared" ref="E19:T34" ca="1" si="50">IF(AND($B20="",$B19&lt;&gt;""),AQ19,IF(AND($B21="",$B20&lt;&gt;"",$B19&lt;&gt;""),E$1,""))</f>
        <v/>
      </c>
      <c r="F19" t="str">
        <f t="shared" ca="1" si="50"/>
        <v/>
      </c>
      <c r="G19" t="str">
        <f t="shared" ca="1" si="50"/>
        <v/>
      </c>
      <c r="H19" t="str">
        <f t="shared" ca="1" si="50"/>
        <v/>
      </c>
      <c r="I19" t="str">
        <f t="shared" ca="1" si="50"/>
        <v/>
      </c>
      <c r="J19" t="str">
        <f t="shared" ca="1" si="50"/>
        <v/>
      </c>
      <c r="K19" t="str">
        <f t="shared" ca="1" si="50"/>
        <v/>
      </c>
      <c r="L19" t="str">
        <f t="shared" ca="1" si="50"/>
        <v/>
      </c>
      <c r="M19" t="str">
        <f t="shared" ca="1" si="50"/>
        <v/>
      </c>
      <c r="N19" t="str">
        <f t="shared" ca="1" si="50"/>
        <v/>
      </c>
      <c r="O19" t="str">
        <f t="shared" ca="1" si="50"/>
        <v/>
      </c>
      <c r="P19" t="str">
        <f t="shared" ca="1" si="50"/>
        <v/>
      </c>
      <c r="Q19" t="str">
        <f t="shared" ca="1" si="50"/>
        <v/>
      </c>
      <c r="R19" t="str">
        <f t="shared" ca="1" si="50"/>
        <v/>
      </c>
      <c r="S19" t="str">
        <f t="shared" ca="1" si="50"/>
        <v/>
      </c>
      <c r="T19" t="str">
        <f t="shared" ca="1" si="50"/>
        <v/>
      </c>
      <c r="U19" t="str">
        <f t="shared" ca="1" si="47"/>
        <v/>
      </c>
      <c r="V19" t="str">
        <f t="shared" ca="1" si="47"/>
        <v/>
      </c>
      <c r="W19" t="str">
        <f t="shared" ca="1" si="47"/>
        <v/>
      </c>
      <c r="X19" t="str">
        <f t="shared" ca="1" si="47"/>
        <v/>
      </c>
      <c r="Y19" t="str">
        <f t="shared" ca="1" si="47"/>
        <v/>
      </c>
      <c r="Z19" t="str">
        <f t="shared" ca="1" si="47"/>
        <v/>
      </c>
      <c r="AA19" t="str">
        <f t="shared" ca="1" si="47"/>
        <v/>
      </c>
      <c r="AB19" t="str">
        <f t="shared" ca="1" si="47"/>
        <v/>
      </c>
      <c r="AC19" t="str">
        <f t="shared" ca="1" si="47"/>
        <v/>
      </c>
      <c r="AD19" t="str">
        <f t="shared" ca="1" si="47"/>
        <v/>
      </c>
      <c r="AE19" t="str">
        <f t="shared" ca="1" si="47"/>
        <v/>
      </c>
      <c r="AF19" t="str">
        <f t="shared" ca="1" si="47"/>
        <v/>
      </c>
      <c r="AG19" t="str">
        <f t="shared" ca="1" si="46"/>
        <v/>
      </c>
      <c r="AH19" t="str">
        <f t="shared" ca="1" si="46"/>
        <v/>
      </c>
      <c r="AI19" t="str">
        <f t="shared" ca="1" si="46"/>
        <v/>
      </c>
      <c r="AJ19" t="str">
        <f t="shared" ca="1" si="46"/>
        <v/>
      </c>
      <c r="AK19" t="str">
        <f t="shared" ca="1" si="46"/>
        <v/>
      </c>
      <c r="AL19" t="str">
        <f t="shared" ca="1" si="46"/>
        <v/>
      </c>
      <c r="AM19" t="str">
        <f t="shared" ca="1" si="46"/>
        <v/>
      </c>
      <c r="AN19" t="str">
        <f t="shared" ca="1" si="46"/>
        <v/>
      </c>
      <c r="AO19" t="str">
        <f t="shared" ca="1" si="46"/>
        <v/>
      </c>
      <c r="AQ19">
        <f t="shared" ca="1" si="1"/>
        <v>2</v>
      </c>
      <c r="AR19">
        <f t="shared" ca="1" si="5"/>
        <v>20</v>
      </c>
      <c r="AS19">
        <f t="shared" ca="1" si="8"/>
        <v>15</v>
      </c>
      <c r="AT19">
        <f t="shared" ca="1" si="9"/>
        <v>24</v>
      </c>
      <c r="AU19">
        <f t="shared" ca="1" si="10"/>
        <v>10</v>
      </c>
      <c r="AV19">
        <f t="shared" ca="1" si="11"/>
        <v>7</v>
      </c>
      <c r="AW19">
        <f t="shared" ca="1" si="12"/>
        <v>8</v>
      </c>
      <c r="AX19">
        <f t="shared" ca="1" si="13"/>
        <v>6</v>
      </c>
      <c r="AY19">
        <f t="shared" ca="1" si="14"/>
        <v>1</v>
      </c>
      <c r="AZ19">
        <f t="shared" ca="1" si="15"/>
        <v>3</v>
      </c>
      <c r="BA19">
        <f t="shared" ca="1" si="16"/>
        <v>35</v>
      </c>
      <c r="BB19">
        <f t="shared" ca="1" si="17"/>
        <v>37</v>
      </c>
      <c r="BC19">
        <f t="shared" ca="1" si="18"/>
        <v>28</v>
      </c>
      <c r="BD19">
        <f t="shared" ca="1" si="19"/>
        <v>12</v>
      </c>
      <c r="BE19" t="str">
        <f t="shared" ca="1" si="20"/>
        <v/>
      </c>
      <c r="BF19" t="str">
        <f t="shared" ca="1" si="21"/>
        <v/>
      </c>
      <c r="BG19" t="str">
        <f t="shared" ca="1" si="22"/>
        <v/>
      </c>
      <c r="BH19" t="str">
        <f t="shared" ca="1" si="23"/>
        <v/>
      </c>
      <c r="BI19" t="str">
        <f t="shared" ca="1" si="24"/>
        <v/>
      </c>
      <c r="BJ19" t="str">
        <f t="shared" ca="1" si="25"/>
        <v/>
      </c>
      <c r="BK19" t="str">
        <f t="shared" ca="1" si="26"/>
        <v/>
      </c>
      <c r="BL19" t="str">
        <f t="shared" ca="1" si="27"/>
        <v/>
      </c>
      <c r="BM19" t="str">
        <f t="shared" ca="1" si="28"/>
        <v/>
      </c>
      <c r="BN19" t="str">
        <f t="shared" ca="1" si="29"/>
        <v/>
      </c>
      <c r="BO19" t="str">
        <f t="shared" ca="1" si="30"/>
        <v/>
      </c>
      <c r="BP19" t="str">
        <f t="shared" ca="1" si="31"/>
        <v/>
      </c>
      <c r="BQ19" t="str">
        <f t="shared" ca="1" si="32"/>
        <v/>
      </c>
      <c r="BR19" t="str">
        <f t="shared" ca="1" si="33"/>
        <v/>
      </c>
      <c r="BS19" t="str">
        <f t="shared" ca="1" si="34"/>
        <v/>
      </c>
      <c r="BT19" t="str">
        <f t="shared" ca="1" si="35"/>
        <v/>
      </c>
      <c r="BU19" t="str">
        <f t="shared" ca="1" si="36"/>
        <v/>
      </c>
      <c r="BV19" t="str">
        <f t="shared" ca="1" si="37"/>
        <v/>
      </c>
      <c r="BW19" t="str">
        <f t="shared" ca="1" si="38"/>
        <v/>
      </c>
      <c r="BX19" t="str">
        <f t="shared" ca="1" si="39"/>
        <v/>
      </c>
      <c r="BY19" t="str">
        <f t="shared" ca="1" si="40"/>
        <v/>
      </c>
      <c r="BZ19" t="str">
        <f t="shared" ca="1" si="41"/>
        <v/>
      </c>
      <c r="CA19" t="str">
        <f t="shared" ca="1" si="42"/>
        <v/>
      </c>
      <c r="CE19">
        <f t="shared" ca="1" si="43"/>
        <v>9</v>
      </c>
      <c r="CF19">
        <f t="shared" ca="1" si="43"/>
        <v>1</v>
      </c>
      <c r="CG19">
        <f t="shared" ca="1" si="43"/>
        <v>10</v>
      </c>
      <c r="CH19" t="str">
        <f t="shared" ca="1" si="43"/>
        <v/>
      </c>
      <c r="CI19" t="str">
        <f t="shared" ca="1" si="43"/>
        <v/>
      </c>
      <c r="CJ19">
        <f t="shared" ca="1" si="43"/>
        <v>8</v>
      </c>
      <c r="CK19">
        <f t="shared" ca="1" si="43"/>
        <v>6</v>
      </c>
      <c r="CL19">
        <f t="shared" ca="1" si="43"/>
        <v>7</v>
      </c>
      <c r="CM19" t="str">
        <f t="shared" ca="1" si="43"/>
        <v/>
      </c>
      <c r="CN19">
        <f t="shared" ca="1" si="43"/>
        <v>5</v>
      </c>
      <c r="CO19" t="str">
        <f t="shared" ca="1" si="43"/>
        <v/>
      </c>
      <c r="CP19">
        <f t="shared" ca="1" si="43"/>
        <v>14</v>
      </c>
      <c r="CQ19" t="str">
        <f t="shared" ca="1" si="43"/>
        <v/>
      </c>
      <c r="CR19" t="str">
        <f t="shared" ca="1" si="43"/>
        <v/>
      </c>
      <c r="CS19">
        <f t="shared" ca="1" si="43"/>
        <v>3</v>
      </c>
      <c r="CT19" t="str">
        <f t="shared" ca="1" si="43"/>
        <v/>
      </c>
      <c r="CU19" t="str">
        <f t="shared" ca="1" si="49"/>
        <v/>
      </c>
      <c r="CV19" t="str">
        <f t="shared" ca="1" si="49"/>
        <v/>
      </c>
      <c r="CW19" t="str">
        <f t="shared" ca="1" si="49"/>
        <v/>
      </c>
      <c r="CX19">
        <f t="shared" ca="1" si="49"/>
        <v>2</v>
      </c>
      <c r="CY19" t="str">
        <f t="shared" ca="1" si="48"/>
        <v/>
      </c>
      <c r="CZ19" t="str">
        <f t="shared" ca="1" si="48"/>
        <v/>
      </c>
      <c r="DA19" t="str">
        <f t="shared" ca="1" si="48"/>
        <v/>
      </c>
      <c r="DB19">
        <f t="shared" ca="1" si="48"/>
        <v>4</v>
      </c>
      <c r="DC19" t="str">
        <f t="shared" ca="1" si="48"/>
        <v/>
      </c>
      <c r="DD19" t="str">
        <f t="shared" ca="1" si="48"/>
        <v/>
      </c>
      <c r="DE19" t="str">
        <f t="shared" ca="1" si="48"/>
        <v/>
      </c>
      <c r="DF19">
        <f t="shared" ca="1" si="48"/>
        <v>13</v>
      </c>
      <c r="DG19" t="str">
        <f t="shared" ca="1" si="48"/>
        <v/>
      </c>
      <c r="DH19" t="str">
        <f t="shared" ca="1" si="48"/>
        <v/>
      </c>
      <c r="DI19" t="str">
        <f t="shared" ca="1" si="48"/>
        <v/>
      </c>
      <c r="DJ19" t="str">
        <f t="shared" ca="1" si="48"/>
        <v/>
      </c>
      <c r="DK19" t="str">
        <f t="shared" ca="1" si="48"/>
        <v/>
      </c>
      <c r="DL19" t="str">
        <f t="shared" ca="1" si="48"/>
        <v/>
      </c>
      <c r="DM19">
        <f t="shared" ca="1" si="48"/>
        <v>11</v>
      </c>
      <c r="DN19" t="str">
        <f t="shared" ca="1" si="48"/>
        <v/>
      </c>
      <c r="DO19">
        <f t="shared" ca="1" si="48"/>
        <v>12</v>
      </c>
    </row>
    <row r="20" spans="1:119" x14ac:dyDescent="0.25">
      <c r="A20">
        <v>19</v>
      </c>
      <c r="B20">
        <f ca="1">'Rev-KTF'!B21</f>
        <v>27</v>
      </c>
      <c r="C20" t="str">
        <f t="shared" ca="1" si="3"/>
        <v/>
      </c>
      <c r="D20" t="str">
        <f t="shared" ca="1" si="7"/>
        <v/>
      </c>
      <c r="E20" t="str">
        <f t="shared" ca="1" si="50"/>
        <v/>
      </c>
      <c r="F20" t="str">
        <f t="shared" ca="1" si="50"/>
        <v/>
      </c>
      <c r="G20" t="str">
        <f t="shared" ca="1" si="50"/>
        <v/>
      </c>
      <c r="H20" t="str">
        <f t="shared" ca="1" si="50"/>
        <v/>
      </c>
      <c r="I20" t="str">
        <f t="shared" ca="1" si="50"/>
        <v/>
      </c>
      <c r="J20" t="str">
        <f t="shared" ca="1" si="50"/>
        <v/>
      </c>
      <c r="K20" t="str">
        <f t="shared" ca="1" si="50"/>
        <v/>
      </c>
      <c r="L20" t="str">
        <f t="shared" ca="1" si="50"/>
        <v/>
      </c>
      <c r="M20" t="str">
        <f t="shared" ca="1" si="50"/>
        <v/>
      </c>
      <c r="N20" t="str">
        <f t="shared" ca="1" si="50"/>
        <v/>
      </c>
      <c r="O20" t="str">
        <f t="shared" ca="1" si="50"/>
        <v/>
      </c>
      <c r="P20" t="str">
        <f t="shared" ca="1" si="50"/>
        <v/>
      </c>
      <c r="Q20" t="str">
        <f t="shared" ca="1" si="50"/>
        <v/>
      </c>
      <c r="R20" t="str">
        <f t="shared" ca="1" si="50"/>
        <v/>
      </c>
      <c r="S20" t="str">
        <f t="shared" ca="1" si="50"/>
        <v/>
      </c>
      <c r="T20" t="str">
        <f t="shared" ca="1" si="50"/>
        <v/>
      </c>
      <c r="U20" t="str">
        <f t="shared" ca="1" si="47"/>
        <v/>
      </c>
      <c r="V20" t="str">
        <f t="shared" ca="1" si="47"/>
        <v/>
      </c>
      <c r="W20" t="str">
        <f t="shared" ca="1" si="47"/>
        <v/>
      </c>
      <c r="X20" t="str">
        <f t="shared" ca="1" si="47"/>
        <v/>
      </c>
      <c r="Y20" t="str">
        <f t="shared" ca="1" si="47"/>
        <v/>
      </c>
      <c r="Z20" t="str">
        <f t="shared" ca="1" si="47"/>
        <v/>
      </c>
      <c r="AA20" t="str">
        <f t="shared" ca="1" si="47"/>
        <v/>
      </c>
      <c r="AB20" t="str">
        <f t="shared" ca="1" si="47"/>
        <v/>
      </c>
      <c r="AC20" t="str">
        <f t="shared" ca="1" si="47"/>
        <v/>
      </c>
      <c r="AD20" t="str">
        <f t="shared" ca="1" si="47"/>
        <v/>
      </c>
      <c r="AE20" t="str">
        <f t="shared" ca="1" si="47"/>
        <v/>
      </c>
      <c r="AF20" t="str">
        <f t="shared" ca="1" si="47"/>
        <v/>
      </c>
      <c r="AG20" t="str">
        <f t="shared" ca="1" si="46"/>
        <v/>
      </c>
      <c r="AH20" t="str">
        <f t="shared" ca="1" si="46"/>
        <v/>
      </c>
      <c r="AI20" t="str">
        <f t="shared" ca="1" si="46"/>
        <v/>
      </c>
      <c r="AJ20" t="str">
        <f t="shared" ca="1" si="46"/>
        <v/>
      </c>
      <c r="AK20" t="str">
        <f t="shared" ca="1" si="46"/>
        <v/>
      </c>
      <c r="AL20" t="str">
        <f t="shared" ca="1" si="46"/>
        <v/>
      </c>
      <c r="AM20" t="str">
        <f t="shared" ca="1" si="46"/>
        <v/>
      </c>
      <c r="AN20" t="str">
        <f t="shared" ca="1" si="46"/>
        <v/>
      </c>
      <c r="AO20" t="str">
        <f t="shared" ca="1" si="46"/>
        <v/>
      </c>
      <c r="AQ20">
        <f t="shared" ca="1" si="1"/>
        <v>27</v>
      </c>
      <c r="AR20">
        <f t="shared" ca="1" si="5"/>
        <v>2</v>
      </c>
      <c r="AS20">
        <f t="shared" ca="1" si="8"/>
        <v>20</v>
      </c>
      <c r="AT20">
        <f t="shared" ca="1" si="9"/>
        <v>15</v>
      </c>
      <c r="AU20">
        <f t="shared" ca="1" si="10"/>
        <v>24</v>
      </c>
      <c r="AV20">
        <f t="shared" ca="1" si="11"/>
        <v>10</v>
      </c>
      <c r="AW20">
        <f t="shared" ca="1" si="12"/>
        <v>7</v>
      </c>
      <c r="AX20">
        <f t="shared" ca="1" si="13"/>
        <v>8</v>
      </c>
      <c r="AY20">
        <f t="shared" ca="1" si="14"/>
        <v>6</v>
      </c>
      <c r="AZ20">
        <f t="shared" ca="1" si="15"/>
        <v>1</v>
      </c>
      <c r="BA20">
        <f t="shared" ca="1" si="16"/>
        <v>3</v>
      </c>
      <c r="BB20">
        <f t="shared" ca="1" si="17"/>
        <v>35</v>
      </c>
      <c r="BC20">
        <f t="shared" ca="1" si="18"/>
        <v>37</v>
      </c>
      <c r="BD20">
        <f t="shared" ca="1" si="19"/>
        <v>28</v>
      </c>
      <c r="BE20">
        <f t="shared" ca="1" si="20"/>
        <v>12</v>
      </c>
      <c r="BF20" t="str">
        <f t="shared" ca="1" si="21"/>
        <v/>
      </c>
      <c r="BG20" t="str">
        <f t="shared" ca="1" si="22"/>
        <v/>
      </c>
      <c r="BH20" t="str">
        <f t="shared" ca="1" si="23"/>
        <v/>
      </c>
      <c r="BI20" t="str">
        <f t="shared" ca="1" si="24"/>
        <v/>
      </c>
      <c r="BJ20" t="str">
        <f t="shared" ca="1" si="25"/>
        <v/>
      </c>
      <c r="BK20" t="str">
        <f t="shared" ca="1" si="26"/>
        <v/>
      </c>
      <c r="BL20" t="str">
        <f t="shared" ca="1" si="27"/>
        <v/>
      </c>
      <c r="BM20" t="str">
        <f t="shared" ca="1" si="28"/>
        <v/>
      </c>
      <c r="BN20" t="str">
        <f t="shared" ca="1" si="29"/>
        <v/>
      </c>
      <c r="BO20" t="str">
        <f t="shared" ca="1" si="30"/>
        <v/>
      </c>
      <c r="BP20" t="str">
        <f t="shared" ca="1" si="31"/>
        <v/>
      </c>
      <c r="BQ20" t="str">
        <f t="shared" ca="1" si="32"/>
        <v/>
      </c>
      <c r="BR20" t="str">
        <f t="shared" ca="1" si="33"/>
        <v/>
      </c>
      <c r="BS20" t="str">
        <f t="shared" ca="1" si="34"/>
        <v/>
      </c>
      <c r="BT20" t="str">
        <f t="shared" ca="1" si="35"/>
        <v/>
      </c>
      <c r="BU20" t="str">
        <f t="shared" ca="1" si="36"/>
        <v/>
      </c>
      <c r="BV20" t="str">
        <f t="shared" ca="1" si="37"/>
        <v/>
      </c>
      <c r="BW20" t="str">
        <f t="shared" ca="1" si="38"/>
        <v/>
      </c>
      <c r="BX20" t="str">
        <f t="shared" ca="1" si="39"/>
        <v/>
      </c>
      <c r="BY20" t="str">
        <f t="shared" ca="1" si="40"/>
        <v/>
      </c>
      <c r="BZ20" t="str">
        <f t="shared" ca="1" si="41"/>
        <v/>
      </c>
      <c r="CA20" t="str">
        <f t="shared" ca="1" si="42"/>
        <v/>
      </c>
      <c r="CE20">
        <f t="shared" ref="CE20:CX32" ca="1" si="51">IF(AND(CE19="",$B20&lt;&gt;CE$1),"",IF($C20&lt;CE19,CE19,IF($B20=CE$1,1,1+CE19)))</f>
        <v>10</v>
      </c>
      <c r="CF20">
        <f t="shared" ca="1" si="51"/>
        <v>2</v>
      </c>
      <c r="CG20">
        <f t="shared" ca="1" si="51"/>
        <v>11</v>
      </c>
      <c r="CH20" t="str">
        <f t="shared" ca="1" si="51"/>
        <v/>
      </c>
      <c r="CI20" t="str">
        <f t="shared" ca="1" si="51"/>
        <v/>
      </c>
      <c r="CJ20">
        <f t="shared" ca="1" si="51"/>
        <v>9</v>
      </c>
      <c r="CK20">
        <f t="shared" ca="1" si="51"/>
        <v>7</v>
      </c>
      <c r="CL20">
        <f t="shared" ca="1" si="51"/>
        <v>8</v>
      </c>
      <c r="CM20" t="str">
        <f t="shared" ca="1" si="51"/>
        <v/>
      </c>
      <c r="CN20">
        <f t="shared" ca="1" si="51"/>
        <v>6</v>
      </c>
      <c r="CO20" t="str">
        <f t="shared" ca="1" si="51"/>
        <v/>
      </c>
      <c r="CP20">
        <f t="shared" ca="1" si="51"/>
        <v>15</v>
      </c>
      <c r="CQ20" t="str">
        <f t="shared" ca="1" si="51"/>
        <v/>
      </c>
      <c r="CR20" t="str">
        <f t="shared" ca="1" si="51"/>
        <v/>
      </c>
      <c r="CS20">
        <f t="shared" ca="1" si="51"/>
        <v>4</v>
      </c>
      <c r="CT20" t="str">
        <f t="shared" ca="1" si="51"/>
        <v/>
      </c>
      <c r="CU20" t="str">
        <f t="shared" ca="1" si="51"/>
        <v/>
      </c>
      <c r="CV20" t="str">
        <f t="shared" ca="1" si="51"/>
        <v/>
      </c>
      <c r="CW20" t="str">
        <f t="shared" ca="1" si="51"/>
        <v/>
      </c>
      <c r="CX20">
        <f t="shared" ca="1" si="51"/>
        <v>3</v>
      </c>
      <c r="CY20" t="str">
        <f t="shared" ca="1" si="48"/>
        <v/>
      </c>
      <c r="CZ20" t="str">
        <f t="shared" ca="1" si="48"/>
        <v/>
      </c>
      <c r="DA20" t="str">
        <f t="shared" ca="1" si="48"/>
        <v/>
      </c>
      <c r="DB20">
        <f t="shared" ca="1" si="48"/>
        <v>5</v>
      </c>
      <c r="DC20" t="str">
        <f t="shared" ca="1" si="48"/>
        <v/>
      </c>
      <c r="DD20" t="str">
        <f t="shared" ca="1" si="48"/>
        <v/>
      </c>
      <c r="DE20">
        <f t="shared" ca="1" si="48"/>
        <v>1</v>
      </c>
      <c r="DF20">
        <f t="shared" ca="1" si="48"/>
        <v>14</v>
      </c>
      <c r="DG20" t="str">
        <f t="shared" ca="1" si="48"/>
        <v/>
      </c>
      <c r="DH20" t="str">
        <f t="shared" ca="1" si="48"/>
        <v/>
      </c>
      <c r="DI20" t="str">
        <f t="shared" ca="1" si="48"/>
        <v/>
      </c>
      <c r="DJ20" t="str">
        <f t="shared" ca="1" si="48"/>
        <v/>
      </c>
      <c r="DK20" t="str">
        <f t="shared" ca="1" si="48"/>
        <v/>
      </c>
      <c r="DL20" t="str">
        <f t="shared" ca="1" si="48"/>
        <v/>
      </c>
      <c r="DM20">
        <f t="shared" ca="1" si="48"/>
        <v>12</v>
      </c>
      <c r="DN20" t="str">
        <f t="shared" ca="1" si="48"/>
        <v/>
      </c>
      <c r="DO20">
        <f t="shared" ca="1" si="48"/>
        <v>13</v>
      </c>
    </row>
    <row r="21" spans="1:119" x14ac:dyDescent="0.25">
      <c r="A21">
        <v>20</v>
      </c>
      <c r="B21">
        <f ca="1">'Rev-KTF'!B22</f>
        <v>27</v>
      </c>
      <c r="C21">
        <f t="shared" ca="1" si="3"/>
        <v>1</v>
      </c>
      <c r="D21" t="str">
        <f t="shared" ca="1" si="7"/>
        <v/>
      </c>
      <c r="E21" t="str">
        <f t="shared" ca="1" si="50"/>
        <v/>
      </c>
      <c r="F21" t="str">
        <f t="shared" ca="1" si="50"/>
        <v/>
      </c>
      <c r="G21" t="str">
        <f t="shared" ca="1" si="50"/>
        <v/>
      </c>
      <c r="H21" t="str">
        <f t="shared" ca="1" si="50"/>
        <v/>
      </c>
      <c r="I21" t="str">
        <f t="shared" ca="1" si="50"/>
        <v/>
      </c>
      <c r="J21" t="str">
        <f t="shared" ca="1" si="50"/>
        <v/>
      </c>
      <c r="K21" t="str">
        <f t="shared" ca="1" si="50"/>
        <v/>
      </c>
      <c r="L21" t="str">
        <f t="shared" ca="1" si="50"/>
        <v/>
      </c>
      <c r="M21" t="str">
        <f t="shared" ca="1" si="50"/>
        <v/>
      </c>
      <c r="N21" t="str">
        <f t="shared" ca="1" si="50"/>
        <v/>
      </c>
      <c r="O21" t="str">
        <f t="shared" ca="1" si="50"/>
        <v/>
      </c>
      <c r="P21" t="str">
        <f t="shared" ca="1" si="50"/>
        <v/>
      </c>
      <c r="Q21" t="str">
        <f t="shared" ca="1" si="50"/>
        <v/>
      </c>
      <c r="R21" t="str">
        <f t="shared" ca="1" si="50"/>
        <v/>
      </c>
      <c r="S21" t="str">
        <f t="shared" ca="1" si="50"/>
        <v/>
      </c>
      <c r="T21" t="str">
        <f t="shared" ca="1" si="50"/>
        <v/>
      </c>
      <c r="U21" t="str">
        <f t="shared" ca="1" si="47"/>
        <v/>
      </c>
      <c r="V21" t="str">
        <f t="shared" ca="1" si="47"/>
        <v/>
      </c>
      <c r="W21" t="str">
        <f t="shared" ca="1" si="47"/>
        <v/>
      </c>
      <c r="X21" t="str">
        <f t="shared" ca="1" si="47"/>
        <v/>
      </c>
      <c r="Y21" t="str">
        <f t="shared" ca="1" si="47"/>
        <v/>
      </c>
      <c r="Z21" t="str">
        <f t="shared" ca="1" si="47"/>
        <v/>
      </c>
      <c r="AA21" t="str">
        <f t="shared" ca="1" si="47"/>
        <v/>
      </c>
      <c r="AB21" t="str">
        <f t="shared" ca="1" si="47"/>
        <v/>
      </c>
      <c r="AC21" t="str">
        <f t="shared" ca="1" si="47"/>
        <v/>
      </c>
      <c r="AD21" t="str">
        <f t="shared" ca="1" si="47"/>
        <v/>
      </c>
      <c r="AE21" t="str">
        <f t="shared" ca="1" si="47"/>
        <v/>
      </c>
      <c r="AF21" t="str">
        <f t="shared" ca="1" si="47"/>
        <v/>
      </c>
      <c r="AG21" t="str">
        <f t="shared" ca="1" si="46"/>
        <v/>
      </c>
      <c r="AH21" t="str">
        <f t="shared" ca="1" si="46"/>
        <v/>
      </c>
      <c r="AI21" t="str">
        <f t="shared" ca="1" si="46"/>
        <v/>
      </c>
      <c r="AJ21" t="str">
        <f t="shared" ca="1" si="46"/>
        <v/>
      </c>
      <c r="AK21" t="str">
        <f t="shared" ca="1" si="46"/>
        <v/>
      </c>
      <c r="AL21" t="str">
        <f t="shared" ca="1" si="46"/>
        <v/>
      </c>
      <c r="AM21" t="str">
        <f t="shared" ca="1" si="46"/>
        <v/>
      </c>
      <c r="AN21" t="str">
        <f t="shared" ca="1" si="46"/>
        <v/>
      </c>
      <c r="AO21" t="str">
        <f t="shared" ca="1" si="46"/>
        <v/>
      </c>
      <c r="AQ21">
        <f t="shared" ca="1" si="1"/>
        <v>27</v>
      </c>
      <c r="AR21">
        <f t="shared" ca="1" si="5"/>
        <v>2</v>
      </c>
      <c r="AS21">
        <f t="shared" ca="1" si="8"/>
        <v>20</v>
      </c>
      <c r="AT21">
        <f t="shared" ca="1" si="9"/>
        <v>15</v>
      </c>
      <c r="AU21">
        <f t="shared" ca="1" si="10"/>
        <v>24</v>
      </c>
      <c r="AV21">
        <f t="shared" ca="1" si="11"/>
        <v>10</v>
      </c>
      <c r="AW21">
        <f t="shared" ca="1" si="12"/>
        <v>7</v>
      </c>
      <c r="AX21">
        <f t="shared" ca="1" si="13"/>
        <v>8</v>
      </c>
      <c r="AY21">
        <f t="shared" ca="1" si="14"/>
        <v>6</v>
      </c>
      <c r="AZ21">
        <f t="shared" ca="1" si="15"/>
        <v>1</v>
      </c>
      <c r="BA21">
        <f t="shared" ca="1" si="16"/>
        <v>3</v>
      </c>
      <c r="BB21">
        <f t="shared" ca="1" si="17"/>
        <v>35</v>
      </c>
      <c r="BC21">
        <f t="shared" ca="1" si="18"/>
        <v>37</v>
      </c>
      <c r="BD21">
        <f t="shared" ca="1" si="19"/>
        <v>28</v>
      </c>
      <c r="BE21">
        <f t="shared" ca="1" si="20"/>
        <v>12</v>
      </c>
      <c r="BF21" t="str">
        <f t="shared" ca="1" si="21"/>
        <v/>
      </c>
      <c r="BG21" t="str">
        <f t="shared" ca="1" si="22"/>
        <v/>
      </c>
      <c r="BH21" t="str">
        <f t="shared" ca="1" si="23"/>
        <v/>
      </c>
      <c r="BI21" t="str">
        <f t="shared" ca="1" si="24"/>
        <v/>
      </c>
      <c r="BJ21" t="str">
        <f t="shared" ca="1" si="25"/>
        <v/>
      </c>
      <c r="BK21" t="str">
        <f t="shared" ca="1" si="26"/>
        <v/>
      </c>
      <c r="BL21" t="str">
        <f t="shared" ca="1" si="27"/>
        <v/>
      </c>
      <c r="BM21" t="str">
        <f t="shared" ca="1" si="28"/>
        <v/>
      </c>
      <c r="BN21" t="str">
        <f t="shared" ca="1" si="29"/>
        <v/>
      </c>
      <c r="BO21" t="str">
        <f t="shared" ca="1" si="30"/>
        <v/>
      </c>
      <c r="BP21" t="str">
        <f t="shared" ca="1" si="31"/>
        <v/>
      </c>
      <c r="BQ21" t="str">
        <f t="shared" ca="1" si="32"/>
        <v/>
      </c>
      <c r="BR21" t="str">
        <f t="shared" ca="1" si="33"/>
        <v/>
      </c>
      <c r="BS21" t="str">
        <f t="shared" ca="1" si="34"/>
        <v/>
      </c>
      <c r="BT21" t="str">
        <f t="shared" ca="1" si="35"/>
        <v/>
      </c>
      <c r="BU21" t="str">
        <f t="shared" ca="1" si="36"/>
        <v/>
      </c>
      <c r="BV21" t="str">
        <f t="shared" ca="1" si="37"/>
        <v/>
      </c>
      <c r="BW21" t="str">
        <f t="shared" ca="1" si="38"/>
        <v/>
      </c>
      <c r="BX21" t="str">
        <f t="shared" ca="1" si="39"/>
        <v/>
      </c>
      <c r="BY21" t="str">
        <f t="shared" ca="1" si="40"/>
        <v/>
      </c>
      <c r="BZ21" t="str">
        <f t="shared" ca="1" si="41"/>
        <v/>
      </c>
      <c r="CA21" t="str">
        <f t="shared" ca="1" si="42"/>
        <v/>
      </c>
      <c r="CE21">
        <f t="shared" ca="1" si="51"/>
        <v>10</v>
      </c>
      <c r="CF21">
        <f t="shared" ca="1" si="51"/>
        <v>2</v>
      </c>
      <c r="CG21">
        <f t="shared" ca="1" si="51"/>
        <v>11</v>
      </c>
      <c r="CH21" t="str">
        <f t="shared" ca="1" si="51"/>
        <v/>
      </c>
      <c r="CI21" t="str">
        <f t="shared" ca="1" si="51"/>
        <v/>
      </c>
      <c r="CJ21">
        <f t="shared" ca="1" si="51"/>
        <v>9</v>
      </c>
      <c r="CK21">
        <f t="shared" ca="1" si="51"/>
        <v>7</v>
      </c>
      <c r="CL21">
        <f t="shared" ca="1" si="51"/>
        <v>8</v>
      </c>
      <c r="CM21" t="str">
        <f t="shared" ca="1" si="51"/>
        <v/>
      </c>
      <c r="CN21">
        <f t="shared" ca="1" si="51"/>
        <v>6</v>
      </c>
      <c r="CO21" t="str">
        <f t="shared" ca="1" si="51"/>
        <v/>
      </c>
      <c r="CP21">
        <f t="shared" ca="1" si="51"/>
        <v>15</v>
      </c>
      <c r="CQ21" t="str">
        <f t="shared" ca="1" si="51"/>
        <v/>
      </c>
      <c r="CR21" t="str">
        <f t="shared" ca="1" si="51"/>
        <v/>
      </c>
      <c r="CS21">
        <f t="shared" ca="1" si="51"/>
        <v>4</v>
      </c>
      <c r="CT21" t="str">
        <f t="shared" ca="1" si="51"/>
        <v/>
      </c>
      <c r="CU21" t="str">
        <f t="shared" ca="1" si="51"/>
        <v/>
      </c>
      <c r="CV21" t="str">
        <f t="shared" ca="1" si="51"/>
        <v/>
      </c>
      <c r="CW21" t="str">
        <f t="shared" ca="1" si="51"/>
        <v/>
      </c>
      <c r="CX21">
        <f t="shared" ca="1" si="51"/>
        <v>3</v>
      </c>
      <c r="CY21" t="str">
        <f t="shared" ca="1" si="48"/>
        <v/>
      </c>
      <c r="CZ21" t="str">
        <f t="shared" ca="1" si="48"/>
        <v/>
      </c>
      <c r="DA21" t="str">
        <f t="shared" ca="1" si="48"/>
        <v/>
      </c>
      <c r="DB21">
        <f t="shared" ca="1" si="48"/>
        <v>5</v>
      </c>
      <c r="DC21" t="str">
        <f t="shared" ca="1" si="48"/>
        <v/>
      </c>
      <c r="DD21" t="str">
        <f t="shared" ca="1" si="48"/>
        <v/>
      </c>
      <c r="DE21">
        <f t="shared" ca="1" si="48"/>
        <v>1</v>
      </c>
      <c r="DF21">
        <f t="shared" ca="1" si="48"/>
        <v>14</v>
      </c>
      <c r="DG21" t="str">
        <f t="shared" ca="1" si="48"/>
        <v/>
      </c>
      <c r="DH21" t="str">
        <f t="shared" ca="1" si="48"/>
        <v/>
      </c>
      <c r="DI21" t="str">
        <f t="shared" ca="1" si="48"/>
        <v/>
      </c>
      <c r="DJ21" t="str">
        <f t="shared" ca="1" si="48"/>
        <v/>
      </c>
      <c r="DK21" t="str">
        <f t="shared" ca="1" si="48"/>
        <v/>
      </c>
      <c r="DL21" t="str">
        <f t="shared" ca="1" si="48"/>
        <v/>
      </c>
      <c r="DM21">
        <f t="shared" ca="1" si="48"/>
        <v>12</v>
      </c>
      <c r="DN21" t="str">
        <f t="shared" ca="1" si="48"/>
        <v/>
      </c>
      <c r="DO21">
        <f t="shared" ca="1" si="48"/>
        <v>13</v>
      </c>
    </row>
    <row r="22" spans="1:119" x14ac:dyDescent="0.25">
      <c r="A22">
        <v>21</v>
      </c>
      <c r="B22">
        <f ca="1">'Rev-KTF'!B23</f>
        <v>23</v>
      </c>
      <c r="C22" t="str">
        <f t="shared" ca="1" si="3"/>
        <v/>
      </c>
      <c r="D22" t="str">
        <f t="shared" ca="1" si="7"/>
        <v/>
      </c>
      <c r="E22" t="str">
        <f t="shared" ca="1" si="50"/>
        <v/>
      </c>
      <c r="F22" t="str">
        <f t="shared" ca="1" si="50"/>
        <v/>
      </c>
      <c r="G22" t="str">
        <f t="shared" ca="1" si="50"/>
        <v/>
      </c>
      <c r="H22" t="str">
        <f t="shared" ca="1" si="50"/>
        <v/>
      </c>
      <c r="I22" t="str">
        <f t="shared" ca="1" si="50"/>
        <v/>
      </c>
      <c r="J22" t="str">
        <f t="shared" ca="1" si="50"/>
        <v/>
      </c>
      <c r="K22" t="str">
        <f t="shared" ca="1" si="50"/>
        <v/>
      </c>
      <c r="L22" t="str">
        <f t="shared" ca="1" si="50"/>
        <v/>
      </c>
      <c r="M22" t="str">
        <f t="shared" ca="1" si="50"/>
        <v/>
      </c>
      <c r="N22" t="str">
        <f t="shared" ca="1" si="50"/>
        <v/>
      </c>
      <c r="O22" t="str">
        <f t="shared" ca="1" si="50"/>
        <v/>
      </c>
      <c r="P22" t="str">
        <f t="shared" ca="1" si="50"/>
        <v/>
      </c>
      <c r="Q22" t="str">
        <f t="shared" ca="1" si="50"/>
        <v/>
      </c>
      <c r="R22" t="str">
        <f t="shared" ca="1" si="50"/>
        <v/>
      </c>
      <c r="S22" t="str">
        <f t="shared" ca="1" si="50"/>
        <v/>
      </c>
      <c r="T22" t="str">
        <f t="shared" ca="1" si="50"/>
        <v/>
      </c>
      <c r="U22" t="str">
        <f t="shared" ca="1" si="47"/>
        <v/>
      </c>
      <c r="V22" t="str">
        <f t="shared" ca="1" si="47"/>
        <v/>
      </c>
      <c r="W22" t="str">
        <f t="shared" ca="1" si="47"/>
        <v/>
      </c>
      <c r="X22" t="str">
        <f t="shared" ca="1" si="47"/>
        <v/>
      </c>
      <c r="Y22" t="str">
        <f t="shared" ca="1" si="47"/>
        <v/>
      </c>
      <c r="Z22" t="str">
        <f t="shared" ca="1" si="47"/>
        <v/>
      </c>
      <c r="AA22" t="str">
        <f t="shared" ca="1" si="47"/>
        <v/>
      </c>
      <c r="AB22" t="str">
        <f t="shared" ca="1" si="47"/>
        <v/>
      </c>
      <c r="AC22" t="str">
        <f t="shared" ca="1" si="47"/>
        <v/>
      </c>
      <c r="AD22" t="str">
        <f t="shared" ca="1" si="47"/>
        <v/>
      </c>
      <c r="AE22" t="str">
        <f t="shared" ca="1" si="47"/>
        <v/>
      </c>
      <c r="AF22" t="str">
        <f t="shared" ca="1" si="47"/>
        <v/>
      </c>
      <c r="AG22" t="str">
        <f t="shared" ca="1" si="46"/>
        <v/>
      </c>
      <c r="AH22" t="str">
        <f t="shared" ca="1" si="46"/>
        <v/>
      </c>
      <c r="AI22" t="str">
        <f t="shared" ca="1" si="46"/>
        <v/>
      </c>
      <c r="AJ22" t="str">
        <f t="shared" ca="1" si="46"/>
        <v/>
      </c>
      <c r="AK22" t="str">
        <f t="shared" ca="1" si="46"/>
        <v/>
      </c>
      <c r="AL22" t="str">
        <f t="shared" ca="1" si="46"/>
        <v/>
      </c>
      <c r="AM22" t="str">
        <f t="shared" ca="1" si="46"/>
        <v/>
      </c>
      <c r="AN22" t="str">
        <f t="shared" ca="1" si="46"/>
        <v/>
      </c>
      <c r="AO22" t="str">
        <f t="shared" ca="1" si="46"/>
        <v/>
      </c>
      <c r="AQ22">
        <f t="shared" ca="1" si="1"/>
        <v>23</v>
      </c>
      <c r="AR22">
        <f t="shared" ca="1" si="5"/>
        <v>27</v>
      </c>
      <c r="AS22">
        <f t="shared" ca="1" si="8"/>
        <v>2</v>
      </c>
      <c r="AT22">
        <f t="shared" ca="1" si="9"/>
        <v>20</v>
      </c>
      <c r="AU22">
        <f t="shared" ca="1" si="10"/>
        <v>15</v>
      </c>
      <c r="AV22">
        <f t="shared" ca="1" si="11"/>
        <v>24</v>
      </c>
      <c r="AW22">
        <f t="shared" ca="1" si="12"/>
        <v>10</v>
      </c>
      <c r="AX22">
        <f t="shared" ca="1" si="13"/>
        <v>7</v>
      </c>
      <c r="AY22">
        <f t="shared" ca="1" si="14"/>
        <v>8</v>
      </c>
      <c r="AZ22">
        <f t="shared" ca="1" si="15"/>
        <v>6</v>
      </c>
      <c r="BA22">
        <f t="shared" ca="1" si="16"/>
        <v>1</v>
      </c>
      <c r="BB22">
        <f t="shared" ca="1" si="17"/>
        <v>3</v>
      </c>
      <c r="BC22">
        <f t="shared" ca="1" si="18"/>
        <v>35</v>
      </c>
      <c r="BD22">
        <f t="shared" ca="1" si="19"/>
        <v>37</v>
      </c>
      <c r="BE22">
        <f t="shared" ca="1" si="20"/>
        <v>28</v>
      </c>
      <c r="BF22">
        <f t="shared" ca="1" si="21"/>
        <v>12</v>
      </c>
      <c r="BG22" t="str">
        <f t="shared" ca="1" si="22"/>
        <v/>
      </c>
      <c r="BH22" t="str">
        <f t="shared" ca="1" si="23"/>
        <v/>
      </c>
      <c r="BI22" t="str">
        <f t="shared" ca="1" si="24"/>
        <v/>
      </c>
      <c r="BJ22" t="str">
        <f t="shared" ca="1" si="25"/>
        <v/>
      </c>
      <c r="BK22" t="str">
        <f t="shared" ca="1" si="26"/>
        <v/>
      </c>
      <c r="BL22" t="str">
        <f t="shared" ca="1" si="27"/>
        <v/>
      </c>
      <c r="BM22" t="str">
        <f t="shared" ca="1" si="28"/>
        <v/>
      </c>
      <c r="BN22" t="str">
        <f t="shared" ca="1" si="29"/>
        <v/>
      </c>
      <c r="BO22" t="str">
        <f t="shared" ca="1" si="30"/>
        <v/>
      </c>
      <c r="BP22" t="str">
        <f t="shared" ca="1" si="31"/>
        <v/>
      </c>
      <c r="BQ22" t="str">
        <f t="shared" ca="1" si="32"/>
        <v/>
      </c>
      <c r="BR22" t="str">
        <f t="shared" ca="1" si="33"/>
        <v/>
      </c>
      <c r="BS22" t="str">
        <f t="shared" ca="1" si="34"/>
        <v/>
      </c>
      <c r="BT22" t="str">
        <f t="shared" ca="1" si="35"/>
        <v/>
      </c>
      <c r="BU22" t="str">
        <f t="shared" ca="1" si="36"/>
        <v/>
      </c>
      <c r="BV22" t="str">
        <f t="shared" ca="1" si="37"/>
        <v/>
      </c>
      <c r="BW22" t="str">
        <f t="shared" ca="1" si="38"/>
        <v/>
      </c>
      <c r="BX22" t="str">
        <f t="shared" ca="1" si="39"/>
        <v/>
      </c>
      <c r="BY22" t="str">
        <f t="shared" ca="1" si="40"/>
        <v/>
      </c>
      <c r="BZ22" t="str">
        <f t="shared" ca="1" si="41"/>
        <v/>
      </c>
      <c r="CA22" t="str">
        <f t="shared" ca="1" si="42"/>
        <v/>
      </c>
      <c r="CE22">
        <f t="shared" ca="1" si="51"/>
        <v>11</v>
      </c>
      <c r="CF22">
        <f t="shared" ca="1" si="51"/>
        <v>3</v>
      </c>
      <c r="CG22">
        <f t="shared" ca="1" si="51"/>
        <v>12</v>
      </c>
      <c r="CH22" t="str">
        <f t="shared" ca="1" si="51"/>
        <v/>
      </c>
      <c r="CI22" t="str">
        <f t="shared" ca="1" si="51"/>
        <v/>
      </c>
      <c r="CJ22">
        <f t="shared" ca="1" si="51"/>
        <v>10</v>
      </c>
      <c r="CK22">
        <f t="shared" ca="1" si="51"/>
        <v>8</v>
      </c>
      <c r="CL22">
        <f t="shared" ca="1" si="51"/>
        <v>9</v>
      </c>
      <c r="CM22" t="str">
        <f t="shared" ca="1" si="51"/>
        <v/>
      </c>
      <c r="CN22">
        <f t="shared" ca="1" si="51"/>
        <v>7</v>
      </c>
      <c r="CO22" t="str">
        <f t="shared" ca="1" si="51"/>
        <v/>
      </c>
      <c r="CP22">
        <f t="shared" ca="1" si="51"/>
        <v>16</v>
      </c>
      <c r="CQ22" t="str">
        <f t="shared" ca="1" si="51"/>
        <v/>
      </c>
      <c r="CR22" t="str">
        <f t="shared" ca="1" si="51"/>
        <v/>
      </c>
      <c r="CS22">
        <f t="shared" ca="1" si="51"/>
        <v>5</v>
      </c>
      <c r="CT22" t="str">
        <f t="shared" ca="1" si="51"/>
        <v/>
      </c>
      <c r="CU22" t="str">
        <f t="shared" ca="1" si="51"/>
        <v/>
      </c>
      <c r="CV22" t="str">
        <f t="shared" ca="1" si="51"/>
        <v/>
      </c>
      <c r="CW22" t="str">
        <f t="shared" ca="1" si="51"/>
        <v/>
      </c>
      <c r="CX22">
        <f t="shared" ca="1" si="51"/>
        <v>4</v>
      </c>
      <c r="CY22" t="str">
        <f t="shared" ca="1" si="48"/>
        <v/>
      </c>
      <c r="CZ22" t="str">
        <f t="shared" ca="1" si="48"/>
        <v/>
      </c>
      <c r="DA22">
        <f t="shared" ca="1" si="48"/>
        <v>1</v>
      </c>
      <c r="DB22">
        <f t="shared" ca="1" si="48"/>
        <v>6</v>
      </c>
      <c r="DC22" t="str">
        <f t="shared" ca="1" si="48"/>
        <v/>
      </c>
      <c r="DD22" t="str">
        <f t="shared" ca="1" si="48"/>
        <v/>
      </c>
      <c r="DE22">
        <f t="shared" ca="1" si="48"/>
        <v>2</v>
      </c>
      <c r="DF22">
        <f t="shared" ca="1" si="48"/>
        <v>15</v>
      </c>
      <c r="DG22" t="str">
        <f t="shared" ca="1" si="48"/>
        <v/>
      </c>
      <c r="DH22" t="str">
        <f t="shared" ca="1" si="48"/>
        <v/>
      </c>
      <c r="DI22" t="str">
        <f t="shared" ca="1" si="48"/>
        <v/>
      </c>
      <c r="DJ22" t="str">
        <f t="shared" ca="1" si="48"/>
        <v/>
      </c>
      <c r="DK22" t="str">
        <f t="shared" ca="1" si="48"/>
        <v/>
      </c>
      <c r="DL22" t="str">
        <f t="shared" ca="1" si="48"/>
        <v/>
      </c>
      <c r="DM22">
        <f t="shared" ca="1" si="48"/>
        <v>13</v>
      </c>
      <c r="DN22" t="str">
        <f t="shared" ca="1" si="48"/>
        <v/>
      </c>
      <c r="DO22">
        <f t="shared" ca="1" si="48"/>
        <v>14</v>
      </c>
    </row>
    <row r="23" spans="1:119" x14ac:dyDescent="0.25">
      <c r="A23">
        <v>22</v>
      </c>
      <c r="B23">
        <f ca="1">'Rev-KTF'!B24</f>
        <v>36</v>
      </c>
      <c r="C23" t="str">
        <f t="shared" ca="1" si="3"/>
        <v/>
      </c>
      <c r="D23" t="str">
        <f t="shared" ca="1" si="7"/>
        <v/>
      </c>
      <c r="E23" t="str">
        <f t="shared" ca="1" si="50"/>
        <v/>
      </c>
      <c r="F23" t="str">
        <f t="shared" ca="1" si="50"/>
        <v/>
      </c>
      <c r="G23" t="str">
        <f t="shared" ca="1" si="50"/>
        <v/>
      </c>
      <c r="H23" t="str">
        <f t="shared" ca="1" si="50"/>
        <v/>
      </c>
      <c r="I23" t="str">
        <f t="shared" ca="1" si="50"/>
        <v/>
      </c>
      <c r="J23" t="str">
        <f t="shared" ca="1" si="50"/>
        <v/>
      </c>
      <c r="K23" t="str">
        <f t="shared" ca="1" si="50"/>
        <v/>
      </c>
      <c r="L23" t="str">
        <f t="shared" ca="1" si="50"/>
        <v/>
      </c>
      <c r="M23" t="str">
        <f t="shared" ca="1" si="50"/>
        <v/>
      </c>
      <c r="N23" t="str">
        <f t="shared" ca="1" si="50"/>
        <v/>
      </c>
      <c r="O23" t="str">
        <f t="shared" ca="1" si="50"/>
        <v/>
      </c>
      <c r="P23" t="str">
        <f t="shared" ca="1" si="50"/>
        <v/>
      </c>
      <c r="Q23" t="str">
        <f t="shared" ca="1" si="50"/>
        <v/>
      </c>
      <c r="R23" t="str">
        <f t="shared" ca="1" si="50"/>
        <v/>
      </c>
      <c r="S23" t="str">
        <f t="shared" ca="1" si="50"/>
        <v/>
      </c>
      <c r="T23" t="str">
        <f t="shared" ca="1" si="50"/>
        <v/>
      </c>
      <c r="U23" t="str">
        <f t="shared" ca="1" si="47"/>
        <v/>
      </c>
      <c r="V23" t="str">
        <f t="shared" ca="1" si="47"/>
        <v/>
      </c>
      <c r="W23" t="str">
        <f t="shared" ca="1" si="47"/>
        <v/>
      </c>
      <c r="X23" t="str">
        <f t="shared" ca="1" si="47"/>
        <v/>
      </c>
      <c r="Y23" t="str">
        <f t="shared" ca="1" si="47"/>
        <v/>
      </c>
      <c r="Z23" t="str">
        <f t="shared" ca="1" si="47"/>
        <v/>
      </c>
      <c r="AA23" t="str">
        <f t="shared" ca="1" si="47"/>
        <v/>
      </c>
      <c r="AB23" t="str">
        <f t="shared" ca="1" si="47"/>
        <v/>
      </c>
      <c r="AC23" t="str">
        <f t="shared" ca="1" si="47"/>
        <v/>
      </c>
      <c r="AD23" t="str">
        <f t="shared" ca="1" si="47"/>
        <v/>
      </c>
      <c r="AE23" t="str">
        <f t="shared" ca="1" si="47"/>
        <v/>
      </c>
      <c r="AF23" t="str">
        <f t="shared" ca="1" si="47"/>
        <v/>
      </c>
      <c r="AG23" t="str">
        <f t="shared" ca="1" si="46"/>
        <v/>
      </c>
      <c r="AH23" t="str">
        <f t="shared" ca="1" si="46"/>
        <v/>
      </c>
      <c r="AI23" t="str">
        <f t="shared" ca="1" si="46"/>
        <v/>
      </c>
      <c r="AJ23" t="str">
        <f t="shared" ca="1" si="46"/>
        <v/>
      </c>
      <c r="AK23" t="str">
        <f t="shared" ca="1" si="46"/>
        <v/>
      </c>
      <c r="AL23" t="str">
        <f t="shared" ca="1" si="46"/>
        <v/>
      </c>
      <c r="AM23" t="str">
        <f t="shared" ca="1" si="46"/>
        <v/>
      </c>
      <c r="AN23" t="str">
        <f t="shared" ca="1" si="46"/>
        <v/>
      </c>
      <c r="AO23" t="str">
        <f t="shared" ca="1" si="46"/>
        <v/>
      </c>
      <c r="AQ23">
        <f t="shared" ca="1" si="1"/>
        <v>36</v>
      </c>
      <c r="AR23">
        <f t="shared" ca="1" si="5"/>
        <v>23</v>
      </c>
      <c r="AS23">
        <f t="shared" ca="1" si="8"/>
        <v>27</v>
      </c>
      <c r="AT23">
        <f t="shared" ca="1" si="9"/>
        <v>2</v>
      </c>
      <c r="AU23">
        <f t="shared" ca="1" si="10"/>
        <v>20</v>
      </c>
      <c r="AV23">
        <f t="shared" ca="1" si="11"/>
        <v>15</v>
      </c>
      <c r="AW23">
        <f t="shared" ca="1" si="12"/>
        <v>24</v>
      </c>
      <c r="AX23">
        <f t="shared" ca="1" si="13"/>
        <v>10</v>
      </c>
      <c r="AY23">
        <f t="shared" ca="1" si="14"/>
        <v>7</v>
      </c>
      <c r="AZ23">
        <f t="shared" ca="1" si="15"/>
        <v>8</v>
      </c>
      <c r="BA23">
        <f t="shared" ca="1" si="16"/>
        <v>6</v>
      </c>
      <c r="BB23">
        <f t="shared" ca="1" si="17"/>
        <v>1</v>
      </c>
      <c r="BC23">
        <f t="shared" ca="1" si="18"/>
        <v>3</v>
      </c>
      <c r="BD23">
        <f t="shared" ca="1" si="19"/>
        <v>35</v>
      </c>
      <c r="BE23">
        <f t="shared" ca="1" si="20"/>
        <v>37</v>
      </c>
      <c r="BF23">
        <f t="shared" ca="1" si="21"/>
        <v>28</v>
      </c>
      <c r="BG23">
        <f t="shared" ca="1" si="22"/>
        <v>12</v>
      </c>
      <c r="BH23" t="str">
        <f t="shared" ca="1" si="23"/>
        <v/>
      </c>
      <c r="BI23" t="str">
        <f t="shared" ca="1" si="24"/>
        <v/>
      </c>
      <c r="BJ23" t="str">
        <f t="shared" ca="1" si="25"/>
        <v/>
      </c>
      <c r="BK23" t="str">
        <f t="shared" ca="1" si="26"/>
        <v/>
      </c>
      <c r="BL23" t="str">
        <f t="shared" ca="1" si="27"/>
        <v/>
      </c>
      <c r="BM23" t="str">
        <f t="shared" ca="1" si="28"/>
        <v/>
      </c>
      <c r="BN23" t="str">
        <f t="shared" ca="1" si="29"/>
        <v/>
      </c>
      <c r="BO23" t="str">
        <f t="shared" ca="1" si="30"/>
        <v/>
      </c>
      <c r="BP23" t="str">
        <f t="shared" ca="1" si="31"/>
        <v/>
      </c>
      <c r="BQ23" t="str">
        <f t="shared" ca="1" si="32"/>
        <v/>
      </c>
      <c r="BR23" t="str">
        <f t="shared" ca="1" si="33"/>
        <v/>
      </c>
      <c r="BS23" t="str">
        <f t="shared" ca="1" si="34"/>
        <v/>
      </c>
      <c r="BT23" t="str">
        <f t="shared" ca="1" si="35"/>
        <v/>
      </c>
      <c r="BU23" t="str">
        <f t="shared" ca="1" si="36"/>
        <v/>
      </c>
      <c r="BV23" t="str">
        <f t="shared" ca="1" si="37"/>
        <v/>
      </c>
      <c r="BW23" t="str">
        <f t="shared" ca="1" si="38"/>
        <v/>
      </c>
      <c r="BX23" t="str">
        <f t="shared" ca="1" si="39"/>
        <v/>
      </c>
      <c r="BY23" t="str">
        <f t="shared" ca="1" si="40"/>
        <v/>
      </c>
      <c r="BZ23" t="str">
        <f t="shared" ca="1" si="41"/>
        <v/>
      </c>
      <c r="CA23" t="str">
        <f t="shared" ca="1" si="42"/>
        <v/>
      </c>
      <c r="CE23">
        <f t="shared" ca="1" si="51"/>
        <v>12</v>
      </c>
      <c r="CF23">
        <f t="shared" ca="1" si="51"/>
        <v>4</v>
      </c>
      <c r="CG23">
        <f t="shared" ca="1" si="51"/>
        <v>13</v>
      </c>
      <c r="CH23" t="str">
        <f t="shared" ca="1" si="51"/>
        <v/>
      </c>
      <c r="CI23" t="str">
        <f t="shared" ca="1" si="51"/>
        <v/>
      </c>
      <c r="CJ23">
        <f t="shared" ca="1" si="51"/>
        <v>11</v>
      </c>
      <c r="CK23">
        <f t="shared" ca="1" si="51"/>
        <v>9</v>
      </c>
      <c r="CL23">
        <f t="shared" ca="1" si="51"/>
        <v>10</v>
      </c>
      <c r="CM23" t="str">
        <f t="shared" ca="1" si="51"/>
        <v/>
      </c>
      <c r="CN23">
        <f t="shared" ca="1" si="51"/>
        <v>8</v>
      </c>
      <c r="CO23" t="str">
        <f t="shared" ca="1" si="51"/>
        <v/>
      </c>
      <c r="CP23">
        <f t="shared" ca="1" si="51"/>
        <v>17</v>
      </c>
      <c r="CQ23" t="str">
        <f t="shared" ca="1" si="51"/>
        <v/>
      </c>
      <c r="CR23" t="str">
        <f t="shared" ca="1" si="51"/>
        <v/>
      </c>
      <c r="CS23">
        <f t="shared" ca="1" si="51"/>
        <v>6</v>
      </c>
      <c r="CT23" t="str">
        <f t="shared" ca="1" si="51"/>
        <v/>
      </c>
      <c r="CU23" t="str">
        <f t="shared" ca="1" si="51"/>
        <v/>
      </c>
      <c r="CV23" t="str">
        <f t="shared" ca="1" si="51"/>
        <v/>
      </c>
      <c r="CW23" t="str">
        <f t="shared" ca="1" si="51"/>
        <v/>
      </c>
      <c r="CX23">
        <f t="shared" ca="1" si="51"/>
        <v>5</v>
      </c>
      <c r="CY23" t="str">
        <f t="shared" ca="1" si="48"/>
        <v/>
      </c>
      <c r="CZ23" t="str">
        <f t="shared" ca="1" si="48"/>
        <v/>
      </c>
      <c r="DA23">
        <f t="shared" ca="1" si="48"/>
        <v>2</v>
      </c>
      <c r="DB23">
        <f t="shared" ca="1" si="48"/>
        <v>7</v>
      </c>
      <c r="DC23" t="str">
        <f t="shared" ca="1" si="48"/>
        <v/>
      </c>
      <c r="DD23" t="str">
        <f t="shared" ca="1" si="48"/>
        <v/>
      </c>
      <c r="DE23">
        <f t="shared" ca="1" si="48"/>
        <v>3</v>
      </c>
      <c r="DF23">
        <f t="shared" ca="1" si="48"/>
        <v>16</v>
      </c>
      <c r="DG23" t="str">
        <f t="shared" ca="1" si="48"/>
        <v/>
      </c>
      <c r="DH23" t="str">
        <f t="shared" ca="1" si="48"/>
        <v/>
      </c>
      <c r="DI23" t="str">
        <f t="shared" ca="1" si="48"/>
        <v/>
      </c>
      <c r="DJ23" t="str">
        <f t="shared" ca="1" si="48"/>
        <v/>
      </c>
      <c r="DK23" t="str">
        <f t="shared" ca="1" si="48"/>
        <v/>
      </c>
      <c r="DL23" t="str">
        <f t="shared" ca="1" si="48"/>
        <v/>
      </c>
      <c r="DM23">
        <f t="shared" ca="1" si="48"/>
        <v>14</v>
      </c>
      <c r="DN23">
        <f t="shared" ca="1" si="48"/>
        <v>1</v>
      </c>
      <c r="DO23">
        <f t="shared" ca="1" si="48"/>
        <v>15</v>
      </c>
    </row>
    <row r="24" spans="1:119" x14ac:dyDescent="0.25">
      <c r="A24">
        <v>23</v>
      </c>
      <c r="B24">
        <f ca="1">'Rev-KTF'!B25</f>
        <v>18</v>
      </c>
      <c r="C24" t="str">
        <f t="shared" ca="1" si="3"/>
        <v/>
      </c>
      <c r="D24" t="str">
        <f t="shared" ca="1" si="7"/>
        <v/>
      </c>
      <c r="E24" t="str">
        <f t="shared" ca="1" si="50"/>
        <v/>
      </c>
      <c r="F24" t="str">
        <f t="shared" ca="1" si="50"/>
        <v/>
      </c>
      <c r="G24" t="str">
        <f t="shared" ca="1" si="50"/>
        <v/>
      </c>
      <c r="H24" t="str">
        <f t="shared" ca="1" si="50"/>
        <v/>
      </c>
      <c r="I24" t="str">
        <f t="shared" ca="1" si="50"/>
        <v/>
      </c>
      <c r="J24" t="str">
        <f t="shared" ca="1" si="50"/>
        <v/>
      </c>
      <c r="K24" t="str">
        <f t="shared" ca="1" si="50"/>
        <v/>
      </c>
      <c r="L24" t="str">
        <f t="shared" ca="1" si="50"/>
        <v/>
      </c>
      <c r="M24" t="str">
        <f t="shared" ca="1" si="50"/>
        <v/>
      </c>
      <c r="N24" t="str">
        <f t="shared" ca="1" si="50"/>
        <v/>
      </c>
      <c r="O24" t="str">
        <f t="shared" ca="1" si="50"/>
        <v/>
      </c>
      <c r="P24" t="str">
        <f t="shared" ca="1" si="50"/>
        <v/>
      </c>
      <c r="Q24" t="str">
        <f t="shared" ca="1" si="50"/>
        <v/>
      </c>
      <c r="R24" t="str">
        <f t="shared" ca="1" si="50"/>
        <v/>
      </c>
      <c r="S24" t="str">
        <f t="shared" ca="1" si="50"/>
        <v/>
      </c>
      <c r="T24" t="str">
        <f t="shared" ca="1" si="50"/>
        <v/>
      </c>
      <c r="U24" t="str">
        <f t="shared" ca="1" si="47"/>
        <v/>
      </c>
      <c r="V24" t="str">
        <f t="shared" ca="1" si="47"/>
        <v/>
      </c>
      <c r="W24" t="str">
        <f t="shared" ca="1" si="47"/>
        <v/>
      </c>
      <c r="X24" t="str">
        <f t="shared" ca="1" si="47"/>
        <v/>
      </c>
      <c r="Y24" t="str">
        <f t="shared" ca="1" si="47"/>
        <v/>
      </c>
      <c r="Z24" t="str">
        <f t="shared" ca="1" si="47"/>
        <v/>
      </c>
      <c r="AA24" t="str">
        <f t="shared" ca="1" si="47"/>
        <v/>
      </c>
      <c r="AB24" t="str">
        <f t="shared" ca="1" si="47"/>
        <v/>
      </c>
      <c r="AC24" t="str">
        <f t="shared" ca="1" si="47"/>
        <v/>
      </c>
      <c r="AD24" t="str">
        <f t="shared" ca="1" si="47"/>
        <v/>
      </c>
      <c r="AE24" t="str">
        <f t="shared" ca="1" si="47"/>
        <v/>
      </c>
      <c r="AF24" t="str">
        <f t="shared" ca="1" si="47"/>
        <v/>
      </c>
      <c r="AG24" t="str">
        <f t="shared" ca="1" si="46"/>
        <v/>
      </c>
      <c r="AH24" t="str">
        <f t="shared" ca="1" si="46"/>
        <v/>
      </c>
      <c r="AI24" t="str">
        <f t="shared" ca="1" si="46"/>
        <v/>
      </c>
      <c r="AJ24" t="str">
        <f t="shared" ca="1" si="46"/>
        <v/>
      </c>
      <c r="AK24" t="str">
        <f t="shared" ca="1" si="46"/>
        <v/>
      </c>
      <c r="AL24" t="str">
        <f t="shared" ca="1" si="46"/>
        <v/>
      </c>
      <c r="AM24" t="str">
        <f t="shared" ca="1" si="46"/>
        <v/>
      </c>
      <c r="AN24" t="str">
        <f t="shared" ca="1" si="46"/>
        <v/>
      </c>
      <c r="AO24" t="str">
        <f t="shared" ca="1" si="46"/>
        <v/>
      </c>
      <c r="AQ24">
        <f t="shared" ca="1" si="1"/>
        <v>18</v>
      </c>
      <c r="AR24">
        <f t="shared" ca="1" si="5"/>
        <v>36</v>
      </c>
      <c r="AS24">
        <f t="shared" ca="1" si="8"/>
        <v>23</v>
      </c>
      <c r="AT24">
        <f t="shared" ca="1" si="9"/>
        <v>27</v>
      </c>
      <c r="AU24">
        <f t="shared" ca="1" si="10"/>
        <v>2</v>
      </c>
      <c r="AV24">
        <f t="shared" ca="1" si="11"/>
        <v>20</v>
      </c>
      <c r="AW24">
        <f t="shared" ca="1" si="12"/>
        <v>15</v>
      </c>
      <c r="AX24">
        <f t="shared" ca="1" si="13"/>
        <v>24</v>
      </c>
      <c r="AY24">
        <f t="shared" ca="1" si="14"/>
        <v>10</v>
      </c>
      <c r="AZ24">
        <f t="shared" ca="1" si="15"/>
        <v>7</v>
      </c>
      <c r="BA24">
        <f t="shared" ca="1" si="16"/>
        <v>8</v>
      </c>
      <c r="BB24">
        <f t="shared" ca="1" si="17"/>
        <v>6</v>
      </c>
      <c r="BC24">
        <f t="shared" ca="1" si="18"/>
        <v>1</v>
      </c>
      <c r="BD24">
        <f t="shared" ca="1" si="19"/>
        <v>3</v>
      </c>
      <c r="BE24">
        <f t="shared" ca="1" si="20"/>
        <v>35</v>
      </c>
      <c r="BF24">
        <f t="shared" ca="1" si="21"/>
        <v>37</v>
      </c>
      <c r="BG24">
        <f t="shared" ca="1" si="22"/>
        <v>28</v>
      </c>
      <c r="BH24">
        <f t="shared" ca="1" si="23"/>
        <v>12</v>
      </c>
      <c r="BI24" t="str">
        <f t="shared" ca="1" si="24"/>
        <v/>
      </c>
      <c r="BJ24" t="str">
        <f t="shared" ca="1" si="25"/>
        <v/>
      </c>
      <c r="BK24" t="str">
        <f t="shared" ca="1" si="26"/>
        <v/>
      </c>
      <c r="BL24" t="str">
        <f t="shared" ca="1" si="27"/>
        <v/>
      </c>
      <c r="BM24" t="str">
        <f t="shared" ca="1" si="28"/>
        <v/>
      </c>
      <c r="BN24" t="str">
        <f t="shared" ca="1" si="29"/>
        <v/>
      </c>
      <c r="BO24" t="str">
        <f t="shared" ca="1" si="30"/>
        <v/>
      </c>
      <c r="BP24" t="str">
        <f t="shared" ca="1" si="31"/>
        <v/>
      </c>
      <c r="BQ24" t="str">
        <f t="shared" ca="1" si="32"/>
        <v/>
      </c>
      <c r="BR24" t="str">
        <f t="shared" ca="1" si="33"/>
        <v/>
      </c>
      <c r="BS24" t="str">
        <f t="shared" ca="1" si="34"/>
        <v/>
      </c>
      <c r="BT24" t="str">
        <f t="shared" ca="1" si="35"/>
        <v/>
      </c>
      <c r="BU24" t="str">
        <f t="shared" ca="1" si="36"/>
        <v/>
      </c>
      <c r="BV24" t="str">
        <f t="shared" ca="1" si="37"/>
        <v/>
      </c>
      <c r="BW24" t="str">
        <f t="shared" ca="1" si="38"/>
        <v/>
      </c>
      <c r="BX24" t="str">
        <f t="shared" ca="1" si="39"/>
        <v/>
      </c>
      <c r="BY24" t="str">
        <f t="shared" ca="1" si="40"/>
        <v/>
      </c>
      <c r="BZ24" t="str">
        <f t="shared" ca="1" si="41"/>
        <v/>
      </c>
      <c r="CA24" t="str">
        <f t="shared" ca="1" si="42"/>
        <v/>
      </c>
      <c r="CE24">
        <f t="shared" ca="1" si="51"/>
        <v>13</v>
      </c>
      <c r="CF24">
        <f t="shared" ca="1" si="51"/>
        <v>5</v>
      </c>
      <c r="CG24">
        <f t="shared" ca="1" si="51"/>
        <v>14</v>
      </c>
      <c r="CH24" t="str">
        <f t="shared" ca="1" si="51"/>
        <v/>
      </c>
      <c r="CI24" t="str">
        <f t="shared" ca="1" si="51"/>
        <v/>
      </c>
      <c r="CJ24">
        <f t="shared" ca="1" si="51"/>
        <v>12</v>
      </c>
      <c r="CK24">
        <f t="shared" ca="1" si="51"/>
        <v>10</v>
      </c>
      <c r="CL24">
        <f t="shared" ca="1" si="51"/>
        <v>11</v>
      </c>
      <c r="CM24" t="str">
        <f t="shared" ca="1" si="51"/>
        <v/>
      </c>
      <c r="CN24">
        <f t="shared" ca="1" si="51"/>
        <v>9</v>
      </c>
      <c r="CO24" t="str">
        <f t="shared" ca="1" si="51"/>
        <v/>
      </c>
      <c r="CP24">
        <f t="shared" ca="1" si="51"/>
        <v>18</v>
      </c>
      <c r="CQ24" t="str">
        <f t="shared" ca="1" si="51"/>
        <v/>
      </c>
      <c r="CR24" t="str">
        <f t="shared" ca="1" si="51"/>
        <v/>
      </c>
      <c r="CS24">
        <f t="shared" ca="1" si="51"/>
        <v>7</v>
      </c>
      <c r="CT24" t="str">
        <f t="shared" ca="1" si="51"/>
        <v/>
      </c>
      <c r="CU24" t="str">
        <f t="shared" ca="1" si="51"/>
        <v/>
      </c>
      <c r="CV24">
        <f t="shared" ca="1" si="51"/>
        <v>1</v>
      </c>
      <c r="CW24" t="str">
        <f t="shared" ca="1" si="51"/>
        <v/>
      </c>
      <c r="CX24">
        <f t="shared" ca="1" si="51"/>
        <v>6</v>
      </c>
      <c r="CY24" t="str">
        <f t="shared" ca="1" si="48"/>
        <v/>
      </c>
      <c r="CZ24" t="str">
        <f t="shared" ca="1" si="48"/>
        <v/>
      </c>
      <c r="DA24">
        <f t="shared" ca="1" si="48"/>
        <v>3</v>
      </c>
      <c r="DB24">
        <f t="shared" ca="1" si="48"/>
        <v>8</v>
      </c>
      <c r="DC24" t="str">
        <f t="shared" ca="1" si="48"/>
        <v/>
      </c>
      <c r="DD24" t="str">
        <f t="shared" ca="1" si="48"/>
        <v/>
      </c>
      <c r="DE24">
        <f t="shared" ca="1" si="48"/>
        <v>4</v>
      </c>
      <c r="DF24">
        <f t="shared" ca="1" si="48"/>
        <v>17</v>
      </c>
      <c r="DG24" t="str">
        <f t="shared" ca="1" si="48"/>
        <v/>
      </c>
      <c r="DH24" t="str">
        <f t="shared" ca="1" si="48"/>
        <v/>
      </c>
      <c r="DI24" t="str">
        <f t="shared" ca="1" si="48"/>
        <v/>
      </c>
      <c r="DJ24" t="str">
        <f t="shared" ca="1" si="48"/>
        <v/>
      </c>
      <c r="DK24" t="str">
        <f t="shared" ca="1" si="48"/>
        <v/>
      </c>
      <c r="DL24" t="str">
        <f t="shared" ca="1" si="48"/>
        <v/>
      </c>
      <c r="DM24">
        <f t="shared" ca="1" si="48"/>
        <v>15</v>
      </c>
      <c r="DN24">
        <f t="shared" ca="1" si="48"/>
        <v>2</v>
      </c>
      <c r="DO24">
        <f t="shared" ca="1" si="48"/>
        <v>16</v>
      </c>
    </row>
    <row r="25" spans="1:119" x14ac:dyDescent="0.25">
      <c r="A25">
        <v>24</v>
      </c>
      <c r="B25">
        <f ca="1">'Rev-KTF'!B26</f>
        <v>16</v>
      </c>
      <c r="C25" t="str">
        <f t="shared" ca="1" si="3"/>
        <v/>
      </c>
      <c r="D25" t="str">
        <f t="shared" ca="1" si="7"/>
        <v/>
      </c>
      <c r="E25" t="str">
        <f t="shared" ca="1" si="50"/>
        <v/>
      </c>
      <c r="F25" t="str">
        <f t="shared" ca="1" si="50"/>
        <v/>
      </c>
      <c r="G25" t="str">
        <f t="shared" ca="1" si="50"/>
        <v/>
      </c>
      <c r="H25" t="str">
        <f t="shared" ca="1" si="50"/>
        <v/>
      </c>
      <c r="I25" t="str">
        <f t="shared" ca="1" si="50"/>
        <v/>
      </c>
      <c r="J25" t="str">
        <f t="shared" ca="1" si="50"/>
        <v/>
      </c>
      <c r="K25" t="str">
        <f t="shared" ca="1" si="50"/>
        <v/>
      </c>
      <c r="L25" t="str">
        <f t="shared" ca="1" si="50"/>
        <v/>
      </c>
      <c r="M25" t="str">
        <f t="shared" ca="1" si="50"/>
        <v/>
      </c>
      <c r="N25" t="str">
        <f t="shared" ca="1" si="50"/>
        <v/>
      </c>
      <c r="O25" t="str">
        <f t="shared" ca="1" si="50"/>
        <v/>
      </c>
      <c r="P25" t="str">
        <f t="shared" ca="1" si="50"/>
        <v/>
      </c>
      <c r="Q25" t="str">
        <f t="shared" ca="1" si="50"/>
        <v/>
      </c>
      <c r="R25" t="str">
        <f t="shared" ca="1" si="50"/>
        <v/>
      </c>
      <c r="S25" t="str">
        <f t="shared" ca="1" si="50"/>
        <v/>
      </c>
      <c r="T25" t="str">
        <f t="shared" ca="1" si="50"/>
        <v/>
      </c>
      <c r="U25" t="str">
        <f t="shared" ca="1" si="47"/>
        <v/>
      </c>
      <c r="V25" t="str">
        <f t="shared" ca="1" si="47"/>
        <v/>
      </c>
      <c r="W25" t="str">
        <f t="shared" ca="1" si="47"/>
        <v/>
      </c>
      <c r="X25" t="str">
        <f t="shared" ca="1" si="47"/>
        <v/>
      </c>
      <c r="Y25" t="str">
        <f t="shared" ca="1" si="47"/>
        <v/>
      </c>
      <c r="Z25" t="str">
        <f t="shared" ca="1" si="47"/>
        <v/>
      </c>
      <c r="AA25" t="str">
        <f t="shared" ca="1" si="47"/>
        <v/>
      </c>
      <c r="AB25" t="str">
        <f t="shared" ca="1" si="47"/>
        <v/>
      </c>
      <c r="AC25" t="str">
        <f t="shared" ca="1" si="47"/>
        <v/>
      </c>
      <c r="AD25" t="str">
        <f t="shared" ca="1" si="47"/>
        <v/>
      </c>
      <c r="AE25" t="str">
        <f t="shared" ca="1" si="47"/>
        <v/>
      </c>
      <c r="AF25" t="str">
        <f t="shared" ca="1" si="47"/>
        <v/>
      </c>
      <c r="AG25" t="str">
        <f t="shared" ca="1" si="46"/>
        <v/>
      </c>
      <c r="AH25" t="str">
        <f t="shared" ca="1" si="46"/>
        <v/>
      </c>
      <c r="AI25" t="str">
        <f t="shared" ca="1" si="46"/>
        <v/>
      </c>
      <c r="AJ25" t="str">
        <f t="shared" ca="1" si="46"/>
        <v/>
      </c>
      <c r="AK25" t="str">
        <f t="shared" ca="1" si="46"/>
        <v/>
      </c>
      <c r="AL25" t="str">
        <f t="shared" ca="1" si="46"/>
        <v/>
      </c>
      <c r="AM25" t="str">
        <f t="shared" ca="1" si="46"/>
        <v/>
      </c>
      <c r="AN25" t="str">
        <f t="shared" ca="1" si="46"/>
        <v/>
      </c>
      <c r="AO25" t="str">
        <f t="shared" ca="1" si="46"/>
        <v/>
      </c>
      <c r="AQ25">
        <f t="shared" ca="1" si="1"/>
        <v>16</v>
      </c>
      <c r="AR25">
        <f t="shared" ca="1" si="5"/>
        <v>18</v>
      </c>
      <c r="AS25">
        <f t="shared" ca="1" si="8"/>
        <v>36</v>
      </c>
      <c r="AT25">
        <f t="shared" ca="1" si="9"/>
        <v>23</v>
      </c>
      <c r="AU25">
        <f t="shared" ca="1" si="10"/>
        <v>27</v>
      </c>
      <c r="AV25">
        <f t="shared" ca="1" si="11"/>
        <v>2</v>
      </c>
      <c r="AW25">
        <f t="shared" ca="1" si="12"/>
        <v>20</v>
      </c>
      <c r="AX25">
        <f t="shared" ca="1" si="13"/>
        <v>15</v>
      </c>
      <c r="AY25">
        <f t="shared" ca="1" si="14"/>
        <v>24</v>
      </c>
      <c r="AZ25">
        <f t="shared" ca="1" si="15"/>
        <v>10</v>
      </c>
      <c r="BA25">
        <f t="shared" ca="1" si="16"/>
        <v>7</v>
      </c>
      <c r="BB25">
        <f t="shared" ca="1" si="17"/>
        <v>8</v>
      </c>
      <c r="BC25">
        <f t="shared" ca="1" si="18"/>
        <v>6</v>
      </c>
      <c r="BD25">
        <f t="shared" ca="1" si="19"/>
        <v>1</v>
      </c>
      <c r="BE25">
        <f t="shared" ca="1" si="20"/>
        <v>3</v>
      </c>
      <c r="BF25">
        <f t="shared" ca="1" si="21"/>
        <v>35</v>
      </c>
      <c r="BG25">
        <f t="shared" ca="1" si="22"/>
        <v>37</v>
      </c>
      <c r="BH25">
        <f t="shared" ca="1" si="23"/>
        <v>28</v>
      </c>
      <c r="BI25">
        <f t="shared" ca="1" si="24"/>
        <v>12</v>
      </c>
      <c r="BJ25" t="str">
        <f t="shared" ca="1" si="25"/>
        <v/>
      </c>
      <c r="BK25" t="str">
        <f t="shared" ca="1" si="26"/>
        <v/>
      </c>
      <c r="BL25" t="str">
        <f t="shared" ca="1" si="27"/>
        <v/>
      </c>
      <c r="BM25" t="str">
        <f t="shared" ca="1" si="28"/>
        <v/>
      </c>
      <c r="BN25" t="str">
        <f t="shared" ca="1" si="29"/>
        <v/>
      </c>
      <c r="BO25" t="str">
        <f t="shared" ca="1" si="30"/>
        <v/>
      </c>
      <c r="BP25" t="str">
        <f t="shared" ca="1" si="31"/>
        <v/>
      </c>
      <c r="BQ25" t="str">
        <f t="shared" ca="1" si="32"/>
        <v/>
      </c>
      <c r="BR25" t="str">
        <f t="shared" ca="1" si="33"/>
        <v/>
      </c>
      <c r="BS25" t="str">
        <f t="shared" ca="1" si="34"/>
        <v/>
      </c>
      <c r="BT25" t="str">
        <f t="shared" ca="1" si="35"/>
        <v/>
      </c>
      <c r="BU25" t="str">
        <f t="shared" ca="1" si="36"/>
        <v/>
      </c>
      <c r="BV25" t="str">
        <f t="shared" ca="1" si="37"/>
        <v/>
      </c>
      <c r="BW25" t="str">
        <f t="shared" ca="1" si="38"/>
        <v/>
      </c>
      <c r="BX25" t="str">
        <f t="shared" ca="1" si="39"/>
        <v/>
      </c>
      <c r="BY25" t="str">
        <f t="shared" ca="1" si="40"/>
        <v/>
      </c>
      <c r="BZ25" t="str">
        <f t="shared" ca="1" si="41"/>
        <v/>
      </c>
      <c r="CA25" t="str">
        <f t="shared" ca="1" si="42"/>
        <v/>
      </c>
      <c r="CE25">
        <f t="shared" ca="1" si="51"/>
        <v>14</v>
      </c>
      <c r="CF25">
        <f t="shared" ca="1" si="51"/>
        <v>6</v>
      </c>
      <c r="CG25">
        <f t="shared" ca="1" si="51"/>
        <v>15</v>
      </c>
      <c r="CH25" t="str">
        <f t="shared" ca="1" si="51"/>
        <v/>
      </c>
      <c r="CI25" t="str">
        <f t="shared" ca="1" si="51"/>
        <v/>
      </c>
      <c r="CJ25">
        <f t="shared" ca="1" si="51"/>
        <v>13</v>
      </c>
      <c r="CK25">
        <f t="shared" ca="1" si="51"/>
        <v>11</v>
      </c>
      <c r="CL25">
        <f t="shared" ca="1" si="51"/>
        <v>12</v>
      </c>
      <c r="CM25" t="str">
        <f t="shared" ca="1" si="51"/>
        <v/>
      </c>
      <c r="CN25">
        <f t="shared" ca="1" si="51"/>
        <v>10</v>
      </c>
      <c r="CO25" t="str">
        <f t="shared" ca="1" si="51"/>
        <v/>
      </c>
      <c r="CP25">
        <f t="shared" ca="1" si="51"/>
        <v>19</v>
      </c>
      <c r="CQ25" t="str">
        <f t="shared" ca="1" si="51"/>
        <v/>
      </c>
      <c r="CR25" t="str">
        <f t="shared" ca="1" si="51"/>
        <v/>
      </c>
      <c r="CS25">
        <f t="shared" ca="1" si="51"/>
        <v>8</v>
      </c>
      <c r="CT25">
        <f t="shared" ca="1" si="51"/>
        <v>1</v>
      </c>
      <c r="CU25" t="str">
        <f t="shared" ca="1" si="51"/>
        <v/>
      </c>
      <c r="CV25">
        <f t="shared" ca="1" si="51"/>
        <v>2</v>
      </c>
      <c r="CW25" t="str">
        <f t="shared" ca="1" si="51"/>
        <v/>
      </c>
      <c r="CX25">
        <f t="shared" ca="1" si="51"/>
        <v>7</v>
      </c>
      <c r="CY25" t="str">
        <f t="shared" ca="1" si="48"/>
        <v/>
      </c>
      <c r="CZ25" t="str">
        <f t="shared" ca="1" si="48"/>
        <v/>
      </c>
      <c r="DA25">
        <f t="shared" ca="1" si="48"/>
        <v>4</v>
      </c>
      <c r="DB25">
        <f t="shared" ca="1" si="48"/>
        <v>9</v>
      </c>
      <c r="DC25" t="str">
        <f t="shared" ca="1" si="48"/>
        <v/>
      </c>
      <c r="DD25" t="str">
        <f t="shared" ca="1" si="48"/>
        <v/>
      </c>
      <c r="DE25">
        <f t="shared" ca="1" si="48"/>
        <v>5</v>
      </c>
      <c r="DF25">
        <f t="shared" ca="1" si="48"/>
        <v>18</v>
      </c>
      <c r="DG25" t="str">
        <f t="shared" ca="1" si="48"/>
        <v/>
      </c>
      <c r="DH25" t="str">
        <f t="shared" ca="1" si="48"/>
        <v/>
      </c>
      <c r="DI25" t="str">
        <f t="shared" ca="1" si="48"/>
        <v/>
      </c>
      <c r="DJ25" t="str">
        <f t="shared" ca="1" si="48"/>
        <v/>
      </c>
      <c r="DK25" t="str">
        <f t="shared" ca="1" si="48"/>
        <v/>
      </c>
      <c r="DL25" t="str">
        <f t="shared" ca="1" si="48"/>
        <v/>
      </c>
      <c r="DM25">
        <f t="shared" ca="1" si="48"/>
        <v>16</v>
      </c>
      <c r="DN25">
        <f t="shared" ca="1" si="48"/>
        <v>3</v>
      </c>
      <c r="DO25">
        <f t="shared" ca="1" si="48"/>
        <v>17</v>
      </c>
    </row>
    <row r="26" spans="1:119" x14ac:dyDescent="0.25">
      <c r="A26">
        <v>25</v>
      </c>
      <c r="B26">
        <f ca="1">'Rev-KTF'!B27</f>
        <v>10</v>
      </c>
      <c r="C26">
        <f t="shared" ca="1" si="3"/>
        <v>10</v>
      </c>
      <c r="D26" t="str">
        <f t="shared" ca="1" si="7"/>
        <v/>
      </c>
      <c r="E26" t="str">
        <f t="shared" ca="1" si="50"/>
        <v/>
      </c>
      <c r="F26" t="str">
        <f t="shared" ca="1" si="50"/>
        <v/>
      </c>
      <c r="G26" t="str">
        <f t="shared" ca="1" si="50"/>
        <v/>
      </c>
      <c r="H26" t="str">
        <f t="shared" ca="1" si="50"/>
        <v/>
      </c>
      <c r="I26" t="str">
        <f t="shared" ca="1" si="50"/>
        <v/>
      </c>
      <c r="J26" t="str">
        <f t="shared" ca="1" si="50"/>
        <v/>
      </c>
      <c r="K26" t="str">
        <f t="shared" ca="1" si="50"/>
        <v/>
      </c>
      <c r="L26" t="str">
        <f t="shared" ca="1" si="50"/>
        <v/>
      </c>
      <c r="M26" t="str">
        <f t="shared" ca="1" si="50"/>
        <v/>
      </c>
      <c r="N26" t="str">
        <f t="shared" ca="1" si="50"/>
        <v/>
      </c>
      <c r="O26" t="str">
        <f t="shared" ca="1" si="50"/>
        <v/>
      </c>
      <c r="P26" t="str">
        <f t="shared" ca="1" si="50"/>
        <v/>
      </c>
      <c r="Q26" t="str">
        <f t="shared" ca="1" si="50"/>
        <v/>
      </c>
      <c r="R26" t="str">
        <f t="shared" ca="1" si="50"/>
        <v/>
      </c>
      <c r="S26" t="str">
        <f t="shared" ca="1" si="50"/>
        <v/>
      </c>
      <c r="T26" t="str">
        <f t="shared" ca="1" si="50"/>
        <v/>
      </c>
      <c r="U26" t="str">
        <f t="shared" ca="1" si="47"/>
        <v/>
      </c>
      <c r="V26" t="str">
        <f t="shared" ca="1" si="47"/>
        <v/>
      </c>
      <c r="W26" t="str">
        <f t="shared" ca="1" si="47"/>
        <v/>
      </c>
      <c r="X26" t="str">
        <f t="shared" ca="1" si="47"/>
        <v/>
      </c>
      <c r="Y26" t="str">
        <f t="shared" ca="1" si="47"/>
        <v/>
      </c>
      <c r="Z26" t="str">
        <f t="shared" ca="1" si="47"/>
        <v/>
      </c>
      <c r="AA26" t="str">
        <f t="shared" ca="1" si="47"/>
        <v/>
      </c>
      <c r="AB26" t="str">
        <f t="shared" ca="1" si="47"/>
        <v/>
      </c>
      <c r="AC26" t="str">
        <f t="shared" ca="1" si="47"/>
        <v/>
      </c>
      <c r="AD26" t="str">
        <f t="shared" ca="1" si="47"/>
        <v/>
      </c>
      <c r="AE26" t="str">
        <f t="shared" ca="1" si="47"/>
        <v/>
      </c>
      <c r="AF26" t="str">
        <f t="shared" ca="1" si="47"/>
        <v/>
      </c>
      <c r="AG26" t="str">
        <f t="shared" ca="1" si="46"/>
        <v/>
      </c>
      <c r="AH26" t="str">
        <f t="shared" ca="1" si="46"/>
        <v/>
      </c>
      <c r="AI26" t="str">
        <f t="shared" ca="1" si="46"/>
        <v/>
      </c>
      <c r="AJ26" t="str">
        <f t="shared" ca="1" si="46"/>
        <v/>
      </c>
      <c r="AK26" t="str">
        <f t="shared" ca="1" si="46"/>
        <v/>
      </c>
      <c r="AL26" t="str">
        <f t="shared" ca="1" si="46"/>
        <v/>
      </c>
      <c r="AM26" t="str">
        <f t="shared" ca="1" si="46"/>
        <v/>
      </c>
      <c r="AN26" t="str">
        <f t="shared" ca="1" si="46"/>
        <v/>
      </c>
      <c r="AO26" t="str">
        <f t="shared" ca="1" si="46"/>
        <v/>
      </c>
      <c r="AQ26">
        <f t="shared" ca="1" si="1"/>
        <v>10</v>
      </c>
      <c r="AR26">
        <f t="shared" ca="1" si="5"/>
        <v>16</v>
      </c>
      <c r="AS26">
        <f t="shared" ca="1" si="8"/>
        <v>18</v>
      </c>
      <c r="AT26">
        <f t="shared" ca="1" si="9"/>
        <v>36</v>
      </c>
      <c r="AU26">
        <f t="shared" ca="1" si="10"/>
        <v>23</v>
      </c>
      <c r="AV26">
        <f t="shared" ca="1" si="11"/>
        <v>27</v>
      </c>
      <c r="AW26">
        <f t="shared" ca="1" si="12"/>
        <v>2</v>
      </c>
      <c r="AX26">
        <f t="shared" ca="1" si="13"/>
        <v>20</v>
      </c>
      <c r="AY26">
        <f t="shared" ca="1" si="14"/>
        <v>15</v>
      </c>
      <c r="AZ26">
        <f t="shared" ca="1" si="15"/>
        <v>24</v>
      </c>
      <c r="BA26">
        <f t="shared" ca="1" si="16"/>
        <v>7</v>
      </c>
      <c r="BB26">
        <f t="shared" ca="1" si="17"/>
        <v>8</v>
      </c>
      <c r="BC26">
        <f t="shared" ca="1" si="18"/>
        <v>6</v>
      </c>
      <c r="BD26">
        <f t="shared" ca="1" si="19"/>
        <v>1</v>
      </c>
      <c r="BE26">
        <f t="shared" ca="1" si="20"/>
        <v>3</v>
      </c>
      <c r="BF26">
        <f t="shared" ca="1" si="21"/>
        <v>35</v>
      </c>
      <c r="BG26">
        <f t="shared" ca="1" si="22"/>
        <v>37</v>
      </c>
      <c r="BH26">
        <f t="shared" ca="1" si="23"/>
        <v>28</v>
      </c>
      <c r="BI26">
        <f t="shared" ca="1" si="24"/>
        <v>12</v>
      </c>
      <c r="BJ26" t="str">
        <f t="shared" ca="1" si="25"/>
        <v/>
      </c>
      <c r="BK26" t="str">
        <f t="shared" ca="1" si="26"/>
        <v/>
      </c>
      <c r="BL26" t="str">
        <f t="shared" ca="1" si="27"/>
        <v/>
      </c>
      <c r="BM26" t="str">
        <f t="shared" ca="1" si="28"/>
        <v/>
      </c>
      <c r="BN26" t="str">
        <f t="shared" ca="1" si="29"/>
        <v/>
      </c>
      <c r="BO26" t="str">
        <f t="shared" ca="1" si="30"/>
        <v/>
      </c>
      <c r="BP26" t="str">
        <f t="shared" ca="1" si="31"/>
        <v/>
      </c>
      <c r="BQ26" t="str">
        <f t="shared" ca="1" si="32"/>
        <v/>
      </c>
      <c r="BR26" t="str">
        <f t="shared" ca="1" si="33"/>
        <v/>
      </c>
      <c r="BS26" t="str">
        <f t="shared" ca="1" si="34"/>
        <v/>
      </c>
      <c r="BT26" t="str">
        <f t="shared" ca="1" si="35"/>
        <v/>
      </c>
      <c r="BU26" t="str">
        <f t="shared" ca="1" si="36"/>
        <v/>
      </c>
      <c r="BV26" t="str">
        <f t="shared" ca="1" si="37"/>
        <v/>
      </c>
      <c r="BW26" t="str">
        <f t="shared" ca="1" si="38"/>
        <v/>
      </c>
      <c r="BX26" t="str">
        <f t="shared" ca="1" si="39"/>
        <v/>
      </c>
      <c r="BY26" t="str">
        <f t="shared" ca="1" si="40"/>
        <v/>
      </c>
      <c r="BZ26" t="str">
        <f t="shared" ca="1" si="41"/>
        <v/>
      </c>
      <c r="CA26" t="str">
        <f t="shared" ca="1" si="42"/>
        <v/>
      </c>
      <c r="CE26">
        <f t="shared" ca="1" si="51"/>
        <v>14</v>
      </c>
      <c r="CF26">
        <f t="shared" ca="1" si="51"/>
        <v>7</v>
      </c>
      <c r="CG26">
        <f t="shared" ca="1" si="51"/>
        <v>15</v>
      </c>
      <c r="CH26" t="str">
        <f t="shared" ca="1" si="51"/>
        <v/>
      </c>
      <c r="CI26" t="str">
        <f t="shared" ca="1" si="51"/>
        <v/>
      </c>
      <c r="CJ26">
        <f t="shared" ca="1" si="51"/>
        <v>13</v>
      </c>
      <c r="CK26">
        <f t="shared" ca="1" si="51"/>
        <v>11</v>
      </c>
      <c r="CL26">
        <f t="shared" ca="1" si="51"/>
        <v>12</v>
      </c>
      <c r="CM26" t="str">
        <f t="shared" ca="1" si="51"/>
        <v/>
      </c>
      <c r="CN26">
        <f t="shared" ca="1" si="51"/>
        <v>1</v>
      </c>
      <c r="CO26" t="str">
        <f t="shared" ca="1" si="51"/>
        <v/>
      </c>
      <c r="CP26">
        <f t="shared" ca="1" si="51"/>
        <v>19</v>
      </c>
      <c r="CQ26" t="str">
        <f t="shared" ca="1" si="51"/>
        <v/>
      </c>
      <c r="CR26" t="str">
        <f t="shared" ca="1" si="51"/>
        <v/>
      </c>
      <c r="CS26">
        <f t="shared" ca="1" si="51"/>
        <v>9</v>
      </c>
      <c r="CT26">
        <f t="shared" ca="1" si="51"/>
        <v>2</v>
      </c>
      <c r="CU26" t="str">
        <f t="shared" ca="1" si="51"/>
        <v/>
      </c>
      <c r="CV26">
        <f t="shared" ca="1" si="51"/>
        <v>3</v>
      </c>
      <c r="CW26" t="str">
        <f t="shared" ca="1" si="51"/>
        <v/>
      </c>
      <c r="CX26">
        <f t="shared" ca="1" si="51"/>
        <v>8</v>
      </c>
      <c r="CY26" t="str">
        <f t="shared" ca="1" si="48"/>
        <v/>
      </c>
      <c r="CZ26" t="str">
        <f t="shared" ca="1" si="48"/>
        <v/>
      </c>
      <c r="DA26">
        <f t="shared" ca="1" si="48"/>
        <v>5</v>
      </c>
      <c r="DB26">
        <f t="shared" ca="1" si="48"/>
        <v>10</v>
      </c>
      <c r="DC26" t="str">
        <f t="shared" ca="1" si="48"/>
        <v/>
      </c>
      <c r="DD26" t="str">
        <f t="shared" ca="1" si="48"/>
        <v/>
      </c>
      <c r="DE26">
        <f t="shared" ca="1" si="48"/>
        <v>6</v>
      </c>
      <c r="DF26">
        <f t="shared" ca="1" si="48"/>
        <v>18</v>
      </c>
      <c r="DG26" t="str">
        <f t="shared" ca="1" si="48"/>
        <v/>
      </c>
      <c r="DH26" t="str">
        <f t="shared" ca="1" si="48"/>
        <v/>
      </c>
      <c r="DI26" t="str">
        <f t="shared" ca="1" si="48"/>
        <v/>
      </c>
      <c r="DJ26" t="str">
        <f t="shared" ca="1" si="48"/>
        <v/>
      </c>
      <c r="DK26" t="str">
        <f t="shared" ca="1" si="48"/>
        <v/>
      </c>
      <c r="DL26" t="str">
        <f t="shared" ca="1" si="48"/>
        <v/>
      </c>
      <c r="DM26">
        <f t="shared" ca="1" si="48"/>
        <v>16</v>
      </c>
      <c r="DN26">
        <f t="shared" ca="1" si="48"/>
        <v>4</v>
      </c>
      <c r="DO26">
        <f t="shared" ca="1" si="48"/>
        <v>17</v>
      </c>
    </row>
    <row r="27" spans="1:119" x14ac:dyDescent="0.25">
      <c r="A27">
        <v>26</v>
      </c>
      <c r="B27">
        <f ca="1">'Rev-KTF'!B28</f>
        <v>29</v>
      </c>
      <c r="C27" t="str">
        <f t="shared" ca="1" si="3"/>
        <v/>
      </c>
      <c r="D27" t="str">
        <f t="shared" ca="1" si="7"/>
        <v/>
      </c>
      <c r="E27" t="str">
        <f t="shared" ca="1" si="50"/>
        <v/>
      </c>
      <c r="F27" t="str">
        <f t="shared" ca="1" si="50"/>
        <v/>
      </c>
      <c r="G27" t="str">
        <f t="shared" ca="1" si="50"/>
        <v/>
      </c>
      <c r="H27" t="str">
        <f t="shared" ca="1" si="50"/>
        <v/>
      </c>
      <c r="I27" t="str">
        <f t="shared" ca="1" si="50"/>
        <v/>
      </c>
      <c r="J27" t="str">
        <f t="shared" ca="1" si="50"/>
        <v/>
      </c>
      <c r="K27" t="str">
        <f t="shared" ca="1" si="50"/>
        <v/>
      </c>
      <c r="L27" t="str">
        <f t="shared" ca="1" si="50"/>
        <v/>
      </c>
      <c r="M27" t="str">
        <f t="shared" ca="1" si="50"/>
        <v/>
      </c>
      <c r="N27" t="str">
        <f t="shared" ca="1" si="50"/>
        <v/>
      </c>
      <c r="O27" t="str">
        <f t="shared" ca="1" si="50"/>
        <v/>
      </c>
      <c r="P27" t="str">
        <f t="shared" ca="1" si="50"/>
        <v/>
      </c>
      <c r="Q27" t="str">
        <f t="shared" ca="1" si="50"/>
        <v/>
      </c>
      <c r="R27" t="str">
        <f t="shared" ca="1" si="50"/>
        <v/>
      </c>
      <c r="S27" t="str">
        <f t="shared" ca="1" si="50"/>
        <v/>
      </c>
      <c r="T27" t="str">
        <f t="shared" ca="1" si="50"/>
        <v/>
      </c>
      <c r="U27" t="str">
        <f t="shared" ca="1" si="47"/>
        <v/>
      </c>
      <c r="V27" t="str">
        <f t="shared" ca="1" si="47"/>
        <v/>
      </c>
      <c r="W27" t="str">
        <f t="shared" ca="1" si="47"/>
        <v/>
      </c>
      <c r="X27" t="str">
        <f t="shared" ca="1" si="47"/>
        <v/>
      </c>
      <c r="Y27" t="str">
        <f t="shared" ca="1" si="47"/>
        <v/>
      </c>
      <c r="Z27" t="str">
        <f t="shared" ca="1" si="47"/>
        <v/>
      </c>
      <c r="AA27" t="str">
        <f t="shared" ca="1" si="47"/>
        <v/>
      </c>
      <c r="AB27" t="str">
        <f t="shared" ca="1" si="47"/>
        <v/>
      </c>
      <c r="AC27" t="str">
        <f t="shared" ca="1" si="47"/>
        <v/>
      </c>
      <c r="AD27" t="str">
        <f t="shared" ca="1" si="47"/>
        <v/>
      </c>
      <c r="AE27" t="str">
        <f t="shared" ca="1" si="47"/>
        <v/>
      </c>
      <c r="AF27" t="str">
        <f t="shared" ca="1" si="47"/>
        <v/>
      </c>
      <c r="AG27" t="str">
        <f t="shared" ca="1" si="46"/>
        <v/>
      </c>
      <c r="AH27" t="str">
        <f t="shared" ca="1" si="46"/>
        <v/>
      </c>
      <c r="AI27" t="str">
        <f t="shared" ca="1" si="46"/>
        <v/>
      </c>
      <c r="AJ27" t="str">
        <f t="shared" ca="1" si="46"/>
        <v/>
      </c>
      <c r="AK27" t="str">
        <f t="shared" ca="1" si="46"/>
        <v/>
      </c>
      <c r="AL27" t="str">
        <f t="shared" ca="1" si="46"/>
        <v/>
      </c>
      <c r="AM27" t="str">
        <f t="shared" ca="1" si="46"/>
        <v/>
      </c>
      <c r="AN27" t="str">
        <f t="shared" ca="1" si="46"/>
        <v/>
      </c>
      <c r="AO27" t="str">
        <f t="shared" ca="1" si="46"/>
        <v/>
      </c>
      <c r="AQ27">
        <f t="shared" ca="1" si="1"/>
        <v>29</v>
      </c>
      <c r="AR27">
        <f t="shared" ca="1" si="5"/>
        <v>10</v>
      </c>
      <c r="AS27">
        <f t="shared" ca="1" si="8"/>
        <v>16</v>
      </c>
      <c r="AT27">
        <f t="shared" ca="1" si="9"/>
        <v>18</v>
      </c>
      <c r="AU27">
        <f t="shared" ca="1" si="10"/>
        <v>36</v>
      </c>
      <c r="AV27">
        <f t="shared" ca="1" si="11"/>
        <v>23</v>
      </c>
      <c r="AW27">
        <f t="shared" ca="1" si="12"/>
        <v>27</v>
      </c>
      <c r="AX27">
        <f t="shared" ca="1" si="13"/>
        <v>2</v>
      </c>
      <c r="AY27">
        <f t="shared" ca="1" si="14"/>
        <v>20</v>
      </c>
      <c r="AZ27">
        <f t="shared" ca="1" si="15"/>
        <v>15</v>
      </c>
      <c r="BA27">
        <f t="shared" ca="1" si="16"/>
        <v>24</v>
      </c>
      <c r="BB27">
        <f t="shared" ca="1" si="17"/>
        <v>7</v>
      </c>
      <c r="BC27">
        <f t="shared" ca="1" si="18"/>
        <v>8</v>
      </c>
      <c r="BD27">
        <f t="shared" ca="1" si="19"/>
        <v>6</v>
      </c>
      <c r="BE27">
        <f t="shared" ca="1" si="20"/>
        <v>1</v>
      </c>
      <c r="BF27">
        <f t="shared" ca="1" si="21"/>
        <v>3</v>
      </c>
      <c r="BG27">
        <f t="shared" ca="1" si="22"/>
        <v>35</v>
      </c>
      <c r="BH27">
        <f t="shared" ca="1" si="23"/>
        <v>37</v>
      </c>
      <c r="BI27">
        <f t="shared" ca="1" si="24"/>
        <v>28</v>
      </c>
      <c r="BJ27">
        <f t="shared" ca="1" si="25"/>
        <v>12</v>
      </c>
      <c r="BK27" t="str">
        <f t="shared" ca="1" si="26"/>
        <v/>
      </c>
      <c r="BL27" t="str">
        <f t="shared" ca="1" si="27"/>
        <v/>
      </c>
      <c r="BM27" t="str">
        <f t="shared" ca="1" si="28"/>
        <v/>
      </c>
      <c r="BN27" t="str">
        <f t="shared" ca="1" si="29"/>
        <v/>
      </c>
      <c r="BO27" t="str">
        <f t="shared" ca="1" si="30"/>
        <v/>
      </c>
      <c r="BP27" t="str">
        <f t="shared" ca="1" si="31"/>
        <v/>
      </c>
      <c r="BQ27" t="str">
        <f t="shared" ca="1" si="32"/>
        <v/>
      </c>
      <c r="BR27" t="str">
        <f t="shared" ca="1" si="33"/>
        <v/>
      </c>
      <c r="BS27" t="str">
        <f t="shared" ca="1" si="34"/>
        <v/>
      </c>
      <c r="BT27" t="str">
        <f t="shared" ca="1" si="35"/>
        <v/>
      </c>
      <c r="BU27" t="str">
        <f t="shared" ca="1" si="36"/>
        <v/>
      </c>
      <c r="BV27" t="str">
        <f t="shared" ca="1" si="37"/>
        <v/>
      </c>
      <c r="BW27" t="str">
        <f t="shared" ca="1" si="38"/>
        <v/>
      </c>
      <c r="BX27" t="str">
        <f t="shared" ca="1" si="39"/>
        <v/>
      </c>
      <c r="BY27" t="str">
        <f t="shared" ca="1" si="40"/>
        <v/>
      </c>
      <c r="BZ27" t="str">
        <f t="shared" ca="1" si="41"/>
        <v/>
      </c>
      <c r="CA27" t="str">
        <f t="shared" ca="1" si="42"/>
        <v/>
      </c>
      <c r="CE27">
        <f t="shared" ca="1" si="51"/>
        <v>15</v>
      </c>
      <c r="CF27">
        <f t="shared" ca="1" si="51"/>
        <v>8</v>
      </c>
      <c r="CG27">
        <f t="shared" ca="1" si="51"/>
        <v>16</v>
      </c>
      <c r="CH27" t="str">
        <f t="shared" ca="1" si="51"/>
        <v/>
      </c>
      <c r="CI27" t="str">
        <f t="shared" ca="1" si="51"/>
        <v/>
      </c>
      <c r="CJ27">
        <f t="shared" ca="1" si="51"/>
        <v>14</v>
      </c>
      <c r="CK27">
        <f t="shared" ca="1" si="51"/>
        <v>12</v>
      </c>
      <c r="CL27">
        <f t="shared" ca="1" si="51"/>
        <v>13</v>
      </c>
      <c r="CM27" t="str">
        <f t="shared" ca="1" si="51"/>
        <v/>
      </c>
      <c r="CN27">
        <f t="shared" ca="1" si="51"/>
        <v>2</v>
      </c>
      <c r="CO27" t="str">
        <f t="shared" ca="1" si="51"/>
        <v/>
      </c>
      <c r="CP27">
        <f t="shared" ca="1" si="51"/>
        <v>20</v>
      </c>
      <c r="CQ27" t="str">
        <f t="shared" ca="1" si="51"/>
        <v/>
      </c>
      <c r="CR27" t="str">
        <f t="shared" ca="1" si="51"/>
        <v/>
      </c>
      <c r="CS27">
        <f t="shared" ca="1" si="51"/>
        <v>10</v>
      </c>
      <c r="CT27">
        <f t="shared" ca="1" si="51"/>
        <v>3</v>
      </c>
      <c r="CU27" t="str">
        <f t="shared" ca="1" si="51"/>
        <v/>
      </c>
      <c r="CV27">
        <f t="shared" ca="1" si="51"/>
        <v>4</v>
      </c>
      <c r="CW27" t="str">
        <f t="shared" ca="1" si="51"/>
        <v/>
      </c>
      <c r="CX27">
        <f t="shared" ca="1" si="51"/>
        <v>9</v>
      </c>
      <c r="CY27" t="str">
        <f t="shared" ca="1" si="48"/>
        <v/>
      </c>
      <c r="CZ27" t="str">
        <f t="shared" ca="1" si="48"/>
        <v/>
      </c>
      <c r="DA27">
        <f t="shared" ca="1" si="48"/>
        <v>6</v>
      </c>
      <c r="DB27">
        <f t="shared" ca="1" si="48"/>
        <v>11</v>
      </c>
      <c r="DC27" t="str">
        <f t="shared" ca="1" si="48"/>
        <v/>
      </c>
      <c r="DD27" t="str">
        <f t="shared" ca="1" si="48"/>
        <v/>
      </c>
      <c r="DE27">
        <f t="shared" ca="1" si="48"/>
        <v>7</v>
      </c>
      <c r="DF27">
        <f t="shared" ca="1" si="48"/>
        <v>19</v>
      </c>
      <c r="DG27">
        <f t="shared" ca="1" si="48"/>
        <v>1</v>
      </c>
      <c r="DH27" t="str">
        <f t="shared" ca="1" si="48"/>
        <v/>
      </c>
      <c r="DI27" t="str">
        <f t="shared" ca="1" si="48"/>
        <v/>
      </c>
      <c r="DJ27" t="str">
        <f t="shared" ca="1" si="48"/>
        <v/>
      </c>
      <c r="DK27" t="str">
        <f t="shared" ca="1" si="48"/>
        <v/>
      </c>
      <c r="DL27" t="str">
        <f t="shared" ca="1" si="48"/>
        <v/>
      </c>
      <c r="DM27">
        <f t="shared" ca="1" si="48"/>
        <v>17</v>
      </c>
      <c r="DN27">
        <f t="shared" ca="1" si="48"/>
        <v>5</v>
      </c>
      <c r="DO27">
        <f t="shared" ca="1" si="48"/>
        <v>18</v>
      </c>
    </row>
    <row r="28" spans="1:119" x14ac:dyDescent="0.25">
      <c r="A28">
        <v>27</v>
      </c>
      <c r="B28">
        <f ca="1">'Rev-KTF'!B29</f>
        <v>9</v>
      </c>
      <c r="C28" t="str">
        <f t="shared" ca="1" si="3"/>
        <v/>
      </c>
      <c r="D28" t="str">
        <f t="shared" ca="1" si="7"/>
        <v/>
      </c>
      <c r="E28" t="str">
        <f t="shared" ca="1" si="50"/>
        <v/>
      </c>
      <c r="F28" t="str">
        <f t="shared" ca="1" si="50"/>
        <v/>
      </c>
      <c r="G28" t="str">
        <f t="shared" ca="1" si="50"/>
        <v/>
      </c>
      <c r="H28" t="str">
        <f t="shared" ca="1" si="50"/>
        <v/>
      </c>
      <c r="I28" t="str">
        <f t="shared" ca="1" si="50"/>
        <v/>
      </c>
      <c r="J28" t="str">
        <f t="shared" ca="1" si="50"/>
        <v/>
      </c>
      <c r="K28" t="str">
        <f t="shared" ca="1" si="50"/>
        <v/>
      </c>
      <c r="L28" t="str">
        <f t="shared" ca="1" si="50"/>
        <v/>
      </c>
      <c r="M28" t="str">
        <f t="shared" ca="1" si="50"/>
        <v/>
      </c>
      <c r="N28" t="str">
        <f t="shared" ca="1" si="50"/>
        <v/>
      </c>
      <c r="O28" t="str">
        <f t="shared" ca="1" si="50"/>
        <v/>
      </c>
      <c r="P28" t="str">
        <f t="shared" ca="1" si="50"/>
        <v/>
      </c>
      <c r="Q28" t="str">
        <f t="shared" ca="1" si="50"/>
        <v/>
      </c>
      <c r="R28" t="str">
        <f t="shared" ca="1" si="50"/>
        <v/>
      </c>
      <c r="S28" t="str">
        <f t="shared" ca="1" si="50"/>
        <v/>
      </c>
      <c r="T28" t="str">
        <f t="shared" ca="1" si="50"/>
        <v/>
      </c>
      <c r="U28" t="str">
        <f t="shared" ca="1" si="47"/>
        <v/>
      </c>
      <c r="V28" t="str">
        <f t="shared" ca="1" si="47"/>
        <v/>
      </c>
      <c r="W28" t="str">
        <f t="shared" ca="1" si="47"/>
        <v/>
      </c>
      <c r="X28" t="str">
        <f t="shared" ca="1" si="47"/>
        <v/>
      </c>
      <c r="Y28" t="str">
        <f t="shared" ca="1" si="47"/>
        <v/>
      </c>
      <c r="Z28" t="str">
        <f t="shared" ca="1" si="47"/>
        <v/>
      </c>
      <c r="AA28" t="str">
        <f t="shared" ca="1" si="47"/>
        <v/>
      </c>
      <c r="AB28" t="str">
        <f t="shared" ca="1" si="47"/>
        <v/>
      </c>
      <c r="AC28" t="str">
        <f t="shared" ca="1" si="47"/>
        <v/>
      </c>
      <c r="AD28" t="str">
        <f t="shared" ca="1" si="47"/>
        <v/>
      </c>
      <c r="AE28" t="str">
        <f t="shared" ca="1" si="47"/>
        <v/>
      </c>
      <c r="AF28" t="str">
        <f t="shared" ca="1" si="47"/>
        <v/>
      </c>
      <c r="AG28" t="str">
        <f t="shared" ca="1" si="46"/>
        <v/>
      </c>
      <c r="AH28" t="str">
        <f t="shared" ca="1" si="46"/>
        <v/>
      </c>
      <c r="AI28" t="str">
        <f t="shared" ca="1" si="46"/>
        <v/>
      </c>
      <c r="AJ28" t="str">
        <f t="shared" ca="1" si="46"/>
        <v/>
      </c>
      <c r="AK28" t="str">
        <f t="shared" ca="1" si="46"/>
        <v/>
      </c>
      <c r="AL28" t="str">
        <f t="shared" ca="1" si="46"/>
        <v/>
      </c>
      <c r="AM28" t="str">
        <f t="shared" ca="1" si="46"/>
        <v/>
      </c>
      <c r="AN28" t="str">
        <f t="shared" ca="1" si="46"/>
        <v/>
      </c>
      <c r="AO28" t="str">
        <f t="shared" ca="1" si="46"/>
        <v/>
      </c>
      <c r="AQ28">
        <f t="shared" ca="1" si="1"/>
        <v>9</v>
      </c>
      <c r="AR28">
        <f t="shared" ca="1" si="5"/>
        <v>29</v>
      </c>
      <c r="AS28">
        <f t="shared" ca="1" si="8"/>
        <v>10</v>
      </c>
      <c r="AT28">
        <f t="shared" ca="1" si="9"/>
        <v>16</v>
      </c>
      <c r="AU28">
        <f t="shared" ca="1" si="10"/>
        <v>18</v>
      </c>
      <c r="AV28">
        <f t="shared" ca="1" si="11"/>
        <v>36</v>
      </c>
      <c r="AW28">
        <f t="shared" ca="1" si="12"/>
        <v>23</v>
      </c>
      <c r="AX28">
        <f t="shared" ca="1" si="13"/>
        <v>27</v>
      </c>
      <c r="AY28">
        <f t="shared" ca="1" si="14"/>
        <v>2</v>
      </c>
      <c r="AZ28">
        <f t="shared" ca="1" si="15"/>
        <v>20</v>
      </c>
      <c r="BA28">
        <f t="shared" ca="1" si="16"/>
        <v>15</v>
      </c>
      <c r="BB28">
        <f t="shared" ca="1" si="17"/>
        <v>24</v>
      </c>
      <c r="BC28">
        <f t="shared" ca="1" si="18"/>
        <v>7</v>
      </c>
      <c r="BD28">
        <f t="shared" ca="1" si="19"/>
        <v>8</v>
      </c>
      <c r="BE28">
        <f t="shared" ca="1" si="20"/>
        <v>6</v>
      </c>
      <c r="BF28">
        <f t="shared" ca="1" si="21"/>
        <v>1</v>
      </c>
      <c r="BG28">
        <f t="shared" ca="1" si="22"/>
        <v>3</v>
      </c>
      <c r="BH28">
        <f t="shared" ca="1" si="23"/>
        <v>35</v>
      </c>
      <c r="BI28">
        <f t="shared" ca="1" si="24"/>
        <v>37</v>
      </c>
      <c r="BJ28">
        <f t="shared" ca="1" si="25"/>
        <v>28</v>
      </c>
      <c r="BK28">
        <f t="shared" ca="1" si="26"/>
        <v>12</v>
      </c>
      <c r="BL28" t="str">
        <f t="shared" ca="1" si="27"/>
        <v/>
      </c>
      <c r="BM28" t="str">
        <f t="shared" ca="1" si="28"/>
        <v/>
      </c>
      <c r="BN28" t="str">
        <f t="shared" ca="1" si="29"/>
        <v/>
      </c>
      <c r="BO28" t="str">
        <f t="shared" ca="1" si="30"/>
        <v/>
      </c>
      <c r="BP28" t="str">
        <f t="shared" ca="1" si="31"/>
        <v/>
      </c>
      <c r="BQ28" t="str">
        <f t="shared" ca="1" si="32"/>
        <v/>
      </c>
      <c r="BR28" t="str">
        <f t="shared" ca="1" si="33"/>
        <v/>
      </c>
      <c r="BS28" t="str">
        <f t="shared" ca="1" si="34"/>
        <v/>
      </c>
      <c r="BT28" t="str">
        <f t="shared" ca="1" si="35"/>
        <v/>
      </c>
      <c r="BU28" t="str">
        <f t="shared" ca="1" si="36"/>
        <v/>
      </c>
      <c r="BV28" t="str">
        <f t="shared" ca="1" si="37"/>
        <v/>
      </c>
      <c r="BW28" t="str">
        <f t="shared" ca="1" si="38"/>
        <v/>
      </c>
      <c r="BX28" t="str">
        <f t="shared" ca="1" si="39"/>
        <v/>
      </c>
      <c r="BY28" t="str">
        <f t="shared" ca="1" si="40"/>
        <v/>
      </c>
      <c r="BZ28" t="str">
        <f t="shared" ca="1" si="41"/>
        <v/>
      </c>
      <c r="CA28" t="str">
        <f t="shared" ca="1" si="42"/>
        <v/>
      </c>
      <c r="CE28">
        <f t="shared" ca="1" si="51"/>
        <v>16</v>
      </c>
      <c r="CF28">
        <f t="shared" ca="1" si="51"/>
        <v>9</v>
      </c>
      <c r="CG28">
        <f t="shared" ca="1" si="51"/>
        <v>17</v>
      </c>
      <c r="CH28" t="str">
        <f t="shared" ca="1" si="51"/>
        <v/>
      </c>
      <c r="CI28" t="str">
        <f t="shared" ca="1" si="51"/>
        <v/>
      </c>
      <c r="CJ28">
        <f t="shared" ca="1" si="51"/>
        <v>15</v>
      </c>
      <c r="CK28">
        <f t="shared" ca="1" si="51"/>
        <v>13</v>
      </c>
      <c r="CL28">
        <f t="shared" ca="1" si="51"/>
        <v>14</v>
      </c>
      <c r="CM28">
        <f t="shared" ca="1" si="51"/>
        <v>1</v>
      </c>
      <c r="CN28">
        <f t="shared" ca="1" si="51"/>
        <v>3</v>
      </c>
      <c r="CO28" t="str">
        <f t="shared" ca="1" si="51"/>
        <v/>
      </c>
      <c r="CP28">
        <f t="shared" ca="1" si="51"/>
        <v>21</v>
      </c>
      <c r="CQ28" t="str">
        <f t="shared" ca="1" si="51"/>
        <v/>
      </c>
      <c r="CR28" t="str">
        <f t="shared" ca="1" si="51"/>
        <v/>
      </c>
      <c r="CS28">
        <f t="shared" ca="1" si="51"/>
        <v>11</v>
      </c>
      <c r="CT28">
        <f t="shared" ca="1" si="51"/>
        <v>4</v>
      </c>
      <c r="CU28" t="str">
        <f t="shared" ca="1" si="51"/>
        <v/>
      </c>
      <c r="CV28">
        <f t="shared" ca="1" si="51"/>
        <v>5</v>
      </c>
      <c r="CW28" t="str">
        <f t="shared" ca="1" si="51"/>
        <v/>
      </c>
      <c r="CX28">
        <f t="shared" ca="1" si="51"/>
        <v>10</v>
      </c>
      <c r="CY28" t="str">
        <f t="shared" ca="1" si="48"/>
        <v/>
      </c>
      <c r="CZ28" t="str">
        <f t="shared" ca="1" si="48"/>
        <v/>
      </c>
      <c r="DA28">
        <f t="shared" ca="1" si="48"/>
        <v>7</v>
      </c>
      <c r="DB28">
        <f t="shared" ca="1" si="48"/>
        <v>12</v>
      </c>
      <c r="DC28" t="str">
        <f t="shared" ca="1" si="48"/>
        <v/>
      </c>
      <c r="DD28" t="str">
        <f t="shared" ca="1" si="48"/>
        <v/>
      </c>
      <c r="DE28">
        <f t="shared" ca="1" si="48"/>
        <v>8</v>
      </c>
      <c r="DF28">
        <f t="shared" ca="1" si="48"/>
        <v>20</v>
      </c>
      <c r="DG28">
        <f t="shared" ca="1" si="48"/>
        <v>2</v>
      </c>
      <c r="DH28" t="str">
        <f t="shared" ca="1" si="48"/>
        <v/>
      </c>
      <c r="DI28" t="str">
        <f t="shared" ca="1" si="48"/>
        <v/>
      </c>
      <c r="DJ28" t="str">
        <f t="shared" ca="1" si="48"/>
        <v/>
      </c>
      <c r="DK28" t="str">
        <f t="shared" ca="1" si="48"/>
        <v/>
      </c>
      <c r="DL28" t="str">
        <f t="shared" ca="1" si="48"/>
        <v/>
      </c>
      <c r="DM28">
        <f t="shared" ca="1" si="48"/>
        <v>18</v>
      </c>
      <c r="DN28">
        <f t="shared" ca="1" si="48"/>
        <v>6</v>
      </c>
      <c r="DO28">
        <f t="shared" ca="1" si="48"/>
        <v>19</v>
      </c>
    </row>
    <row r="29" spans="1:119" x14ac:dyDescent="0.25">
      <c r="A29">
        <v>28</v>
      </c>
      <c r="B29">
        <f ca="1">'Rev-KTF'!B30</f>
        <v>6</v>
      </c>
      <c r="C29">
        <f t="shared" ca="1" si="3"/>
        <v>15</v>
      </c>
      <c r="D29" t="str">
        <f t="shared" ca="1" si="7"/>
        <v/>
      </c>
      <c r="E29" t="str">
        <f t="shared" ca="1" si="50"/>
        <v/>
      </c>
      <c r="F29" t="str">
        <f t="shared" ca="1" si="50"/>
        <v/>
      </c>
      <c r="G29" t="str">
        <f t="shared" ca="1" si="50"/>
        <v/>
      </c>
      <c r="H29" t="str">
        <f t="shared" ca="1" si="50"/>
        <v/>
      </c>
      <c r="I29" t="str">
        <f t="shared" ca="1" si="50"/>
        <v/>
      </c>
      <c r="J29" t="str">
        <f t="shared" ca="1" si="50"/>
        <v/>
      </c>
      <c r="K29" t="str">
        <f t="shared" ca="1" si="50"/>
        <v/>
      </c>
      <c r="L29" t="str">
        <f t="shared" ca="1" si="50"/>
        <v/>
      </c>
      <c r="M29" t="str">
        <f t="shared" ca="1" si="50"/>
        <v/>
      </c>
      <c r="N29" t="str">
        <f t="shared" ca="1" si="50"/>
        <v/>
      </c>
      <c r="O29" t="str">
        <f t="shared" ca="1" si="50"/>
        <v/>
      </c>
      <c r="P29" t="str">
        <f t="shared" ca="1" si="50"/>
        <v/>
      </c>
      <c r="Q29" t="str">
        <f t="shared" ca="1" si="50"/>
        <v/>
      </c>
      <c r="R29" t="str">
        <f t="shared" ca="1" si="50"/>
        <v/>
      </c>
      <c r="S29" t="str">
        <f t="shared" ca="1" si="50"/>
        <v/>
      </c>
      <c r="T29" t="str">
        <f t="shared" ca="1" si="50"/>
        <v/>
      </c>
      <c r="U29" t="str">
        <f t="shared" ca="1" si="47"/>
        <v/>
      </c>
      <c r="V29" t="str">
        <f t="shared" ca="1" si="47"/>
        <v/>
      </c>
      <c r="W29" t="str">
        <f t="shared" ca="1" si="47"/>
        <v/>
      </c>
      <c r="X29" t="str">
        <f t="shared" ca="1" si="47"/>
        <v/>
      </c>
      <c r="Y29" t="str">
        <f t="shared" ca="1" si="47"/>
        <v/>
      </c>
      <c r="Z29" t="str">
        <f t="shared" ca="1" si="47"/>
        <v/>
      </c>
      <c r="AA29" t="str">
        <f t="shared" ca="1" si="47"/>
        <v/>
      </c>
      <c r="AB29" t="str">
        <f t="shared" ca="1" si="47"/>
        <v/>
      </c>
      <c r="AC29" t="str">
        <f t="shared" ca="1" si="47"/>
        <v/>
      </c>
      <c r="AD29" t="str">
        <f t="shared" ca="1" si="47"/>
        <v/>
      </c>
      <c r="AE29" t="str">
        <f t="shared" ca="1" si="47"/>
        <v/>
      </c>
      <c r="AF29" t="str">
        <f t="shared" ca="1" si="47"/>
        <v/>
      </c>
      <c r="AG29" t="str">
        <f t="shared" ca="1" si="46"/>
        <v/>
      </c>
      <c r="AH29" t="str">
        <f t="shared" ca="1" si="46"/>
        <v/>
      </c>
      <c r="AI29" t="str">
        <f t="shared" ca="1" si="46"/>
        <v/>
      </c>
      <c r="AJ29" t="str">
        <f t="shared" ca="1" si="46"/>
        <v/>
      </c>
      <c r="AK29" t="str">
        <f t="shared" ca="1" si="46"/>
        <v/>
      </c>
      <c r="AL29" t="str">
        <f t="shared" ca="1" si="46"/>
        <v/>
      </c>
      <c r="AM29" t="str">
        <f t="shared" ca="1" si="46"/>
        <v/>
      </c>
      <c r="AN29" t="str">
        <f t="shared" ca="1" si="46"/>
        <v/>
      </c>
      <c r="AO29" t="str">
        <f t="shared" ca="1" si="46"/>
        <v/>
      </c>
      <c r="AQ29">
        <f t="shared" ca="1" si="1"/>
        <v>6</v>
      </c>
      <c r="AR29">
        <f t="shared" ca="1" si="5"/>
        <v>9</v>
      </c>
      <c r="AS29">
        <f t="shared" ca="1" si="8"/>
        <v>29</v>
      </c>
      <c r="AT29">
        <f t="shared" ca="1" si="9"/>
        <v>10</v>
      </c>
      <c r="AU29">
        <f t="shared" ca="1" si="10"/>
        <v>16</v>
      </c>
      <c r="AV29">
        <f t="shared" ca="1" si="11"/>
        <v>18</v>
      </c>
      <c r="AW29">
        <f t="shared" ca="1" si="12"/>
        <v>36</v>
      </c>
      <c r="AX29">
        <f t="shared" ca="1" si="13"/>
        <v>23</v>
      </c>
      <c r="AY29">
        <f t="shared" ca="1" si="14"/>
        <v>27</v>
      </c>
      <c r="AZ29">
        <f t="shared" ca="1" si="15"/>
        <v>2</v>
      </c>
      <c r="BA29">
        <f t="shared" ca="1" si="16"/>
        <v>20</v>
      </c>
      <c r="BB29">
        <f t="shared" ca="1" si="17"/>
        <v>15</v>
      </c>
      <c r="BC29">
        <f t="shared" ca="1" si="18"/>
        <v>24</v>
      </c>
      <c r="BD29">
        <f t="shared" ca="1" si="19"/>
        <v>7</v>
      </c>
      <c r="BE29">
        <f t="shared" ca="1" si="20"/>
        <v>8</v>
      </c>
      <c r="BF29">
        <f t="shared" ca="1" si="21"/>
        <v>1</v>
      </c>
      <c r="BG29">
        <f t="shared" ca="1" si="22"/>
        <v>3</v>
      </c>
      <c r="BH29">
        <f t="shared" ca="1" si="23"/>
        <v>35</v>
      </c>
      <c r="BI29">
        <f t="shared" ca="1" si="24"/>
        <v>37</v>
      </c>
      <c r="BJ29">
        <f t="shared" ca="1" si="25"/>
        <v>28</v>
      </c>
      <c r="BK29">
        <f t="shared" ca="1" si="26"/>
        <v>12</v>
      </c>
      <c r="BL29" t="str">
        <f t="shared" ca="1" si="27"/>
        <v/>
      </c>
      <c r="BM29" t="str">
        <f t="shared" ca="1" si="28"/>
        <v/>
      </c>
      <c r="BN29" t="str">
        <f t="shared" ca="1" si="29"/>
        <v/>
      </c>
      <c r="BO29" t="str">
        <f t="shared" ca="1" si="30"/>
        <v/>
      </c>
      <c r="BP29" t="str">
        <f t="shared" ca="1" si="31"/>
        <v/>
      </c>
      <c r="BQ29" t="str">
        <f t="shared" ca="1" si="32"/>
        <v/>
      </c>
      <c r="BR29" t="str">
        <f t="shared" ca="1" si="33"/>
        <v/>
      </c>
      <c r="BS29" t="str">
        <f t="shared" ca="1" si="34"/>
        <v/>
      </c>
      <c r="BT29" t="str">
        <f t="shared" ca="1" si="35"/>
        <v/>
      </c>
      <c r="BU29" t="str">
        <f t="shared" ca="1" si="36"/>
        <v/>
      </c>
      <c r="BV29" t="str">
        <f t="shared" ca="1" si="37"/>
        <v/>
      </c>
      <c r="BW29" t="str">
        <f t="shared" ca="1" si="38"/>
        <v/>
      </c>
      <c r="BX29" t="str">
        <f t="shared" ca="1" si="39"/>
        <v/>
      </c>
      <c r="BY29" t="str">
        <f t="shared" ca="1" si="40"/>
        <v/>
      </c>
      <c r="BZ29" t="str">
        <f t="shared" ca="1" si="41"/>
        <v/>
      </c>
      <c r="CA29" t="str">
        <f t="shared" ca="1" si="42"/>
        <v/>
      </c>
      <c r="CE29">
        <f t="shared" ca="1" si="51"/>
        <v>16</v>
      </c>
      <c r="CF29">
        <f t="shared" ca="1" si="51"/>
        <v>10</v>
      </c>
      <c r="CG29">
        <f t="shared" ca="1" si="51"/>
        <v>17</v>
      </c>
      <c r="CH29" t="str">
        <f t="shared" ca="1" si="51"/>
        <v/>
      </c>
      <c r="CI29" t="str">
        <f t="shared" ca="1" si="51"/>
        <v/>
      </c>
      <c r="CJ29">
        <f t="shared" ca="1" si="51"/>
        <v>1</v>
      </c>
      <c r="CK29">
        <f t="shared" ca="1" si="51"/>
        <v>14</v>
      </c>
      <c r="CL29">
        <f t="shared" ca="1" si="51"/>
        <v>15</v>
      </c>
      <c r="CM29">
        <f t="shared" ca="1" si="51"/>
        <v>2</v>
      </c>
      <c r="CN29">
        <f t="shared" ca="1" si="51"/>
        <v>4</v>
      </c>
      <c r="CO29" t="str">
        <f t="shared" ca="1" si="51"/>
        <v/>
      </c>
      <c r="CP29">
        <f t="shared" ca="1" si="51"/>
        <v>21</v>
      </c>
      <c r="CQ29" t="str">
        <f t="shared" ca="1" si="51"/>
        <v/>
      </c>
      <c r="CR29" t="str">
        <f t="shared" ca="1" si="51"/>
        <v/>
      </c>
      <c r="CS29">
        <f t="shared" ca="1" si="51"/>
        <v>12</v>
      </c>
      <c r="CT29">
        <f t="shared" ca="1" si="51"/>
        <v>5</v>
      </c>
      <c r="CU29" t="str">
        <f t="shared" ca="1" si="51"/>
        <v/>
      </c>
      <c r="CV29">
        <f t="shared" ca="1" si="51"/>
        <v>6</v>
      </c>
      <c r="CW29" t="str">
        <f t="shared" ca="1" si="51"/>
        <v/>
      </c>
      <c r="CX29">
        <f t="shared" ca="1" si="51"/>
        <v>11</v>
      </c>
      <c r="CY29" t="str">
        <f t="shared" ca="1" si="48"/>
        <v/>
      </c>
      <c r="CZ29" t="str">
        <f t="shared" ca="1" si="48"/>
        <v/>
      </c>
      <c r="DA29">
        <f t="shared" ca="1" si="48"/>
        <v>8</v>
      </c>
      <c r="DB29">
        <f t="shared" ca="1" si="48"/>
        <v>13</v>
      </c>
      <c r="DC29" t="str">
        <f t="shared" ca="1" si="48"/>
        <v/>
      </c>
      <c r="DD29" t="str">
        <f t="shared" ca="1" si="48"/>
        <v/>
      </c>
      <c r="DE29">
        <f t="shared" ca="1" si="48"/>
        <v>9</v>
      </c>
      <c r="DF29">
        <f t="shared" ca="1" si="48"/>
        <v>20</v>
      </c>
      <c r="DG29">
        <f t="shared" ca="1" si="48"/>
        <v>3</v>
      </c>
      <c r="DH29" t="str">
        <f t="shared" ca="1" si="48"/>
        <v/>
      </c>
      <c r="DI29" t="str">
        <f t="shared" ca="1" si="48"/>
        <v/>
      </c>
      <c r="DJ29" t="str">
        <f t="shared" ca="1" si="48"/>
        <v/>
      </c>
      <c r="DK29" t="str">
        <f t="shared" ca="1" si="48"/>
        <v/>
      </c>
      <c r="DL29" t="str">
        <f t="shared" ca="1" si="48"/>
        <v/>
      </c>
      <c r="DM29">
        <f t="shared" ca="1" si="48"/>
        <v>18</v>
      </c>
      <c r="DN29">
        <f t="shared" ca="1" si="48"/>
        <v>7</v>
      </c>
      <c r="DO29">
        <f t="shared" ca="1" si="48"/>
        <v>19</v>
      </c>
    </row>
    <row r="30" spans="1:119" x14ac:dyDescent="0.25">
      <c r="A30">
        <v>29</v>
      </c>
      <c r="B30">
        <f ca="1">'Rev-KTF'!B31</f>
        <v>6</v>
      </c>
      <c r="C30">
        <f t="shared" ca="1" si="3"/>
        <v>1</v>
      </c>
      <c r="D30" t="str">
        <f t="shared" ca="1" si="7"/>
        <v/>
      </c>
      <c r="E30" t="str">
        <f t="shared" ca="1" si="50"/>
        <v/>
      </c>
      <c r="F30" t="str">
        <f t="shared" ca="1" si="50"/>
        <v/>
      </c>
      <c r="G30" t="str">
        <f t="shared" ca="1" si="50"/>
        <v/>
      </c>
      <c r="H30" t="str">
        <f t="shared" ca="1" si="50"/>
        <v/>
      </c>
      <c r="I30" t="str">
        <f t="shared" ca="1" si="50"/>
        <v/>
      </c>
      <c r="J30" t="str">
        <f t="shared" ca="1" si="50"/>
        <v/>
      </c>
      <c r="K30" t="str">
        <f t="shared" ca="1" si="50"/>
        <v/>
      </c>
      <c r="L30" t="str">
        <f t="shared" ca="1" si="50"/>
        <v/>
      </c>
      <c r="M30" t="str">
        <f t="shared" ca="1" si="50"/>
        <v/>
      </c>
      <c r="N30" t="str">
        <f t="shared" ca="1" si="50"/>
        <v/>
      </c>
      <c r="O30" t="str">
        <f t="shared" ca="1" si="50"/>
        <v/>
      </c>
      <c r="P30" t="str">
        <f t="shared" ca="1" si="50"/>
        <v/>
      </c>
      <c r="Q30" t="str">
        <f t="shared" ca="1" si="50"/>
        <v/>
      </c>
      <c r="R30" t="str">
        <f t="shared" ca="1" si="50"/>
        <v/>
      </c>
      <c r="S30" t="str">
        <f t="shared" ca="1" si="50"/>
        <v/>
      </c>
      <c r="T30" t="str">
        <f t="shared" ca="1" si="50"/>
        <v/>
      </c>
      <c r="U30" t="str">
        <f t="shared" ca="1" si="47"/>
        <v/>
      </c>
      <c r="V30" t="str">
        <f t="shared" ca="1" si="47"/>
        <v/>
      </c>
      <c r="W30" t="str">
        <f t="shared" ca="1" si="47"/>
        <v/>
      </c>
      <c r="X30" t="str">
        <f t="shared" ca="1" si="47"/>
        <v/>
      </c>
      <c r="Y30" t="str">
        <f t="shared" ca="1" si="47"/>
        <v/>
      </c>
      <c r="Z30" t="str">
        <f t="shared" ca="1" si="47"/>
        <v/>
      </c>
      <c r="AA30" t="str">
        <f t="shared" ca="1" si="47"/>
        <v/>
      </c>
      <c r="AB30" t="str">
        <f t="shared" ca="1" si="47"/>
        <v/>
      </c>
      <c r="AC30" t="str">
        <f t="shared" ca="1" si="47"/>
        <v/>
      </c>
      <c r="AD30" t="str">
        <f t="shared" ca="1" si="47"/>
        <v/>
      </c>
      <c r="AE30" t="str">
        <f t="shared" ca="1" si="47"/>
        <v/>
      </c>
      <c r="AF30" t="str">
        <f t="shared" ca="1" si="47"/>
        <v/>
      </c>
      <c r="AG30" t="str">
        <f t="shared" ca="1" si="46"/>
        <v/>
      </c>
      <c r="AH30" t="str">
        <f t="shared" ca="1" si="46"/>
        <v/>
      </c>
      <c r="AI30" t="str">
        <f t="shared" ca="1" si="46"/>
        <v/>
      </c>
      <c r="AJ30" t="str">
        <f t="shared" ca="1" si="46"/>
        <v/>
      </c>
      <c r="AK30" t="str">
        <f t="shared" ca="1" si="46"/>
        <v/>
      </c>
      <c r="AL30" t="str">
        <f t="shared" ca="1" si="46"/>
        <v/>
      </c>
      <c r="AM30" t="str">
        <f t="shared" ca="1" si="46"/>
        <v/>
      </c>
      <c r="AN30" t="str">
        <f t="shared" ca="1" si="46"/>
        <v/>
      </c>
      <c r="AO30" t="str">
        <f t="shared" ca="1" si="46"/>
        <v/>
      </c>
      <c r="AQ30">
        <f t="shared" ca="1" si="1"/>
        <v>6</v>
      </c>
      <c r="AR30">
        <f t="shared" ca="1" si="5"/>
        <v>9</v>
      </c>
      <c r="AS30">
        <f t="shared" ca="1" si="8"/>
        <v>29</v>
      </c>
      <c r="AT30">
        <f t="shared" ca="1" si="9"/>
        <v>10</v>
      </c>
      <c r="AU30">
        <f t="shared" ca="1" si="10"/>
        <v>16</v>
      </c>
      <c r="AV30">
        <f t="shared" ca="1" si="11"/>
        <v>18</v>
      </c>
      <c r="AW30">
        <f t="shared" ca="1" si="12"/>
        <v>36</v>
      </c>
      <c r="AX30">
        <f t="shared" ca="1" si="13"/>
        <v>23</v>
      </c>
      <c r="AY30">
        <f t="shared" ca="1" si="14"/>
        <v>27</v>
      </c>
      <c r="AZ30">
        <f t="shared" ca="1" si="15"/>
        <v>2</v>
      </c>
      <c r="BA30">
        <f t="shared" ca="1" si="16"/>
        <v>20</v>
      </c>
      <c r="BB30">
        <f t="shared" ca="1" si="17"/>
        <v>15</v>
      </c>
      <c r="BC30">
        <f t="shared" ca="1" si="18"/>
        <v>24</v>
      </c>
      <c r="BD30">
        <f t="shared" ca="1" si="19"/>
        <v>7</v>
      </c>
      <c r="BE30">
        <f t="shared" ca="1" si="20"/>
        <v>8</v>
      </c>
      <c r="BF30">
        <f t="shared" ca="1" si="21"/>
        <v>1</v>
      </c>
      <c r="BG30">
        <f t="shared" ca="1" si="22"/>
        <v>3</v>
      </c>
      <c r="BH30">
        <f t="shared" ca="1" si="23"/>
        <v>35</v>
      </c>
      <c r="BI30">
        <f t="shared" ca="1" si="24"/>
        <v>37</v>
      </c>
      <c r="BJ30">
        <f t="shared" ca="1" si="25"/>
        <v>28</v>
      </c>
      <c r="BK30">
        <f t="shared" ca="1" si="26"/>
        <v>12</v>
      </c>
      <c r="BL30" t="str">
        <f t="shared" ca="1" si="27"/>
        <v/>
      </c>
      <c r="BM30" t="str">
        <f t="shared" ca="1" si="28"/>
        <v/>
      </c>
      <c r="BN30" t="str">
        <f t="shared" ca="1" si="29"/>
        <v/>
      </c>
      <c r="BO30" t="str">
        <f t="shared" ca="1" si="30"/>
        <v/>
      </c>
      <c r="BP30" t="str">
        <f t="shared" ca="1" si="31"/>
        <v/>
      </c>
      <c r="BQ30" t="str">
        <f t="shared" ca="1" si="32"/>
        <v/>
      </c>
      <c r="BR30" t="str">
        <f t="shared" ca="1" si="33"/>
        <v/>
      </c>
      <c r="BS30" t="str">
        <f t="shared" ca="1" si="34"/>
        <v/>
      </c>
      <c r="BT30" t="str">
        <f t="shared" ca="1" si="35"/>
        <v/>
      </c>
      <c r="BU30" t="str">
        <f t="shared" ca="1" si="36"/>
        <v/>
      </c>
      <c r="BV30" t="str">
        <f t="shared" ca="1" si="37"/>
        <v/>
      </c>
      <c r="BW30" t="str">
        <f t="shared" ca="1" si="38"/>
        <v/>
      </c>
      <c r="BX30" t="str">
        <f t="shared" ca="1" si="39"/>
        <v/>
      </c>
      <c r="BY30" t="str">
        <f t="shared" ca="1" si="40"/>
        <v/>
      </c>
      <c r="BZ30" t="str">
        <f t="shared" ca="1" si="41"/>
        <v/>
      </c>
      <c r="CA30" t="str">
        <f t="shared" ca="1" si="42"/>
        <v/>
      </c>
      <c r="CE30">
        <f t="shared" ca="1" si="51"/>
        <v>16</v>
      </c>
      <c r="CF30">
        <f t="shared" ca="1" si="51"/>
        <v>10</v>
      </c>
      <c r="CG30">
        <f t="shared" ca="1" si="51"/>
        <v>17</v>
      </c>
      <c r="CH30" t="str">
        <f t="shared" ca="1" si="51"/>
        <v/>
      </c>
      <c r="CI30" t="str">
        <f t="shared" ca="1" si="51"/>
        <v/>
      </c>
      <c r="CJ30">
        <f t="shared" ca="1" si="51"/>
        <v>1</v>
      </c>
      <c r="CK30">
        <f t="shared" ca="1" si="51"/>
        <v>14</v>
      </c>
      <c r="CL30">
        <f t="shared" ca="1" si="51"/>
        <v>15</v>
      </c>
      <c r="CM30">
        <f t="shared" ca="1" si="51"/>
        <v>2</v>
      </c>
      <c r="CN30">
        <f t="shared" ca="1" si="51"/>
        <v>4</v>
      </c>
      <c r="CO30" t="str">
        <f t="shared" ca="1" si="51"/>
        <v/>
      </c>
      <c r="CP30">
        <f t="shared" ca="1" si="51"/>
        <v>21</v>
      </c>
      <c r="CQ30" t="str">
        <f t="shared" ca="1" si="51"/>
        <v/>
      </c>
      <c r="CR30" t="str">
        <f t="shared" ca="1" si="51"/>
        <v/>
      </c>
      <c r="CS30">
        <f t="shared" ca="1" si="51"/>
        <v>12</v>
      </c>
      <c r="CT30">
        <f t="shared" ca="1" si="51"/>
        <v>5</v>
      </c>
      <c r="CU30" t="str">
        <f t="shared" ca="1" si="51"/>
        <v/>
      </c>
      <c r="CV30">
        <f t="shared" ca="1" si="51"/>
        <v>6</v>
      </c>
      <c r="CW30" t="str">
        <f t="shared" ca="1" si="51"/>
        <v/>
      </c>
      <c r="CX30">
        <f t="shared" ca="1" si="51"/>
        <v>11</v>
      </c>
      <c r="CY30" t="str">
        <f t="shared" ca="1" si="48"/>
        <v/>
      </c>
      <c r="CZ30" t="str">
        <f t="shared" ca="1" si="48"/>
        <v/>
      </c>
      <c r="DA30">
        <f t="shared" ca="1" si="48"/>
        <v>8</v>
      </c>
      <c r="DB30">
        <f t="shared" ca="1" si="48"/>
        <v>13</v>
      </c>
      <c r="DC30" t="str">
        <f t="shared" ca="1" si="48"/>
        <v/>
      </c>
      <c r="DD30" t="str">
        <f t="shared" ca="1" si="48"/>
        <v/>
      </c>
      <c r="DE30">
        <f t="shared" ca="1" si="48"/>
        <v>9</v>
      </c>
      <c r="DF30">
        <f t="shared" ca="1" si="48"/>
        <v>20</v>
      </c>
      <c r="DG30">
        <f t="shared" ca="1" si="48"/>
        <v>3</v>
      </c>
      <c r="DH30" t="str">
        <f t="shared" ca="1" si="48"/>
        <v/>
      </c>
      <c r="DI30" t="str">
        <f t="shared" ca="1" si="48"/>
        <v/>
      </c>
      <c r="DJ30" t="str">
        <f t="shared" ca="1" si="48"/>
        <v/>
      </c>
      <c r="DK30" t="str">
        <f t="shared" ca="1" si="48"/>
        <v/>
      </c>
      <c r="DL30" t="str">
        <f t="shared" ca="1" si="48"/>
        <v/>
      </c>
      <c r="DM30">
        <f t="shared" ca="1" si="48"/>
        <v>18</v>
      </c>
      <c r="DN30">
        <f t="shared" ca="1" si="48"/>
        <v>7</v>
      </c>
      <c r="DO30">
        <f t="shared" ca="1" si="48"/>
        <v>19</v>
      </c>
    </row>
    <row r="31" spans="1:119" x14ac:dyDescent="0.25">
      <c r="A31">
        <v>30</v>
      </c>
      <c r="B31">
        <f ca="1">'Rev-KTF'!B32</f>
        <v>33</v>
      </c>
      <c r="C31" t="str">
        <f t="shared" ca="1" si="3"/>
        <v/>
      </c>
      <c r="D31" t="str">
        <f t="shared" ca="1" si="7"/>
        <v/>
      </c>
      <c r="E31" t="str">
        <f t="shared" ca="1" si="50"/>
        <v/>
      </c>
      <c r="F31" t="str">
        <f t="shared" ca="1" si="50"/>
        <v/>
      </c>
      <c r="G31" t="str">
        <f t="shared" ca="1" si="50"/>
        <v/>
      </c>
      <c r="H31" t="str">
        <f t="shared" ca="1" si="50"/>
        <v/>
      </c>
      <c r="I31" t="str">
        <f t="shared" ca="1" si="50"/>
        <v/>
      </c>
      <c r="J31" t="str">
        <f t="shared" ca="1" si="50"/>
        <v/>
      </c>
      <c r="K31" t="str">
        <f t="shared" ca="1" si="50"/>
        <v/>
      </c>
      <c r="L31" t="str">
        <f t="shared" ca="1" si="50"/>
        <v/>
      </c>
      <c r="M31" t="str">
        <f t="shared" ca="1" si="50"/>
        <v/>
      </c>
      <c r="N31" t="str">
        <f t="shared" ca="1" si="50"/>
        <v/>
      </c>
      <c r="O31" t="str">
        <f t="shared" ca="1" si="50"/>
        <v/>
      </c>
      <c r="P31" t="str">
        <f t="shared" ca="1" si="50"/>
        <v/>
      </c>
      <c r="Q31" t="str">
        <f t="shared" ca="1" si="50"/>
        <v/>
      </c>
      <c r="R31" t="str">
        <f t="shared" ca="1" si="50"/>
        <v/>
      </c>
      <c r="S31" t="str">
        <f t="shared" ca="1" si="50"/>
        <v/>
      </c>
      <c r="T31" t="str">
        <f t="shared" ca="1" si="50"/>
        <v/>
      </c>
      <c r="U31" t="str">
        <f t="shared" ca="1" si="47"/>
        <v/>
      </c>
      <c r="V31" t="str">
        <f t="shared" ca="1" si="47"/>
        <v/>
      </c>
      <c r="W31" t="str">
        <f t="shared" ca="1" si="47"/>
        <v/>
      </c>
      <c r="X31" t="str">
        <f t="shared" ca="1" si="47"/>
        <v/>
      </c>
      <c r="Y31" t="str">
        <f t="shared" ca="1" si="47"/>
        <v/>
      </c>
      <c r="Z31" t="str">
        <f t="shared" ca="1" si="47"/>
        <v/>
      </c>
      <c r="AA31" t="str">
        <f t="shared" ca="1" si="47"/>
        <v/>
      </c>
      <c r="AB31" t="str">
        <f t="shared" ca="1" si="47"/>
        <v/>
      </c>
      <c r="AC31" t="str">
        <f t="shared" ca="1" si="47"/>
        <v/>
      </c>
      <c r="AD31" t="str">
        <f t="shared" ca="1" si="47"/>
        <v/>
      </c>
      <c r="AE31" t="str">
        <f t="shared" ca="1" si="47"/>
        <v/>
      </c>
      <c r="AF31" t="str">
        <f t="shared" ca="1" si="47"/>
        <v/>
      </c>
      <c r="AG31" t="str">
        <f t="shared" ca="1" si="46"/>
        <v/>
      </c>
      <c r="AH31" t="str">
        <f t="shared" ca="1" si="46"/>
        <v/>
      </c>
      <c r="AI31" t="str">
        <f t="shared" ca="1" si="46"/>
        <v/>
      </c>
      <c r="AJ31" t="str">
        <f t="shared" ca="1" si="46"/>
        <v/>
      </c>
      <c r="AK31" t="str">
        <f t="shared" ca="1" si="46"/>
        <v/>
      </c>
      <c r="AL31" t="str">
        <f t="shared" ca="1" si="46"/>
        <v/>
      </c>
      <c r="AM31" t="str">
        <f t="shared" ca="1" si="46"/>
        <v/>
      </c>
      <c r="AN31" t="str">
        <f t="shared" ca="1" si="46"/>
        <v/>
      </c>
      <c r="AO31" t="str">
        <f t="shared" ca="1" si="46"/>
        <v/>
      </c>
      <c r="AQ31">
        <f t="shared" ca="1" si="1"/>
        <v>33</v>
      </c>
      <c r="AR31">
        <f t="shared" ca="1" si="5"/>
        <v>6</v>
      </c>
      <c r="AS31">
        <f t="shared" ca="1" si="8"/>
        <v>9</v>
      </c>
      <c r="AT31">
        <f t="shared" ca="1" si="9"/>
        <v>29</v>
      </c>
      <c r="AU31">
        <f t="shared" ca="1" si="10"/>
        <v>10</v>
      </c>
      <c r="AV31">
        <f t="shared" ca="1" si="11"/>
        <v>16</v>
      </c>
      <c r="AW31">
        <f t="shared" ca="1" si="12"/>
        <v>18</v>
      </c>
      <c r="AX31">
        <f t="shared" ca="1" si="13"/>
        <v>36</v>
      </c>
      <c r="AY31">
        <f t="shared" ca="1" si="14"/>
        <v>23</v>
      </c>
      <c r="AZ31">
        <f t="shared" ca="1" si="15"/>
        <v>27</v>
      </c>
      <c r="BA31">
        <f t="shared" ca="1" si="16"/>
        <v>2</v>
      </c>
      <c r="BB31">
        <f t="shared" ca="1" si="17"/>
        <v>20</v>
      </c>
      <c r="BC31">
        <f t="shared" ca="1" si="18"/>
        <v>15</v>
      </c>
      <c r="BD31">
        <f t="shared" ca="1" si="19"/>
        <v>24</v>
      </c>
      <c r="BE31">
        <f t="shared" ca="1" si="20"/>
        <v>7</v>
      </c>
      <c r="BF31">
        <f t="shared" ca="1" si="21"/>
        <v>8</v>
      </c>
      <c r="BG31">
        <f t="shared" ca="1" si="22"/>
        <v>1</v>
      </c>
      <c r="BH31">
        <f t="shared" ca="1" si="23"/>
        <v>3</v>
      </c>
      <c r="BI31">
        <f t="shared" ca="1" si="24"/>
        <v>35</v>
      </c>
      <c r="BJ31">
        <f t="shared" ca="1" si="25"/>
        <v>37</v>
      </c>
      <c r="BK31">
        <f t="shared" ca="1" si="26"/>
        <v>28</v>
      </c>
      <c r="BL31">
        <f t="shared" ca="1" si="27"/>
        <v>12</v>
      </c>
      <c r="BM31" t="str">
        <f t="shared" ca="1" si="28"/>
        <v/>
      </c>
      <c r="BN31" t="str">
        <f t="shared" ca="1" si="29"/>
        <v/>
      </c>
      <c r="BO31" t="str">
        <f t="shared" ca="1" si="30"/>
        <v/>
      </c>
      <c r="BP31" t="str">
        <f t="shared" ca="1" si="31"/>
        <v/>
      </c>
      <c r="BQ31" t="str">
        <f t="shared" ca="1" si="32"/>
        <v/>
      </c>
      <c r="BR31" t="str">
        <f t="shared" ca="1" si="33"/>
        <v/>
      </c>
      <c r="BS31" t="str">
        <f t="shared" ca="1" si="34"/>
        <v/>
      </c>
      <c r="BT31" t="str">
        <f t="shared" ca="1" si="35"/>
        <v/>
      </c>
      <c r="BU31" t="str">
        <f t="shared" ca="1" si="36"/>
        <v/>
      </c>
      <c r="BV31" t="str">
        <f t="shared" ca="1" si="37"/>
        <v/>
      </c>
      <c r="BW31" t="str">
        <f t="shared" ca="1" si="38"/>
        <v/>
      </c>
      <c r="BX31" t="str">
        <f t="shared" ca="1" si="39"/>
        <v/>
      </c>
      <c r="BY31" t="str">
        <f t="shared" ca="1" si="40"/>
        <v/>
      </c>
      <c r="BZ31" t="str">
        <f t="shared" ca="1" si="41"/>
        <v/>
      </c>
      <c r="CA31" t="str">
        <f t="shared" ca="1" si="42"/>
        <v/>
      </c>
      <c r="CE31">
        <f t="shared" ca="1" si="51"/>
        <v>17</v>
      </c>
      <c r="CF31">
        <f t="shared" ca="1" si="51"/>
        <v>11</v>
      </c>
      <c r="CG31">
        <f t="shared" ca="1" si="51"/>
        <v>18</v>
      </c>
      <c r="CH31" t="str">
        <f t="shared" ca="1" si="51"/>
        <v/>
      </c>
      <c r="CI31" t="str">
        <f t="shared" ca="1" si="51"/>
        <v/>
      </c>
      <c r="CJ31">
        <f t="shared" ca="1" si="51"/>
        <v>2</v>
      </c>
      <c r="CK31">
        <f t="shared" ca="1" si="51"/>
        <v>15</v>
      </c>
      <c r="CL31">
        <f t="shared" ca="1" si="51"/>
        <v>16</v>
      </c>
      <c r="CM31">
        <f t="shared" ca="1" si="51"/>
        <v>3</v>
      </c>
      <c r="CN31">
        <f t="shared" ca="1" si="51"/>
        <v>5</v>
      </c>
      <c r="CO31" t="str">
        <f t="shared" ca="1" si="51"/>
        <v/>
      </c>
      <c r="CP31">
        <f t="shared" ca="1" si="51"/>
        <v>22</v>
      </c>
      <c r="CQ31" t="str">
        <f t="shared" ca="1" si="51"/>
        <v/>
      </c>
      <c r="CR31" t="str">
        <f t="shared" ca="1" si="51"/>
        <v/>
      </c>
      <c r="CS31">
        <f t="shared" ca="1" si="51"/>
        <v>13</v>
      </c>
      <c r="CT31">
        <f t="shared" ca="1" si="51"/>
        <v>6</v>
      </c>
      <c r="CU31" t="str">
        <f t="shared" ca="1" si="51"/>
        <v/>
      </c>
      <c r="CV31">
        <f t="shared" ca="1" si="51"/>
        <v>7</v>
      </c>
      <c r="CW31" t="str">
        <f t="shared" ca="1" si="51"/>
        <v/>
      </c>
      <c r="CX31">
        <f t="shared" ca="1" si="51"/>
        <v>12</v>
      </c>
      <c r="CY31" t="str">
        <f t="shared" ca="1" si="48"/>
        <v/>
      </c>
      <c r="CZ31" t="str">
        <f t="shared" ca="1" si="48"/>
        <v/>
      </c>
      <c r="DA31">
        <f t="shared" ca="1" si="48"/>
        <v>9</v>
      </c>
      <c r="DB31">
        <f t="shared" ca="1" si="48"/>
        <v>14</v>
      </c>
      <c r="DC31" t="str">
        <f t="shared" ca="1" si="48"/>
        <v/>
      </c>
      <c r="DD31" t="str">
        <f t="shared" ca="1" si="48"/>
        <v/>
      </c>
      <c r="DE31">
        <f t="shared" ca="1" si="48"/>
        <v>10</v>
      </c>
      <c r="DF31">
        <f t="shared" ca="1" si="48"/>
        <v>21</v>
      </c>
      <c r="DG31">
        <f t="shared" ca="1" si="48"/>
        <v>4</v>
      </c>
      <c r="DH31" t="str">
        <f t="shared" ca="1" si="48"/>
        <v/>
      </c>
      <c r="DI31" t="str">
        <f t="shared" ca="1" si="48"/>
        <v/>
      </c>
      <c r="DJ31" t="str">
        <f t="shared" ca="1" si="48"/>
        <v/>
      </c>
      <c r="DK31">
        <f t="shared" ca="1" si="48"/>
        <v>1</v>
      </c>
      <c r="DL31" t="str">
        <f t="shared" ca="1" si="48"/>
        <v/>
      </c>
      <c r="DM31">
        <f t="shared" ca="1" si="48"/>
        <v>19</v>
      </c>
      <c r="DN31">
        <f t="shared" ca="1" si="48"/>
        <v>8</v>
      </c>
      <c r="DO31">
        <f t="shared" ca="1" si="48"/>
        <v>20</v>
      </c>
    </row>
    <row r="32" spans="1:119" x14ac:dyDescent="0.25">
      <c r="A32">
        <v>31</v>
      </c>
      <c r="B32">
        <f ca="1">'Rev-KTF'!B33</f>
        <v>11</v>
      </c>
      <c r="C32" t="str">
        <f t="shared" ca="1" si="3"/>
        <v/>
      </c>
      <c r="D32" t="str">
        <f t="shared" ca="1" si="7"/>
        <v/>
      </c>
      <c r="E32" t="str">
        <f t="shared" ca="1" si="50"/>
        <v/>
      </c>
      <c r="F32" t="str">
        <f t="shared" ca="1" si="50"/>
        <v/>
      </c>
      <c r="G32" t="str">
        <f t="shared" ca="1" si="50"/>
        <v/>
      </c>
      <c r="H32" t="str">
        <f t="shared" ca="1" si="50"/>
        <v/>
      </c>
      <c r="I32" t="str">
        <f t="shared" ca="1" si="50"/>
        <v/>
      </c>
      <c r="J32" t="str">
        <f t="shared" ca="1" si="50"/>
        <v/>
      </c>
      <c r="K32" t="str">
        <f t="shared" ca="1" si="50"/>
        <v/>
      </c>
      <c r="L32" t="str">
        <f t="shared" ca="1" si="50"/>
        <v/>
      </c>
      <c r="M32" t="str">
        <f t="shared" ca="1" si="50"/>
        <v/>
      </c>
      <c r="N32" t="str">
        <f t="shared" ca="1" si="50"/>
        <v/>
      </c>
      <c r="O32" t="str">
        <f t="shared" ca="1" si="50"/>
        <v/>
      </c>
      <c r="P32" t="str">
        <f t="shared" ca="1" si="50"/>
        <v/>
      </c>
      <c r="Q32" t="str">
        <f t="shared" ca="1" si="50"/>
        <v/>
      </c>
      <c r="R32" t="str">
        <f t="shared" ca="1" si="50"/>
        <v/>
      </c>
      <c r="S32" t="str">
        <f t="shared" ca="1" si="50"/>
        <v/>
      </c>
      <c r="T32" t="str">
        <f t="shared" ca="1" si="50"/>
        <v/>
      </c>
      <c r="U32" t="str">
        <f t="shared" ca="1" si="47"/>
        <v/>
      </c>
      <c r="V32" t="str">
        <f t="shared" ca="1" si="47"/>
        <v/>
      </c>
      <c r="W32" t="str">
        <f t="shared" ca="1" si="47"/>
        <v/>
      </c>
      <c r="X32" t="str">
        <f t="shared" ca="1" si="47"/>
        <v/>
      </c>
      <c r="Y32" t="str">
        <f t="shared" ca="1" si="47"/>
        <v/>
      </c>
      <c r="Z32" t="str">
        <f t="shared" ca="1" si="47"/>
        <v/>
      </c>
      <c r="AA32" t="str">
        <f t="shared" ca="1" si="47"/>
        <v/>
      </c>
      <c r="AB32" t="str">
        <f t="shared" ca="1" si="47"/>
        <v/>
      </c>
      <c r="AC32" t="str">
        <f t="shared" ca="1" si="47"/>
        <v/>
      </c>
      <c r="AD32" t="str">
        <f t="shared" ca="1" si="47"/>
        <v/>
      </c>
      <c r="AE32" t="str">
        <f t="shared" ca="1" si="47"/>
        <v/>
      </c>
      <c r="AF32" t="str">
        <f t="shared" ca="1" si="47"/>
        <v/>
      </c>
      <c r="AG32" t="str">
        <f t="shared" ca="1" si="47"/>
        <v/>
      </c>
      <c r="AH32" t="str">
        <f t="shared" ca="1" si="47"/>
        <v/>
      </c>
      <c r="AI32" t="str">
        <f t="shared" ca="1" si="47"/>
        <v/>
      </c>
      <c r="AJ32" t="str">
        <f t="shared" ca="1" si="47"/>
        <v/>
      </c>
      <c r="AK32" t="str">
        <f t="shared" ref="AK32:AO47" ca="1" si="52">IF(AND($B33="",$B32&lt;&gt;""),BW32,IF(AND($B34="",$B33&lt;&gt;"",$B32&lt;&gt;""),AK$1,""))</f>
        <v/>
      </c>
      <c r="AL32" t="str">
        <f t="shared" ca="1" si="52"/>
        <v/>
      </c>
      <c r="AM32" t="str">
        <f t="shared" ca="1" si="52"/>
        <v/>
      </c>
      <c r="AN32" t="str">
        <f t="shared" ca="1" si="52"/>
        <v/>
      </c>
      <c r="AO32" t="str">
        <f t="shared" ca="1" si="52"/>
        <v/>
      </c>
      <c r="AQ32">
        <f t="shared" ca="1" si="1"/>
        <v>11</v>
      </c>
      <c r="AR32">
        <f t="shared" ca="1" si="5"/>
        <v>33</v>
      </c>
      <c r="AS32">
        <f t="shared" ca="1" si="8"/>
        <v>6</v>
      </c>
      <c r="AT32">
        <f t="shared" ca="1" si="9"/>
        <v>9</v>
      </c>
      <c r="AU32">
        <f t="shared" ca="1" si="10"/>
        <v>29</v>
      </c>
      <c r="AV32">
        <f t="shared" ca="1" si="11"/>
        <v>10</v>
      </c>
      <c r="AW32">
        <f t="shared" ca="1" si="12"/>
        <v>16</v>
      </c>
      <c r="AX32">
        <f t="shared" ca="1" si="13"/>
        <v>18</v>
      </c>
      <c r="AY32">
        <f t="shared" ca="1" si="14"/>
        <v>36</v>
      </c>
      <c r="AZ32">
        <f t="shared" ca="1" si="15"/>
        <v>23</v>
      </c>
      <c r="BA32">
        <f t="shared" ca="1" si="16"/>
        <v>27</v>
      </c>
      <c r="BB32">
        <f t="shared" ca="1" si="17"/>
        <v>2</v>
      </c>
      <c r="BC32">
        <f t="shared" ca="1" si="18"/>
        <v>20</v>
      </c>
      <c r="BD32">
        <f t="shared" ca="1" si="19"/>
        <v>15</v>
      </c>
      <c r="BE32">
        <f t="shared" ca="1" si="20"/>
        <v>24</v>
      </c>
      <c r="BF32">
        <f t="shared" ca="1" si="21"/>
        <v>7</v>
      </c>
      <c r="BG32">
        <f t="shared" ca="1" si="22"/>
        <v>8</v>
      </c>
      <c r="BH32">
        <f t="shared" ca="1" si="23"/>
        <v>1</v>
      </c>
      <c r="BI32">
        <f t="shared" ca="1" si="24"/>
        <v>3</v>
      </c>
      <c r="BJ32">
        <f t="shared" ca="1" si="25"/>
        <v>35</v>
      </c>
      <c r="BK32">
        <f t="shared" ca="1" si="26"/>
        <v>37</v>
      </c>
      <c r="BL32">
        <f t="shared" ca="1" si="27"/>
        <v>28</v>
      </c>
      <c r="BM32">
        <f t="shared" ca="1" si="28"/>
        <v>12</v>
      </c>
      <c r="BN32" t="str">
        <f t="shared" ca="1" si="29"/>
        <v/>
      </c>
      <c r="BO32" t="str">
        <f t="shared" ca="1" si="30"/>
        <v/>
      </c>
      <c r="BP32" t="str">
        <f t="shared" ca="1" si="31"/>
        <v/>
      </c>
      <c r="BQ32" t="str">
        <f t="shared" ca="1" si="32"/>
        <v/>
      </c>
      <c r="BR32" t="str">
        <f t="shared" ca="1" si="33"/>
        <v/>
      </c>
      <c r="BS32" t="str">
        <f t="shared" ca="1" si="34"/>
        <v/>
      </c>
      <c r="BT32" t="str">
        <f t="shared" ca="1" si="35"/>
        <v/>
      </c>
      <c r="BU32" t="str">
        <f t="shared" ca="1" si="36"/>
        <v/>
      </c>
      <c r="BV32" t="str">
        <f t="shared" ca="1" si="37"/>
        <v/>
      </c>
      <c r="BW32" t="str">
        <f t="shared" ca="1" si="38"/>
        <v/>
      </c>
      <c r="BX32" t="str">
        <f t="shared" ca="1" si="39"/>
        <v/>
      </c>
      <c r="BY32" t="str">
        <f t="shared" ca="1" si="40"/>
        <v/>
      </c>
      <c r="BZ32" t="str">
        <f t="shared" ca="1" si="41"/>
        <v/>
      </c>
      <c r="CA32" t="str">
        <f t="shared" ca="1" si="42"/>
        <v/>
      </c>
      <c r="CE32">
        <f t="shared" ca="1" si="51"/>
        <v>18</v>
      </c>
      <c r="CF32">
        <f t="shared" ca="1" si="51"/>
        <v>12</v>
      </c>
      <c r="CG32">
        <f t="shared" ca="1" si="51"/>
        <v>19</v>
      </c>
      <c r="CH32" t="str">
        <f t="shared" ca="1" si="51"/>
        <v/>
      </c>
      <c r="CI32" t="str">
        <f t="shared" ca="1" si="51"/>
        <v/>
      </c>
      <c r="CJ32">
        <f t="shared" ca="1" si="51"/>
        <v>3</v>
      </c>
      <c r="CK32">
        <f t="shared" ca="1" si="51"/>
        <v>16</v>
      </c>
      <c r="CL32">
        <f t="shared" ca="1" si="51"/>
        <v>17</v>
      </c>
      <c r="CM32">
        <f t="shared" ca="1" si="51"/>
        <v>4</v>
      </c>
      <c r="CN32">
        <f t="shared" ca="1" si="51"/>
        <v>6</v>
      </c>
      <c r="CO32">
        <f t="shared" ca="1" si="51"/>
        <v>1</v>
      </c>
      <c r="CP32">
        <f t="shared" ca="1" si="51"/>
        <v>23</v>
      </c>
      <c r="CQ32" t="str">
        <f t="shared" ca="1" si="51"/>
        <v/>
      </c>
      <c r="CR32" t="str">
        <f t="shared" ca="1" si="51"/>
        <v/>
      </c>
      <c r="CS32">
        <f t="shared" ca="1" si="51"/>
        <v>14</v>
      </c>
      <c r="CT32">
        <f t="shared" ref="CE32:DI42" ca="1" si="53">IF(AND(CT31="",$B32&lt;&gt;CT$1),"",IF($C32&lt;CT31,CT31,IF($B32=CT$1,1,1+CT31)))</f>
        <v>7</v>
      </c>
      <c r="CU32" t="str">
        <f t="shared" ca="1" si="53"/>
        <v/>
      </c>
      <c r="CV32">
        <f t="shared" ca="1" si="53"/>
        <v>8</v>
      </c>
      <c r="CW32" t="str">
        <f t="shared" ca="1" si="53"/>
        <v/>
      </c>
      <c r="CX32">
        <f t="shared" ca="1" si="53"/>
        <v>13</v>
      </c>
      <c r="CY32" t="str">
        <f t="shared" ca="1" si="48"/>
        <v/>
      </c>
      <c r="CZ32" t="str">
        <f t="shared" ca="1" si="48"/>
        <v/>
      </c>
      <c r="DA32">
        <f t="shared" ca="1" si="48"/>
        <v>10</v>
      </c>
      <c r="DB32">
        <f t="shared" ca="1" si="48"/>
        <v>15</v>
      </c>
      <c r="DC32" t="str">
        <f t="shared" ca="1" si="48"/>
        <v/>
      </c>
      <c r="DD32" t="str">
        <f t="shared" ref="CY32:DO47" ca="1" si="54">IF(AND(DD31="",$B32&lt;&gt;DD$1),"",IF($C32&lt;DD31,DD31,IF($B32=DD$1,1,1+DD31)))</f>
        <v/>
      </c>
      <c r="DE32">
        <f t="shared" ca="1" si="54"/>
        <v>11</v>
      </c>
      <c r="DF32">
        <f t="shared" ca="1" si="54"/>
        <v>22</v>
      </c>
      <c r="DG32">
        <f t="shared" ca="1" si="54"/>
        <v>5</v>
      </c>
      <c r="DH32" t="str">
        <f t="shared" ca="1" si="54"/>
        <v/>
      </c>
      <c r="DI32" t="str">
        <f t="shared" ca="1" si="54"/>
        <v/>
      </c>
      <c r="DJ32" t="str">
        <f t="shared" ca="1" si="54"/>
        <v/>
      </c>
      <c r="DK32">
        <f t="shared" ca="1" si="54"/>
        <v>2</v>
      </c>
      <c r="DL32" t="str">
        <f t="shared" ca="1" si="54"/>
        <v/>
      </c>
      <c r="DM32">
        <f t="shared" ca="1" si="54"/>
        <v>20</v>
      </c>
      <c r="DN32">
        <f t="shared" ca="1" si="54"/>
        <v>9</v>
      </c>
      <c r="DO32">
        <f t="shared" ca="1" si="54"/>
        <v>21</v>
      </c>
    </row>
    <row r="33" spans="1:119" x14ac:dyDescent="0.25">
      <c r="A33">
        <v>32</v>
      </c>
      <c r="B33">
        <f ca="1">'Rev-KTF'!B34</f>
        <v>3</v>
      </c>
      <c r="C33">
        <f t="shared" ca="1" si="3"/>
        <v>19</v>
      </c>
      <c r="D33" t="str">
        <f t="shared" ca="1" si="7"/>
        <v/>
      </c>
      <c r="E33" t="str">
        <f t="shared" ca="1" si="50"/>
        <v/>
      </c>
      <c r="F33" t="str">
        <f t="shared" ca="1" si="50"/>
        <v/>
      </c>
      <c r="G33" t="str">
        <f t="shared" ca="1" si="50"/>
        <v/>
      </c>
      <c r="H33" t="str">
        <f t="shared" ca="1" si="50"/>
        <v/>
      </c>
      <c r="I33" t="str">
        <f t="shared" ca="1" si="50"/>
        <v/>
      </c>
      <c r="J33" t="str">
        <f t="shared" ca="1" si="50"/>
        <v/>
      </c>
      <c r="K33" t="str">
        <f t="shared" ca="1" si="50"/>
        <v/>
      </c>
      <c r="L33" t="str">
        <f t="shared" ca="1" si="50"/>
        <v/>
      </c>
      <c r="M33" t="str">
        <f t="shared" ca="1" si="50"/>
        <v/>
      </c>
      <c r="N33" t="str">
        <f t="shared" ca="1" si="50"/>
        <v/>
      </c>
      <c r="O33" t="str">
        <f t="shared" ca="1" si="50"/>
        <v/>
      </c>
      <c r="P33" t="str">
        <f t="shared" ca="1" si="50"/>
        <v/>
      </c>
      <c r="Q33" t="str">
        <f t="shared" ca="1" si="50"/>
        <v/>
      </c>
      <c r="R33" t="str">
        <f t="shared" ca="1" si="50"/>
        <v/>
      </c>
      <c r="S33" t="str">
        <f t="shared" ca="1" si="50"/>
        <v/>
      </c>
      <c r="T33" t="str">
        <f t="shared" ca="1" si="50"/>
        <v/>
      </c>
      <c r="U33" t="str">
        <f t="shared" ref="U33:AJ48" ca="1" si="55">IF(AND($B34="",$B33&lt;&gt;""),BG33,IF(AND($B35="",$B34&lt;&gt;"",$B33&lt;&gt;""),U$1,""))</f>
        <v/>
      </c>
      <c r="V33" t="str">
        <f t="shared" ca="1" si="55"/>
        <v/>
      </c>
      <c r="W33" t="str">
        <f t="shared" ca="1" si="55"/>
        <v/>
      </c>
      <c r="X33" t="str">
        <f t="shared" ca="1" si="55"/>
        <v/>
      </c>
      <c r="Y33" t="str">
        <f t="shared" ca="1" si="55"/>
        <v/>
      </c>
      <c r="Z33" t="str">
        <f t="shared" ca="1" si="55"/>
        <v/>
      </c>
      <c r="AA33" t="str">
        <f t="shared" ca="1" si="55"/>
        <v/>
      </c>
      <c r="AB33" t="str">
        <f t="shared" ca="1" si="55"/>
        <v/>
      </c>
      <c r="AC33" t="str">
        <f t="shared" ca="1" si="55"/>
        <v/>
      </c>
      <c r="AD33" t="str">
        <f t="shared" ca="1" si="55"/>
        <v/>
      </c>
      <c r="AE33" t="str">
        <f t="shared" ca="1" si="55"/>
        <v/>
      </c>
      <c r="AF33" t="str">
        <f t="shared" ca="1" si="55"/>
        <v/>
      </c>
      <c r="AG33" t="str">
        <f t="shared" ca="1" si="55"/>
        <v/>
      </c>
      <c r="AH33" t="str">
        <f t="shared" ca="1" si="55"/>
        <v/>
      </c>
      <c r="AI33" t="str">
        <f t="shared" ca="1" si="55"/>
        <v/>
      </c>
      <c r="AJ33" t="str">
        <f t="shared" ca="1" si="55"/>
        <v/>
      </c>
      <c r="AK33" t="str">
        <f t="shared" ca="1" si="52"/>
        <v/>
      </c>
      <c r="AL33" t="str">
        <f t="shared" ca="1" si="52"/>
        <v/>
      </c>
      <c r="AM33" t="str">
        <f t="shared" ca="1" si="52"/>
        <v/>
      </c>
      <c r="AN33" t="str">
        <f t="shared" ca="1" si="52"/>
        <v/>
      </c>
      <c r="AO33" t="str">
        <f t="shared" ca="1" si="52"/>
        <v/>
      </c>
      <c r="AQ33">
        <f t="shared" ca="1" si="1"/>
        <v>3</v>
      </c>
      <c r="AR33">
        <f t="shared" ca="1" si="5"/>
        <v>11</v>
      </c>
      <c r="AS33">
        <f t="shared" ca="1" si="8"/>
        <v>33</v>
      </c>
      <c r="AT33">
        <f t="shared" ca="1" si="9"/>
        <v>6</v>
      </c>
      <c r="AU33">
        <f t="shared" ca="1" si="10"/>
        <v>9</v>
      </c>
      <c r="AV33">
        <f t="shared" ca="1" si="11"/>
        <v>29</v>
      </c>
      <c r="AW33">
        <f t="shared" ca="1" si="12"/>
        <v>10</v>
      </c>
      <c r="AX33">
        <f t="shared" ca="1" si="13"/>
        <v>16</v>
      </c>
      <c r="AY33">
        <f t="shared" ca="1" si="14"/>
        <v>18</v>
      </c>
      <c r="AZ33">
        <f t="shared" ca="1" si="15"/>
        <v>36</v>
      </c>
      <c r="BA33">
        <f t="shared" ca="1" si="16"/>
        <v>23</v>
      </c>
      <c r="BB33">
        <f t="shared" ca="1" si="17"/>
        <v>27</v>
      </c>
      <c r="BC33">
        <f t="shared" ca="1" si="18"/>
        <v>2</v>
      </c>
      <c r="BD33">
        <f t="shared" ca="1" si="19"/>
        <v>20</v>
      </c>
      <c r="BE33">
        <f t="shared" ca="1" si="20"/>
        <v>15</v>
      </c>
      <c r="BF33">
        <f t="shared" ca="1" si="21"/>
        <v>24</v>
      </c>
      <c r="BG33">
        <f t="shared" ca="1" si="22"/>
        <v>7</v>
      </c>
      <c r="BH33">
        <f t="shared" ca="1" si="23"/>
        <v>8</v>
      </c>
      <c r="BI33">
        <f t="shared" ca="1" si="24"/>
        <v>1</v>
      </c>
      <c r="BJ33">
        <f t="shared" ca="1" si="25"/>
        <v>35</v>
      </c>
      <c r="BK33">
        <f t="shared" ca="1" si="26"/>
        <v>37</v>
      </c>
      <c r="BL33">
        <f t="shared" ca="1" si="27"/>
        <v>28</v>
      </c>
      <c r="BM33">
        <f t="shared" ca="1" si="28"/>
        <v>12</v>
      </c>
      <c r="BN33" t="str">
        <f t="shared" ca="1" si="29"/>
        <v/>
      </c>
      <c r="BO33" t="str">
        <f t="shared" ca="1" si="30"/>
        <v/>
      </c>
      <c r="BP33" t="str">
        <f t="shared" ca="1" si="31"/>
        <v/>
      </c>
      <c r="BQ33" t="str">
        <f t="shared" ca="1" si="32"/>
        <v/>
      </c>
      <c r="BR33" t="str">
        <f t="shared" ca="1" si="33"/>
        <v/>
      </c>
      <c r="BS33" t="str">
        <f t="shared" ca="1" si="34"/>
        <v/>
      </c>
      <c r="BT33" t="str">
        <f t="shared" ca="1" si="35"/>
        <v/>
      </c>
      <c r="BU33" t="str">
        <f t="shared" ca="1" si="36"/>
        <v/>
      </c>
      <c r="BV33" t="str">
        <f t="shared" ca="1" si="37"/>
        <v/>
      </c>
      <c r="BW33" t="str">
        <f t="shared" ca="1" si="38"/>
        <v/>
      </c>
      <c r="BX33" t="str">
        <f t="shared" ca="1" si="39"/>
        <v/>
      </c>
      <c r="BY33" t="str">
        <f t="shared" ca="1" si="40"/>
        <v/>
      </c>
      <c r="BZ33" t="str">
        <f t="shared" ca="1" si="41"/>
        <v/>
      </c>
      <c r="CA33" t="str">
        <f t="shared" ca="1" si="42"/>
        <v/>
      </c>
      <c r="CE33">
        <f t="shared" ca="1" si="53"/>
        <v>19</v>
      </c>
      <c r="CF33">
        <f t="shared" ca="1" si="53"/>
        <v>13</v>
      </c>
      <c r="CG33">
        <f t="shared" ca="1" si="53"/>
        <v>1</v>
      </c>
      <c r="CH33" t="str">
        <f t="shared" ca="1" si="53"/>
        <v/>
      </c>
      <c r="CI33" t="str">
        <f t="shared" ca="1" si="53"/>
        <v/>
      </c>
      <c r="CJ33">
        <f t="shared" ca="1" si="53"/>
        <v>4</v>
      </c>
      <c r="CK33">
        <f t="shared" ca="1" si="53"/>
        <v>17</v>
      </c>
      <c r="CL33">
        <f t="shared" ca="1" si="53"/>
        <v>18</v>
      </c>
      <c r="CM33">
        <f t="shared" ca="1" si="53"/>
        <v>5</v>
      </c>
      <c r="CN33">
        <f t="shared" ca="1" si="53"/>
        <v>7</v>
      </c>
      <c r="CO33">
        <f t="shared" ca="1" si="53"/>
        <v>2</v>
      </c>
      <c r="CP33">
        <f t="shared" ca="1" si="53"/>
        <v>23</v>
      </c>
      <c r="CQ33" t="str">
        <f t="shared" ca="1" si="53"/>
        <v/>
      </c>
      <c r="CR33" t="str">
        <f t="shared" ca="1" si="53"/>
        <v/>
      </c>
      <c r="CS33">
        <f t="shared" ca="1" si="53"/>
        <v>15</v>
      </c>
      <c r="CT33">
        <f t="shared" ca="1" si="53"/>
        <v>8</v>
      </c>
      <c r="CU33" t="str">
        <f t="shared" ca="1" si="53"/>
        <v/>
      </c>
      <c r="CV33">
        <f t="shared" ca="1" si="53"/>
        <v>9</v>
      </c>
      <c r="CW33" t="str">
        <f t="shared" ca="1" si="53"/>
        <v/>
      </c>
      <c r="CX33">
        <f t="shared" ca="1" si="53"/>
        <v>14</v>
      </c>
      <c r="CY33" t="str">
        <f t="shared" ca="1" si="54"/>
        <v/>
      </c>
      <c r="CZ33" t="str">
        <f t="shared" ca="1" si="54"/>
        <v/>
      </c>
      <c r="DA33">
        <f t="shared" ca="1" si="54"/>
        <v>11</v>
      </c>
      <c r="DB33">
        <f t="shared" ca="1" si="54"/>
        <v>16</v>
      </c>
      <c r="DC33" t="str">
        <f t="shared" ca="1" si="54"/>
        <v/>
      </c>
      <c r="DD33" t="str">
        <f t="shared" ca="1" si="54"/>
        <v/>
      </c>
      <c r="DE33">
        <f t="shared" ca="1" si="54"/>
        <v>12</v>
      </c>
      <c r="DF33">
        <f t="shared" ca="1" si="54"/>
        <v>22</v>
      </c>
      <c r="DG33">
        <f t="shared" ca="1" si="54"/>
        <v>6</v>
      </c>
      <c r="DH33" t="str">
        <f t="shared" ca="1" si="54"/>
        <v/>
      </c>
      <c r="DI33" t="str">
        <f t="shared" ca="1" si="54"/>
        <v/>
      </c>
      <c r="DJ33" t="str">
        <f t="shared" ca="1" si="54"/>
        <v/>
      </c>
      <c r="DK33">
        <f t="shared" ca="1" si="54"/>
        <v>3</v>
      </c>
      <c r="DL33" t="str">
        <f t="shared" ca="1" si="54"/>
        <v/>
      </c>
      <c r="DM33">
        <f t="shared" ca="1" si="54"/>
        <v>20</v>
      </c>
      <c r="DN33">
        <f t="shared" ca="1" si="54"/>
        <v>10</v>
      </c>
      <c r="DO33">
        <f t="shared" ca="1" si="54"/>
        <v>21</v>
      </c>
    </row>
    <row r="34" spans="1:119" x14ac:dyDescent="0.25">
      <c r="A34">
        <v>33</v>
      </c>
      <c r="B34">
        <f ca="1">'Rev-KTF'!B35</f>
        <v>15</v>
      </c>
      <c r="C34">
        <f t="shared" ca="1" si="3"/>
        <v>15</v>
      </c>
      <c r="D34" t="str">
        <f t="shared" ca="1" si="7"/>
        <v/>
      </c>
      <c r="E34" t="str">
        <f t="shared" ca="1" si="50"/>
        <v/>
      </c>
      <c r="F34" t="str">
        <f t="shared" ca="1" si="50"/>
        <v/>
      </c>
      <c r="G34" t="str">
        <f t="shared" ca="1" si="50"/>
        <v/>
      </c>
      <c r="H34" t="str">
        <f t="shared" ca="1" si="50"/>
        <v/>
      </c>
      <c r="I34" t="str">
        <f t="shared" ca="1" si="50"/>
        <v/>
      </c>
      <c r="J34" t="str">
        <f t="shared" ca="1" si="50"/>
        <v/>
      </c>
      <c r="K34" t="str">
        <f t="shared" ca="1" si="50"/>
        <v/>
      </c>
      <c r="L34" t="str">
        <f t="shared" ca="1" si="50"/>
        <v/>
      </c>
      <c r="M34" t="str">
        <f t="shared" ca="1" si="50"/>
        <v/>
      </c>
      <c r="N34" t="str">
        <f t="shared" ca="1" si="50"/>
        <v/>
      </c>
      <c r="O34" t="str">
        <f t="shared" ca="1" si="50"/>
        <v/>
      </c>
      <c r="P34" t="str">
        <f t="shared" ca="1" si="50"/>
        <v/>
      </c>
      <c r="Q34" t="str">
        <f t="shared" ca="1" si="50"/>
        <v/>
      </c>
      <c r="R34" t="str">
        <f t="shared" ca="1" si="50"/>
        <v/>
      </c>
      <c r="S34" t="str">
        <f t="shared" ca="1" si="50"/>
        <v/>
      </c>
      <c r="T34" t="str">
        <f t="shared" ref="T34:AI49" ca="1" si="56">IF(AND($B35="",$B34&lt;&gt;""),BF34,IF(AND($B36="",$B35&lt;&gt;"",$B34&lt;&gt;""),T$1,""))</f>
        <v/>
      </c>
      <c r="U34" t="str">
        <f t="shared" ca="1" si="55"/>
        <v/>
      </c>
      <c r="V34" t="str">
        <f t="shared" ca="1" si="55"/>
        <v/>
      </c>
      <c r="W34" t="str">
        <f t="shared" ca="1" si="55"/>
        <v/>
      </c>
      <c r="X34" t="str">
        <f t="shared" ca="1" si="55"/>
        <v/>
      </c>
      <c r="Y34" t="str">
        <f t="shared" ca="1" si="55"/>
        <v/>
      </c>
      <c r="Z34" t="str">
        <f t="shared" ca="1" si="55"/>
        <v/>
      </c>
      <c r="AA34" t="str">
        <f t="shared" ca="1" si="55"/>
        <v/>
      </c>
      <c r="AB34" t="str">
        <f t="shared" ca="1" si="55"/>
        <v/>
      </c>
      <c r="AC34" t="str">
        <f t="shared" ca="1" si="55"/>
        <v/>
      </c>
      <c r="AD34" t="str">
        <f t="shared" ca="1" si="55"/>
        <v/>
      </c>
      <c r="AE34" t="str">
        <f t="shared" ca="1" si="55"/>
        <v/>
      </c>
      <c r="AF34" t="str">
        <f t="shared" ca="1" si="55"/>
        <v/>
      </c>
      <c r="AG34" t="str">
        <f t="shared" ca="1" si="55"/>
        <v/>
      </c>
      <c r="AH34" t="str">
        <f t="shared" ca="1" si="55"/>
        <v/>
      </c>
      <c r="AI34" t="str">
        <f t="shared" ca="1" si="55"/>
        <v/>
      </c>
      <c r="AJ34" t="str">
        <f t="shared" ca="1" si="55"/>
        <v/>
      </c>
      <c r="AK34" t="str">
        <f t="shared" ca="1" si="52"/>
        <v/>
      </c>
      <c r="AL34" t="str">
        <f t="shared" ca="1" si="52"/>
        <v/>
      </c>
      <c r="AM34" t="str">
        <f t="shared" ca="1" si="52"/>
        <v/>
      </c>
      <c r="AN34" t="str">
        <f t="shared" ca="1" si="52"/>
        <v/>
      </c>
      <c r="AO34" t="str">
        <f t="shared" ca="1" si="52"/>
        <v/>
      </c>
      <c r="AQ34">
        <f t="shared" ref="AQ34:AQ65" ca="1" si="57">B34</f>
        <v>15</v>
      </c>
      <c r="AR34">
        <f t="shared" ca="1" si="5"/>
        <v>3</v>
      </c>
      <c r="AS34">
        <f t="shared" ca="1" si="8"/>
        <v>11</v>
      </c>
      <c r="AT34">
        <f t="shared" ca="1" si="9"/>
        <v>33</v>
      </c>
      <c r="AU34">
        <f t="shared" ca="1" si="10"/>
        <v>6</v>
      </c>
      <c r="AV34">
        <f t="shared" ca="1" si="11"/>
        <v>9</v>
      </c>
      <c r="AW34">
        <f t="shared" ca="1" si="12"/>
        <v>29</v>
      </c>
      <c r="AX34">
        <f t="shared" ca="1" si="13"/>
        <v>10</v>
      </c>
      <c r="AY34">
        <f t="shared" ca="1" si="14"/>
        <v>16</v>
      </c>
      <c r="AZ34">
        <f t="shared" ca="1" si="15"/>
        <v>18</v>
      </c>
      <c r="BA34">
        <f t="shared" ca="1" si="16"/>
        <v>36</v>
      </c>
      <c r="BB34">
        <f t="shared" ca="1" si="17"/>
        <v>23</v>
      </c>
      <c r="BC34">
        <f t="shared" ca="1" si="18"/>
        <v>27</v>
      </c>
      <c r="BD34">
        <f t="shared" ca="1" si="19"/>
        <v>2</v>
      </c>
      <c r="BE34">
        <f t="shared" ca="1" si="20"/>
        <v>20</v>
      </c>
      <c r="BF34">
        <f t="shared" ca="1" si="21"/>
        <v>24</v>
      </c>
      <c r="BG34">
        <f t="shared" ca="1" si="22"/>
        <v>7</v>
      </c>
      <c r="BH34">
        <f t="shared" ca="1" si="23"/>
        <v>8</v>
      </c>
      <c r="BI34">
        <f t="shared" ca="1" si="24"/>
        <v>1</v>
      </c>
      <c r="BJ34">
        <f t="shared" ca="1" si="25"/>
        <v>35</v>
      </c>
      <c r="BK34">
        <f t="shared" ca="1" si="26"/>
        <v>37</v>
      </c>
      <c r="BL34">
        <f t="shared" ca="1" si="27"/>
        <v>28</v>
      </c>
      <c r="BM34">
        <f t="shared" ca="1" si="28"/>
        <v>12</v>
      </c>
      <c r="BN34" t="str">
        <f t="shared" ca="1" si="29"/>
        <v/>
      </c>
      <c r="BO34" t="str">
        <f t="shared" ca="1" si="30"/>
        <v/>
      </c>
      <c r="BP34" t="str">
        <f t="shared" ca="1" si="31"/>
        <v/>
      </c>
      <c r="BQ34" t="str">
        <f t="shared" ca="1" si="32"/>
        <v/>
      </c>
      <c r="BR34" t="str">
        <f t="shared" ca="1" si="33"/>
        <v/>
      </c>
      <c r="BS34" t="str">
        <f t="shared" ca="1" si="34"/>
        <v/>
      </c>
      <c r="BT34" t="str">
        <f t="shared" ca="1" si="35"/>
        <v/>
      </c>
      <c r="BU34" t="str">
        <f t="shared" ca="1" si="36"/>
        <v/>
      </c>
      <c r="BV34" t="str">
        <f t="shared" ca="1" si="37"/>
        <v/>
      </c>
      <c r="BW34" t="str">
        <f t="shared" ca="1" si="38"/>
        <v/>
      </c>
      <c r="BX34" t="str">
        <f t="shared" ca="1" si="39"/>
        <v/>
      </c>
      <c r="BY34" t="str">
        <f t="shared" ca="1" si="40"/>
        <v/>
      </c>
      <c r="BZ34" t="str">
        <f t="shared" ca="1" si="41"/>
        <v/>
      </c>
      <c r="CA34" t="str">
        <f t="shared" ca="1" si="42"/>
        <v/>
      </c>
      <c r="CE34">
        <f t="shared" ca="1" si="53"/>
        <v>19</v>
      </c>
      <c r="CF34">
        <f t="shared" ca="1" si="53"/>
        <v>14</v>
      </c>
      <c r="CG34">
        <f t="shared" ca="1" si="53"/>
        <v>2</v>
      </c>
      <c r="CH34" t="str">
        <f t="shared" ca="1" si="53"/>
        <v/>
      </c>
      <c r="CI34" t="str">
        <f t="shared" ca="1" si="53"/>
        <v/>
      </c>
      <c r="CJ34">
        <f t="shared" ca="1" si="53"/>
        <v>5</v>
      </c>
      <c r="CK34">
        <f t="shared" ca="1" si="53"/>
        <v>17</v>
      </c>
      <c r="CL34">
        <f t="shared" ca="1" si="53"/>
        <v>18</v>
      </c>
      <c r="CM34">
        <f t="shared" ca="1" si="53"/>
        <v>6</v>
      </c>
      <c r="CN34">
        <f t="shared" ca="1" si="53"/>
        <v>8</v>
      </c>
      <c r="CO34">
        <f t="shared" ca="1" si="53"/>
        <v>3</v>
      </c>
      <c r="CP34">
        <f t="shared" ca="1" si="53"/>
        <v>23</v>
      </c>
      <c r="CQ34" t="str">
        <f t="shared" ca="1" si="53"/>
        <v/>
      </c>
      <c r="CR34" t="str">
        <f t="shared" ca="1" si="53"/>
        <v/>
      </c>
      <c r="CS34">
        <f t="shared" ca="1" si="53"/>
        <v>1</v>
      </c>
      <c r="CT34">
        <f t="shared" ca="1" si="53"/>
        <v>9</v>
      </c>
      <c r="CU34" t="str">
        <f t="shared" ca="1" si="53"/>
        <v/>
      </c>
      <c r="CV34">
        <f t="shared" ca="1" si="53"/>
        <v>10</v>
      </c>
      <c r="CW34" t="str">
        <f t="shared" ca="1" si="53"/>
        <v/>
      </c>
      <c r="CX34">
        <f t="shared" ca="1" si="53"/>
        <v>15</v>
      </c>
      <c r="CY34" t="str">
        <f t="shared" ca="1" si="54"/>
        <v/>
      </c>
      <c r="CZ34" t="str">
        <f t="shared" ca="1" si="54"/>
        <v/>
      </c>
      <c r="DA34">
        <f t="shared" ca="1" si="54"/>
        <v>12</v>
      </c>
      <c r="DB34">
        <f t="shared" ca="1" si="54"/>
        <v>16</v>
      </c>
      <c r="DC34" t="str">
        <f t="shared" ca="1" si="54"/>
        <v/>
      </c>
      <c r="DD34" t="str">
        <f t="shared" ca="1" si="54"/>
        <v/>
      </c>
      <c r="DE34">
        <f t="shared" ca="1" si="54"/>
        <v>13</v>
      </c>
      <c r="DF34">
        <f t="shared" ca="1" si="54"/>
        <v>22</v>
      </c>
      <c r="DG34">
        <f t="shared" ca="1" si="54"/>
        <v>7</v>
      </c>
      <c r="DH34" t="str">
        <f t="shared" ca="1" si="54"/>
        <v/>
      </c>
      <c r="DI34" t="str">
        <f t="shared" ca="1" si="54"/>
        <v/>
      </c>
      <c r="DJ34" t="str">
        <f t="shared" ca="1" si="54"/>
        <v/>
      </c>
      <c r="DK34">
        <f t="shared" ca="1" si="54"/>
        <v>4</v>
      </c>
      <c r="DL34" t="str">
        <f t="shared" ca="1" si="54"/>
        <v/>
      </c>
      <c r="DM34">
        <f t="shared" ca="1" si="54"/>
        <v>20</v>
      </c>
      <c r="DN34">
        <f t="shared" ca="1" si="54"/>
        <v>11</v>
      </c>
      <c r="DO34">
        <f t="shared" ca="1" si="54"/>
        <v>21</v>
      </c>
    </row>
    <row r="35" spans="1:119" x14ac:dyDescent="0.25">
      <c r="A35">
        <v>34</v>
      </c>
      <c r="B35">
        <f ca="1">'Rev-KTF'!B36</f>
        <v>25</v>
      </c>
      <c r="C35" t="str">
        <f t="shared" ref="C35:C66" ca="1" si="58">IF(B35="","",LOOKUP(B35,$CE$1:$DO$1,CE34:DO34))</f>
        <v/>
      </c>
      <c r="D35" t="str">
        <f t="shared" ca="1" si="7"/>
        <v/>
      </c>
      <c r="E35" t="str">
        <f t="shared" ref="E35:T50" ca="1" si="59">IF(AND($B36="",$B35&lt;&gt;""),AQ35,IF(AND($B37="",$B36&lt;&gt;"",$B35&lt;&gt;""),E$1,""))</f>
        <v/>
      </c>
      <c r="F35" t="str">
        <f t="shared" ca="1" si="59"/>
        <v/>
      </c>
      <c r="G35" t="str">
        <f t="shared" ca="1" si="59"/>
        <v/>
      </c>
      <c r="H35" t="str">
        <f t="shared" ca="1" si="59"/>
        <v/>
      </c>
      <c r="I35" t="str">
        <f t="shared" ca="1" si="59"/>
        <v/>
      </c>
      <c r="J35" t="str">
        <f t="shared" ca="1" si="59"/>
        <v/>
      </c>
      <c r="K35" t="str">
        <f t="shared" ca="1" si="59"/>
        <v/>
      </c>
      <c r="L35" t="str">
        <f t="shared" ca="1" si="59"/>
        <v/>
      </c>
      <c r="M35" t="str">
        <f t="shared" ca="1" si="59"/>
        <v/>
      </c>
      <c r="N35" t="str">
        <f t="shared" ca="1" si="59"/>
        <v/>
      </c>
      <c r="O35" t="str">
        <f t="shared" ca="1" si="59"/>
        <v/>
      </c>
      <c r="P35" t="str">
        <f t="shared" ca="1" si="59"/>
        <v/>
      </c>
      <c r="Q35" t="str">
        <f t="shared" ca="1" si="59"/>
        <v/>
      </c>
      <c r="R35" t="str">
        <f t="shared" ca="1" si="59"/>
        <v/>
      </c>
      <c r="S35" t="str">
        <f t="shared" ca="1" si="59"/>
        <v/>
      </c>
      <c r="T35" t="str">
        <f t="shared" ca="1" si="56"/>
        <v/>
      </c>
      <c r="U35" t="str">
        <f t="shared" ca="1" si="55"/>
        <v/>
      </c>
      <c r="V35" t="str">
        <f t="shared" ca="1" si="55"/>
        <v/>
      </c>
      <c r="W35" t="str">
        <f t="shared" ca="1" si="55"/>
        <v/>
      </c>
      <c r="X35" t="str">
        <f t="shared" ca="1" si="55"/>
        <v/>
      </c>
      <c r="Y35" t="str">
        <f t="shared" ca="1" si="55"/>
        <v/>
      </c>
      <c r="Z35" t="str">
        <f t="shared" ca="1" si="55"/>
        <v/>
      </c>
      <c r="AA35" t="str">
        <f t="shared" ca="1" si="55"/>
        <v/>
      </c>
      <c r="AB35" t="str">
        <f t="shared" ca="1" si="55"/>
        <v/>
      </c>
      <c r="AC35" t="str">
        <f t="shared" ca="1" si="55"/>
        <v/>
      </c>
      <c r="AD35" t="str">
        <f t="shared" ca="1" si="55"/>
        <v/>
      </c>
      <c r="AE35" t="str">
        <f t="shared" ca="1" si="55"/>
        <v/>
      </c>
      <c r="AF35" t="str">
        <f t="shared" ca="1" si="55"/>
        <v/>
      </c>
      <c r="AG35" t="str">
        <f t="shared" ca="1" si="55"/>
        <v/>
      </c>
      <c r="AH35" t="str">
        <f t="shared" ca="1" si="55"/>
        <v/>
      </c>
      <c r="AI35" t="str">
        <f t="shared" ca="1" si="55"/>
        <v/>
      </c>
      <c r="AJ35" t="str">
        <f t="shared" ca="1" si="55"/>
        <v/>
      </c>
      <c r="AK35" t="str">
        <f t="shared" ca="1" si="52"/>
        <v/>
      </c>
      <c r="AL35" t="str">
        <f t="shared" ca="1" si="52"/>
        <v/>
      </c>
      <c r="AM35" t="str">
        <f t="shared" ca="1" si="52"/>
        <v/>
      </c>
      <c r="AN35" t="str">
        <f t="shared" ca="1" si="52"/>
        <v/>
      </c>
      <c r="AO35" t="str">
        <f t="shared" ca="1" si="52"/>
        <v/>
      </c>
      <c r="AQ35">
        <f t="shared" ca="1" si="57"/>
        <v>25</v>
      </c>
      <c r="AR35">
        <f t="shared" ref="AR35:AR66" ca="1" si="60">IF($B35=$AQ34,AR34,AQ34)</f>
        <v>15</v>
      </c>
      <c r="AS35">
        <f t="shared" ca="1" si="8"/>
        <v>3</v>
      </c>
      <c r="AT35">
        <f t="shared" ca="1" si="9"/>
        <v>11</v>
      </c>
      <c r="AU35">
        <f t="shared" ca="1" si="10"/>
        <v>33</v>
      </c>
      <c r="AV35">
        <f t="shared" ca="1" si="11"/>
        <v>6</v>
      </c>
      <c r="AW35">
        <f t="shared" ca="1" si="12"/>
        <v>9</v>
      </c>
      <c r="AX35">
        <f t="shared" ca="1" si="13"/>
        <v>29</v>
      </c>
      <c r="AY35">
        <f t="shared" ca="1" si="14"/>
        <v>10</v>
      </c>
      <c r="AZ35">
        <f t="shared" ca="1" si="15"/>
        <v>16</v>
      </c>
      <c r="BA35">
        <f t="shared" ca="1" si="16"/>
        <v>18</v>
      </c>
      <c r="BB35">
        <f t="shared" ca="1" si="17"/>
        <v>36</v>
      </c>
      <c r="BC35">
        <f t="shared" ca="1" si="18"/>
        <v>23</v>
      </c>
      <c r="BD35">
        <f t="shared" ca="1" si="19"/>
        <v>27</v>
      </c>
      <c r="BE35">
        <f t="shared" ca="1" si="20"/>
        <v>2</v>
      </c>
      <c r="BF35">
        <f t="shared" ca="1" si="21"/>
        <v>20</v>
      </c>
      <c r="BG35">
        <f t="shared" ca="1" si="22"/>
        <v>24</v>
      </c>
      <c r="BH35">
        <f t="shared" ca="1" si="23"/>
        <v>7</v>
      </c>
      <c r="BI35">
        <f t="shared" ca="1" si="24"/>
        <v>8</v>
      </c>
      <c r="BJ35">
        <f t="shared" ca="1" si="25"/>
        <v>1</v>
      </c>
      <c r="BK35">
        <f t="shared" ca="1" si="26"/>
        <v>35</v>
      </c>
      <c r="BL35">
        <f t="shared" ca="1" si="27"/>
        <v>37</v>
      </c>
      <c r="BM35">
        <f t="shared" ca="1" si="28"/>
        <v>28</v>
      </c>
      <c r="BN35">
        <f t="shared" ca="1" si="29"/>
        <v>12</v>
      </c>
      <c r="BO35" t="str">
        <f t="shared" ca="1" si="30"/>
        <v/>
      </c>
      <c r="BP35" t="str">
        <f t="shared" ca="1" si="31"/>
        <v/>
      </c>
      <c r="BQ35" t="str">
        <f t="shared" ca="1" si="32"/>
        <v/>
      </c>
      <c r="BR35" t="str">
        <f t="shared" ca="1" si="33"/>
        <v/>
      </c>
      <c r="BS35" t="str">
        <f t="shared" ca="1" si="34"/>
        <v/>
      </c>
      <c r="BT35" t="str">
        <f t="shared" ca="1" si="35"/>
        <v/>
      </c>
      <c r="BU35" t="str">
        <f t="shared" ca="1" si="36"/>
        <v/>
      </c>
      <c r="BV35" t="str">
        <f t="shared" ca="1" si="37"/>
        <v/>
      </c>
      <c r="BW35" t="str">
        <f t="shared" ca="1" si="38"/>
        <v/>
      </c>
      <c r="BX35" t="str">
        <f t="shared" ca="1" si="39"/>
        <v/>
      </c>
      <c r="BY35" t="str">
        <f t="shared" ca="1" si="40"/>
        <v/>
      </c>
      <c r="BZ35" t="str">
        <f t="shared" ca="1" si="41"/>
        <v/>
      </c>
      <c r="CA35" t="str">
        <f t="shared" ca="1" si="42"/>
        <v/>
      </c>
      <c r="CE35">
        <f t="shared" ca="1" si="53"/>
        <v>20</v>
      </c>
      <c r="CF35">
        <f t="shared" ca="1" si="53"/>
        <v>15</v>
      </c>
      <c r="CG35">
        <f t="shared" ca="1" si="53"/>
        <v>3</v>
      </c>
      <c r="CH35" t="str">
        <f t="shared" ca="1" si="53"/>
        <v/>
      </c>
      <c r="CI35" t="str">
        <f t="shared" ca="1" si="53"/>
        <v/>
      </c>
      <c r="CJ35">
        <f t="shared" ca="1" si="53"/>
        <v>6</v>
      </c>
      <c r="CK35">
        <f t="shared" ca="1" si="53"/>
        <v>18</v>
      </c>
      <c r="CL35">
        <f t="shared" ca="1" si="53"/>
        <v>19</v>
      </c>
      <c r="CM35">
        <f t="shared" ca="1" si="53"/>
        <v>7</v>
      </c>
      <c r="CN35">
        <f t="shared" ca="1" si="53"/>
        <v>9</v>
      </c>
      <c r="CO35">
        <f t="shared" ca="1" si="53"/>
        <v>4</v>
      </c>
      <c r="CP35">
        <f t="shared" ca="1" si="53"/>
        <v>24</v>
      </c>
      <c r="CQ35" t="str">
        <f t="shared" ca="1" si="53"/>
        <v/>
      </c>
      <c r="CR35" t="str">
        <f t="shared" ca="1" si="53"/>
        <v/>
      </c>
      <c r="CS35">
        <f t="shared" ca="1" si="53"/>
        <v>2</v>
      </c>
      <c r="CT35">
        <f t="shared" ca="1" si="53"/>
        <v>10</v>
      </c>
      <c r="CU35" t="str">
        <f t="shared" ca="1" si="53"/>
        <v/>
      </c>
      <c r="CV35">
        <f t="shared" ca="1" si="53"/>
        <v>11</v>
      </c>
      <c r="CW35" t="str">
        <f t="shared" ca="1" si="53"/>
        <v/>
      </c>
      <c r="CX35">
        <f t="shared" ca="1" si="53"/>
        <v>16</v>
      </c>
      <c r="CY35" t="str">
        <f t="shared" ca="1" si="54"/>
        <v/>
      </c>
      <c r="CZ35" t="str">
        <f t="shared" ca="1" si="54"/>
        <v/>
      </c>
      <c r="DA35">
        <f t="shared" ca="1" si="54"/>
        <v>13</v>
      </c>
      <c r="DB35">
        <f t="shared" ca="1" si="54"/>
        <v>17</v>
      </c>
      <c r="DC35">
        <f t="shared" ca="1" si="54"/>
        <v>1</v>
      </c>
      <c r="DD35" t="str">
        <f t="shared" ca="1" si="54"/>
        <v/>
      </c>
      <c r="DE35">
        <f t="shared" ca="1" si="54"/>
        <v>14</v>
      </c>
      <c r="DF35">
        <f t="shared" ca="1" si="54"/>
        <v>23</v>
      </c>
      <c r="DG35">
        <f t="shared" ca="1" si="54"/>
        <v>8</v>
      </c>
      <c r="DH35" t="str">
        <f t="shared" ca="1" si="54"/>
        <v/>
      </c>
      <c r="DI35" t="str">
        <f t="shared" ca="1" si="54"/>
        <v/>
      </c>
      <c r="DJ35" t="str">
        <f t="shared" ca="1" si="54"/>
        <v/>
      </c>
      <c r="DK35">
        <f t="shared" ca="1" si="54"/>
        <v>5</v>
      </c>
      <c r="DL35" t="str">
        <f t="shared" ca="1" si="54"/>
        <v/>
      </c>
      <c r="DM35">
        <f t="shared" ca="1" si="54"/>
        <v>21</v>
      </c>
      <c r="DN35">
        <f t="shared" ca="1" si="54"/>
        <v>12</v>
      </c>
      <c r="DO35">
        <f t="shared" ca="1" si="54"/>
        <v>22</v>
      </c>
    </row>
    <row r="36" spans="1:119" x14ac:dyDescent="0.25">
      <c r="A36">
        <v>35</v>
      </c>
      <c r="B36">
        <f ca="1">'Rev-KTF'!B37</f>
        <v>16</v>
      </c>
      <c r="C36">
        <f t="shared" ca="1" si="58"/>
        <v>10</v>
      </c>
      <c r="D36" t="str">
        <f t="shared" ca="1" si="7"/>
        <v/>
      </c>
      <c r="E36" t="str">
        <f t="shared" ca="1" si="59"/>
        <v/>
      </c>
      <c r="F36" t="str">
        <f t="shared" ca="1" si="59"/>
        <v/>
      </c>
      <c r="G36" t="str">
        <f t="shared" ca="1" si="59"/>
        <v/>
      </c>
      <c r="H36" t="str">
        <f t="shared" ca="1" si="59"/>
        <v/>
      </c>
      <c r="I36" t="str">
        <f t="shared" ca="1" si="59"/>
        <v/>
      </c>
      <c r="J36" t="str">
        <f t="shared" ca="1" si="59"/>
        <v/>
      </c>
      <c r="K36" t="str">
        <f t="shared" ca="1" si="59"/>
        <v/>
      </c>
      <c r="L36" t="str">
        <f t="shared" ca="1" si="59"/>
        <v/>
      </c>
      <c r="M36" t="str">
        <f t="shared" ca="1" si="59"/>
        <v/>
      </c>
      <c r="N36" t="str">
        <f t="shared" ca="1" si="59"/>
        <v/>
      </c>
      <c r="O36" t="str">
        <f t="shared" ca="1" si="59"/>
        <v/>
      </c>
      <c r="P36" t="str">
        <f t="shared" ca="1" si="59"/>
        <v/>
      </c>
      <c r="Q36" t="str">
        <f t="shared" ca="1" si="59"/>
        <v/>
      </c>
      <c r="R36" t="str">
        <f t="shared" ca="1" si="59"/>
        <v/>
      </c>
      <c r="S36" t="str">
        <f t="shared" ca="1" si="59"/>
        <v/>
      </c>
      <c r="T36" t="str">
        <f t="shared" ca="1" si="56"/>
        <v/>
      </c>
      <c r="U36" t="str">
        <f t="shared" ca="1" si="55"/>
        <v/>
      </c>
      <c r="V36" t="str">
        <f t="shared" ca="1" si="55"/>
        <v/>
      </c>
      <c r="W36" t="str">
        <f t="shared" ca="1" si="55"/>
        <v/>
      </c>
      <c r="X36" t="str">
        <f t="shared" ca="1" si="55"/>
        <v/>
      </c>
      <c r="Y36" t="str">
        <f t="shared" ca="1" si="55"/>
        <v/>
      </c>
      <c r="Z36" t="str">
        <f t="shared" ca="1" si="55"/>
        <v/>
      </c>
      <c r="AA36" t="str">
        <f t="shared" ca="1" si="55"/>
        <v/>
      </c>
      <c r="AB36" t="str">
        <f t="shared" ca="1" si="55"/>
        <v/>
      </c>
      <c r="AC36" t="str">
        <f t="shared" ca="1" si="55"/>
        <v/>
      </c>
      <c r="AD36" t="str">
        <f t="shared" ca="1" si="55"/>
        <v/>
      </c>
      <c r="AE36" t="str">
        <f t="shared" ca="1" si="55"/>
        <v/>
      </c>
      <c r="AF36" t="str">
        <f t="shared" ca="1" si="55"/>
        <v/>
      </c>
      <c r="AG36" t="str">
        <f t="shared" ca="1" si="55"/>
        <v/>
      </c>
      <c r="AH36" t="str">
        <f t="shared" ca="1" si="55"/>
        <v/>
      </c>
      <c r="AI36" t="str">
        <f t="shared" ca="1" si="55"/>
        <v/>
      </c>
      <c r="AJ36" t="str">
        <f t="shared" ca="1" si="55"/>
        <v/>
      </c>
      <c r="AK36" t="str">
        <f t="shared" ca="1" si="52"/>
        <v/>
      </c>
      <c r="AL36" t="str">
        <f t="shared" ca="1" si="52"/>
        <v/>
      </c>
      <c r="AM36" t="str">
        <f t="shared" ca="1" si="52"/>
        <v/>
      </c>
      <c r="AN36" t="str">
        <f t="shared" ca="1" si="52"/>
        <v/>
      </c>
      <c r="AO36" t="str">
        <f t="shared" ca="1" si="52"/>
        <v/>
      </c>
      <c r="AQ36">
        <f t="shared" ca="1" si="57"/>
        <v>16</v>
      </c>
      <c r="AR36">
        <f t="shared" ca="1" si="60"/>
        <v>25</v>
      </c>
      <c r="AS36">
        <f t="shared" ref="AS36:AS67" ca="1" si="61">IF(OR($B36=$AQ35,$B36=$AR35),AS35,AR35)</f>
        <v>15</v>
      </c>
      <c r="AT36">
        <f t="shared" ref="AT36:AT67" ca="1" si="62">IF(OR($B36=$AS35,$B36=$AQ35,$B36=$AR35),AT35,AS35)</f>
        <v>3</v>
      </c>
      <c r="AU36">
        <f t="shared" ref="AU36:AU67" ca="1" si="63">IF(OR($B36=$AS35,$B36=$AQ35,$B36=$AR35,$B36=$AT35),AU35,AT35)</f>
        <v>11</v>
      </c>
      <c r="AV36">
        <f t="shared" ref="AV36:AV67" ca="1" si="64">IF(OR($B36=$AS35,$B36=$AQ35,$B36=$AR35,$B36=$AT35,$B36=$AU35),AV35,AU35)</f>
        <v>33</v>
      </c>
      <c r="AW36">
        <f t="shared" ref="AW36:AW67" ca="1" si="65">IF(OR($B36=$AS35,$B36=$AQ35,$B36=$AR35,$B36=$AT35,$B36=$AU35,$B36=$AV35),AW35,AV35)</f>
        <v>6</v>
      </c>
      <c r="AX36">
        <f t="shared" ref="AX36:AX67" ca="1" si="66">IF(OR($B36=$AS35,$B36=$AQ35,$B36=$AR35,$B36=$AT35,$B36=$AU35,$B36=$AV35,$B36=$AW35),AX35,AW35)</f>
        <v>9</v>
      </c>
      <c r="AY36">
        <f t="shared" ref="AY36:AY67" ca="1" si="67">IF(OR($B36=$AS35,$B36=$AQ35,$B36=$AR35,$B36=$AT35,$B36=$AU35,$B36=$AV35,$B36=$AW35,$B36=$AX35),AY35,AX35)</f>
        <v>29</v>
      </c>
      <c r="AZ36">
        <f t="shared" ref="AZ36:AZ67" ca="1" si="68">IF(OR($B36=$AS35,$B36=$AQ35,$B36=$AR35,$B36=$AT35,$B36=$AU35,$B36=$AV35,$B36=$AW35,$B36=$AX35,$B36=$AY35),AZ35,AY35)</f>
        <v>10</v>
      </c>
      <c r="BA36">
        <f t="shared" ref="BA36:BA67" ca="1" si="69">IF(OR($B36=$AS35,$B36=$AQ35,$B36=$AR35,$B36=$AT35,$B36=$AU35,$B36=$AV35,$B36=$AW35,$B36=$AY35,$B36=$AZ35,$B36=$AX35),BA35,AZ35)</f>
        <v>18</v>
      </c>
      <c r="BB36">
        <f t="shared" ref="BB36:BB67" ca="1" si="70">IF(OR($B36=$AS35,$B36=$AQ35,$B36=$AR35,$B36=$AT35,$B36=$AU35,$B36=$AV35,$B36=$AW35,$B36=$AY35,$B36=$AZ35,$B36=$BA35,$B36=$AX35),BB35,BA35)</f>
        <v>36</v>
      </c>
      <c r="BC36">
        <f t="shared" ref="BC36:BC67" ca="1" si="71">IF(OR($B36=$AS35,$B36=$AQ35,$B36=$AR35,$B36=$AT35,$B36=$AU35,$B36=$AV35,$B36=$AW35,$B36=$AY35,$B36=$AZ35,$B36=$BA35,$B36=$BB35,$B36=$AX35),BC35,BB35)</f>
        <v>23</v>
      </c>
      <c r="BD36">
        <f t="shared" ref="BD36:BD67" ca="1" si="72">IF(OR($B36=$AS35,$B36=$AQ35,$B36=$AR35,$B36=$AT35,$B36=$AU35,$B36=$AV35,$B36=$AW35,$B36=$AY35,$B36=$AZ35,$B36=$BA35,$B36=$BB35,$B36=$BC35,$B36=$AX35),BD35,BC35)</f>
        <v>27</v>
      </c>
      <c r="BE36">
        <f t="shared" ref="BE36:BE67" ca="1" si="73">IF(OR($B36=$AS35,$B36=$AQ35,$B36=$AR35,$B36=$AT35,$B36=$AU35,$B36=$AV35,$B36=$AW35,$B36=$AY35,$B36=$AZ35,$B36=$BA35,$B36=$BB35,$B36=$BC35,$B36=$BD35,$B36=$AX35),BE35,BD35)</f>
        <v>2</v>
      </c>
      <c r="BF36">
        <f t="shared" ref="BF36:BF67" ca="1" si="74">IF(OR($B36=$AS35,$B36=$AQ35,$B36=$AR35,$B36=$AT35,$B36=$AU35,$B36=$AV35,$B36=$AW35,$B36=$AY35,$B36=$AZ35,$B36=$BA35,$B36=$BB35,$B36=$BC35,$B36=$BD35,$B36=$BE35,$B36=$AX35),BF35,BE35)</f>
        <v>20</v>
      </c>
      <c r="BG36">
        <f t="shared" ref="BG36:BG67" ca="1" si="75">IF(OR($B36=$AS35,$B36=$AQ35,$B36=$AR35,$B36=$AT35,$B36=$AU35,$B36=$AV35,$B36=$AW35,$B36=$AY35,$B36=$AZ35,$B36=$BA35,$B36=$BB35,$B36=$BC35,$B36=$BD35,$B36=$BE35,$B36=$BF35,$B36=$AX35),BG35,BF35)</f>
        <v>24</v>
      </c>
      <c r="BH36">
        <f t="shared" ref="BH36:BH67" ca="1" si="76">IF(OR($B36=$AS35,$B36=$AQ35,$B36=$AR35,$B36=$AT35,$B36=$AU35,$B36=$AV35,$B36=$AW35,$B36=$AY35,$B36=$AZ35,$B36=$BA35,$B36=$BB35,$B36=$BC35,$B36=$BD35,$B36=$BE35,$B36=$BF35,$B36=$BG35,$B36=$AX35),BH35,BG35)</f>
        <v>7</v>
      </c>
      <c r="BI36">
        <f t="shared" ref="BI36:BI67" ca="1" si="77">IF(OR($B36=$AS35,$B36=$AQ35,$B36=$AR35,$B36=$AT35,$B36=$AU35,$B36=$AV35,$B36=$AW35,$B36=$AY35,$B36=$AZ35,$B36=$BA35,$B36=$BB35,$B36=$BC35,$B36=$BD35,$B36=$BE35,$B36=$BF35,$B36=$BG35,$B36=$BH35,$B36=$AX35),BI35,BH35)</f>
        <v>8</v>
      </c>
      <c r="BJ36">
        <f t="shared" ref="BJ36:BJ67" ca="1" si="78">IF(OR($B36=$AS35,$B36=$AQ35,$B36=$AR35,$B36=$AT35,$B36=$AU35,$B36=$AV35,$B36=$AW35,$B36=$AY35,$B36=$AZ35,$B36=$BA35,$B36=$BB35,$B36=$BC35,$B36=$BD35,$B36=$BE35,$B36=$BF35,$B36=$BG35,$B36=$BH35,$B36=$BI35,$B36=$AX35),BJ35,BI35)</f>
        <v>1</v>
      </c>
      <c r="BK36">
        <f t="shared" ref="BK36:BK67" ca="1" si="79">IF(OR($B36=$AS35,$B36=$AQ35,$B36=$AR35,$B36=$AT35,$B36=$AU35,$B36=$AV35,$B36=$AW35,$B36=$AY35,$B36=$AZ35,$B36=$BA35,$B36=$BB35,$B36=$BC35,$B36=$BD35,$B36=$BE35,$B36=$BF35,$B36=$BG35,$B36=$BH35,$B36=$BI35,$B36=$BJ35,$B36=$AX35),BK35,BJ35)</f>
        <v>35</v>
      </c>
      <c r="BL36">
        <f t="shared" ref="BL36:BL67" ca="1" si="80">IF(OR($B36=$AS35,$B36=$AQ35,$B36=$AR35,$B36=$AT35,$B36=$AU35,$B36=$AV35,$B36=$AW35,$B36=$AY35,$B36=$AZ35,$B36=$BA35,$B36=$BB35,$B36=$BC35,$B36=$BD35,$B36=$BE35,$B36=$BF35,$B36=$BG35,$B36=$BH35,$B36=$BI35,$B36=$BJ35,$B36=$BK35,$B36=$AX35),BL35,BK35)</f>
        <v>37</v>
      </c>
      <c r="BM36">
        <f t="shared" ref="BM36:BM67" ca="1" si="81">IF(OR($B36=$AS35,$B36=$AQ35,$B36=$AR35,$B36=$AT35,$B36=$AU35,$B36=$AV35,$B36=$AW35,$B36=$AY35,$B36=$AZ35,$B36=$BA35,$B36=$BB35,$B36=$BC35,$B36=$BD35,$B36=$BE35,$B36=$BF35,$B36=$BG35,$B36=$BH35,$B36=$BI35,$B36=$BJ35,$B36=$BK35,$B36=$BL35,$B36=$AX35),BM35,BL35)</f>
        <v>28</v>
      </c>
      <c r="BN36">
        <f t="shared" ref="BN36:BN67" ca="1" si="82">IF(OR($B36=$AS35,$B36=$AQ35,$B36=$AR35,$B36=$AT35,$B36=$AU35,$B36=$AV35,$B36=$AW35,$B36=$AY35,$B36=$AZ35,$B36=$BA35,$B36=$BB35,$B36=$BC35,$B36=$BD35,$B36=$BE35,$B36=$BF35,$B36=$BG35,$B36=$BH35,$B36=$BI35,$B36=$BJ35,$B36=$BK35,$B36=$BL35,$B36=$BM35,$B36=$AX35),BN35,BM35)</f>
        <v>12</v>
      </c>
      <c r="BO36" t="str">
        <f t="shared" ref="BO36:BO67" ca="1" si="83">IF(OR($B36=$AS35,$B36=$AQ35,$B36=$AR35,$B36=$AT35,$B36=$AU35,$B36=$AV35,$B36=$AW35,$B36=$AY35,$B36=$AZ35,$B36=$BA35,$B36=$BB35,$B36=$BC35,$B36=$BD35,$B36=$BE35,$B36=$BF35,$B36=$BG35,$B36=$BH35,$B36=$BI35,$B36=$BJ35,$B36=$BK35,$B36=$BL35,$B36=$BM35,$B36=$BN35,$B36=$AX35),BO35,BN35)</f>
        <v/>
      </c>
      <c r="BP36" t="str">
        <f t="shared" ref="BP36:BP67" ca="1" si="84">IF(OR($B36=$AS35,$B36=$AQ35,$B36=$AR35,$B36=$AT35,$B36=$AU35,$B36=$AV35,$B36=$AW35,$B36=$AY35,$B36=$AZ35,$B36=$BA35,$B36=$BB35,$B36=$BC35,$B36=$BD35,$B36=$BE35,$B36=$BF35,$B36=$BG35,$B36=$BH35,$B36=$BI35,$B36=$BJ35,$B36=$BK35,$B36=$BL35,$B36=$BM35,$B36=$BN35,$B36=$BO35,$B36=$AX35),BP35,BO35)</f>
        <v/>
      </c>
      <c r="BQ36" t="str">
        <f t="shared" ref="BQ36:BQ67" ca="1" si="85">IF(OR($B36=$AS35,$B36=$AQ35,$B36=$AR35,$B36=$AT35,$B36=$AU35,$B36=$AV35,$B36=$AW35,$B36=$AY35,$B36=$AZ35,$B36=$BA35,$B36=$BB35,$B36=$BC35,$B36=$BD35,$B36=$BE35,$B36=$BF35,$B36=$BG35,$B36=$BH35,$B36=$BI35,$B36=$BJ35,$B36=$BK35,$B36=$BL35,$B36=$BM35,$B36=$BN35,$B36=$BO35,$B36=$BP35,$B36=$AX35),BQ35,BP35)</f>
        <v/>
      </c>
      <c r="BR36" t="str">
        <f t="shared" ref="BR36:BR67" ca="1" si="86">IF(OR($B36=$AS35,$B36=$AQ35,$B36=$AR35,$B36=$AT35,$B36=$AU35,$B36=$AV35,$B36=$AW35,$B36=$AY35,$B36=$AZ35,$B36=$BA35,$B36=$BB35,$B36=$BC35,$B36=$BD35,$B36=$BE35,$B36=$BF35,$B36=$BG35,$B36=$BH35,$B36=$BI35,$B36=$BJ35,$B36=$BK35,$B36=$BL35,$B36=$BM35,$B36=$BN35,$B36=$BO35,$B36=$BP35,$B36=$BQ35,$B36=$AX35),BR35,BQ35)</f>
        <v/>
      </c>
      <c r="BS36" t="str">
        <f t="shared" ref="BS36:BS67" ca="1" si="87">IF(OR($B36=$AS35,$B36=$AQ35,$B36=$AR35,$B36=$AT35,$B36=$AU35,$B36=$AV35,$B36=$AW35,$B36=$AY35,$B36=$AZ35,$B36=$BA35,$B36=$BB35,$B36=$BC35,$B36=$BD35,$B36=$BE35,$B36=$BF35,$B36=$BG35,$B36=$BH35,$B36=$BI35,$B36=$BJ35,$B36=$BK35,$B36=$BL35,$B36=$BM35,$B36=$BN35,$B36=$BO35,$B36=$BP35,$B36=$BQ35,$B36=$BR35,$B36=$AX35),BS35,BR35)</f>
        <v/>
      </c>
      <c r="BT36" t="str">
        <f t="shared" ref="BT36:BT67" ca="1" si="88">IF(OR($B36=$AS35,$B36=$AQ35,$B36=$AR35,$B36=$AT35,$B36=$AU35,$B36=$AV35,$B36=$AW35,$B36=$AY35,$B36=$AZ35,$B36=$BA35,$B36=$BB35,$B36=$BC35,$B36=$BD35,$B36=$BE35,$B36=$BF35,$B36=$BG35,$B36=$BH35,$B36=$BI35,$B36=$BJ35,$B36=$BK35,$B36=$BL35,$B36=$BM35,$B36=$BN35,$B36=$BO35,$B36=$BP35,$B36=$BQ35,$B36=$BR35,$B36=$BS35,$B36=$AX35),BT35,BS35)</f>
        <v/>
      </c>
      <c r="BU36" t="str">
        <f t="shared" ref="BU36:BU67" ca="1" si="89">IF(OR($B36=$AS35,$B36=$AQ35,$B36=$AR35,$B36=$AT35,$B36=$AU35,$B36=$AV35,$B36=$AW35,$B36=$AY35,$B36=$AZ35,$B36=$BA35,$B36=$BB35,$B36=$BC35,$B36=$BD35,$B36=$BE35,$B36=$BF35,$B36=$BG35,$B36=$BH35,$B36=$BI35,$B36=$BJ35,$B36=$BK35,$B36=$BL35,$B36=$BM35,$B36=$BN35,$B36=$BO35,$B36=$BP35,$B36=$BQ35,$B36=$BR35,$B36=$BS35,$B36=$BT35,$B36=$AX35),BU35,BT35)</f>
        <v/>
      </c>
      <c r="BV36" t="str">
        <f t="shared" ref="BV36:BV67" ca="1" si="90">IF(OR($B36=$AS35,$B36=$AQ35,$B36=$AR35,$B36=$AT35,$B36=$AU35,$B36=$AV35,$B36=$AW35,$B36=$AY35,$B36=$AZ35,$B36=$BA35,$B36=$BB35,$B36=$BC35,$B36=$BD35,$B36=$BE35,$B36=$BF35,$B36=$BG35,$B36=$BH35,$B36=$BI35,$B36=$BJ35,$B36=$BK35,$B36=$BL35,$B36=$BM35,$B36=$BN35,$B36=$BO35,$B36=$BP35,$B36=$BQ35,$B36=$BR35,$B36=$BS35,$B36=$BT35,$B36=$BU35,$B36=$AX35),BV35,BU35)</f>
        <v/>
      </c>
      <c r="BW36" t="str">
        <f t="shared" ref="BW36:BW67" ca="1" si="91">IF(OR($B36=$AS35,$B36=$AQ35,$B36=$AR35,$B36=$AT35,$B36=$AU35,$B36=$AV35,$B36=$AW35,$B36=$AY35,$B36=$AZ35,$B36=$BA35,$B36=$BB35,$B36=$BC35,$B36=$BD35,$B36=$BE35,$B36=$BF35,$B36=$BG35,$B36=$BH35,$B36=$BI35,$B36=$BJ35,$B36=$BK35,$B36=$BL35,$B36=$BM35,$B36=$BN35,$B36=$BO35,$B36=$BP35,$B36=$BQ35,$B36=$BR35,$B36=$BS35,$B36=$BT35,$B36=$BU35,$B36=$BV35,$B36=$AX35),BW35,BV35)</f>
        <v/>
      </c>
      <c r="BX36" t="str">
        <f t="shared" ref="BX36:BX67" ca="1" si="92">IF(OR($B36=$AS35,$B36=$AQ35,$B36=$AR35,$B36=$AT35,$B36=$AU35,$B36=$AV35,$B36=$AW35,$B36=$AY35,$B36=$AZ35,$B36=$BA35,$B36=$BB35,$B36=$BC35,$B36=$BD35,$B36=$BE35,$B36=$BF35,$B36=$BG35,$B36=$BH35,$B36=$BI35,$B36=$BJ35,$B36=$BK35,$B36=$BL35,$B36=$BM35,$B36=$BN35,$B36=$BO35,$B36=$BP35,$B36=$BQ35,$B36=$BR35,$B36=$BS35,$B36=$BT35,$B36=$BU35,$B36=$BV35,$B36=$BW35,$B36=$AX35),BX35,BW35)</f>
        <v/>
      </c>
      <c r="BY36" t="str">
        <f t="shared" ref="BY36:BY67" ca="1" si="93">IF(OR($B36=$AS35,$B36=$AQ35,$B36=$AR35,$B36=$AT35,$B36=$AU35,$B36=$AV35,$B36=$AW35,$B36=$AY35,$B36=$AZ35,$B36=$BA35,$B36=$BB35,$B36=$BC35,$B36=$BD35,$B36=$BE35,$B36=$BF35,$B36=$BG35,$B36=$BH35,$B36=$BI35,$B36=$BJ35,$B36=$BK35,$B36=$BL35,$B36=$BM35,$B36=$BN35,$B36=$BO35,$B36=$BP35,$B36=$BQ35,$B36=$BR35,$B36=$BS35,$B36=$BT35,$B36=$BU35,$B36=$BV35,$B36=$BW35,$B36=$BX35,$B36=$AX35),BY35,BX35)</f>
        <v/>
      </c>
      <c r="BZ36" t="str">
        <f t="shared" ref="BZ36:BZ67" ca="1" si="94">IF(OR($B36=$AS35,$B36=$AQ35,$B36=$AR35,$B36=$AT35,$B36=$AU35,$B36=$AV35,$B36=$AW35,$B36=$AY35,$B36=$AZ35,$B36=$BA35,$B36=$BB35,$B36=$BC35,$B36=$BD35,$B36=$BE35,$B36=$BF35,$B36=$BG35,$B36=$BH35,$B36=$BI35,$B36=$BJ35,$B36=$BK35,$B36=$BL35,$B36=$BM35,$B36=$BN35,$B36=$BO35,$B36=$BP35,$B36=$BQ35,$B36=$BR35,$B36=$BS35,$B36=$BT35,$B36=$BU35,$B36=$BV35,$B36=$BW35,$B36=$BX35,$B36=$BY35,$B36=$AX35),BZ35,BY35)</f>
        <v/>
      </c>
      <c r="CA36" t="str">
        <f t="shared" ref="CA36:CA67" ca="1" si="95">IF(OR($B36=$AS35,$B36=$AQ35,$B36=$AR35,$B36=$AT35,$B36=$AU35,$B36=$AV35,$B36=$AW35,$B36=$AY35,$B36=$AZ35,$B36=$BA35,$B36=$BB35,$B36=$BC35,$B36=$BD35,$B36=$BE35,$B36=$BF35,$B36=$BG35,$B36=$BH35,$B36=$BI35,$B36=$BJ35,$B36=$BK35,$B36=$BL35,$B36=$BM35,$B36=$BN35,$B36=$BO35,$B36=$BP35,$B36=$BQ35,$B36=$BR35,$B36=$BS35,$B36=$BT35,$B36=$BU35,$B36=$BV35,$B36=$BW35,$B36=$BX35,$B36=$BY35,$B36=$BZ35,$B36=$AX35),CA35,BZ35)</f>
        <v/>
      </c>
      <c r="CE36">
        <f t="shared" ca="1" si="53"/>
        <v>20</v>
      </c>
      <c r="CF36">
        <f t="shared" ca="1" si="53"/>
        <v>15</v>
      </c>
      <c r="CG36">
        <f t="shared" ca="1" si="53"/>
        <v>4</v>
      </c>
      <c r="CH36" t="str">
        <f t="shared" ca="1" si="53"/>
        <v/>
      </c>
      <c r="CI36" t="str">
        <f t="shared" ca="1" si="53"/>
        <v/>
      </c>
      <c r="CJ36">
        <f t="shared" ca="1" si="53"/>
        <v>7</v>
      </c>
      <c r="CK36">
        <f t="shared" ca="1" si="53"/>
        <v>18</v>
      </c>
      <c r="CL36">
        <f t="shared" ca="1" si="53"/>
        <v>19</v>
      </c>
      <c r="CM36">
        <f t="shared" ca="1" si="53"/>
        <v>8</v>
      </c>
      <c r="CN36">
        <f t="shared" ca="1" si="53"/>
        <v>10</v>
      </c>
      <c r="CO36">
        <f t="shared" ca="1" si="53"/>
        <v>5</v>
      </c>
      <c r="CP36">
        <f t="shared" ca="1" si="53"/>
        <v>24</v>
      </c>
      <c r="CQ36" t="str">
        <f t="shared" ca="1" si="53"/>
        <v/>
      </c>
      <c r="CR36" t="str">
        <f t="shared" ca="1" si="53"/>
        <v/>
      </c>
      <c r="CS36">
        <f t="shared" ca="1" si="53"/>
        <v>3</v>
      </c>
      <c r="CT36">
        <f t="shared" ca="1" si="53"/>
        <v>1</v>
      </c>
      <c r="CU36" t="str">
        <f t="shared" ca="1" si="53"/>
        <v/>
      </c>
      <c r="CV36">
        <f t="shared" ca="1" si="53"/>
        <v>11</v>
      </c>
      <c r="CW36" t="str">
        <f t="shared" ca="1" si="53"/>
        <v/>
      </c>
      <c r="CX36">
        <f t="shared" ca="1" si="53"/>
        <v>16</v>
      </c>
      <c r="CY36" t="str">
        <f t="shared" ca="1" si="53"/>
        <v/>
      </c>
      <c r="CZ36" t="str">
        <f t="shared" ca="1" si="53"/>
        <v/>
      </c>
      <c r="DA36">
        <f t="shared" ca="1" si="53"/>
        <v>13</v>
      </c>
      <c r="DB36">
        <f t="shared" ca="1" si="53"/>
        <v>17</v>
      </c>
      <c r="DC36">
        <f t="shared" ca="1" si="53"/>
        <v>2</v>
      </c>
      <c r="DD36" t="str">
        <f t="shared" ca="1" si="53"/>
        <v/>
      </c>
      <c r="DE36">
        <f t="shared" ca="1" si="53"/>
        <v>14</v>
      </c>
      <c r="DF36">
        <f t="shared" ca="1" si="53"/>
        <v>23</v>
      </c>
      <c r="DG36">
        <f t="shared" ca="1" si="53"/>
        <v>9</v>
      </c>
      <c r="DH36" t="str">
        <f t="shared" ca="1" si="53"/>
        <v/>
      </c>
      <c r="DI36" t="str">
        <f t="shared" ca="1" si="53"/>
        <v/>
      </c>
      <c r="DJ36" t="str">
        <f t="shared" ca="1" si="54"/>
        <v/>
      </c>
      <c r="DK36">
        <f t="shared" ca="1" si="54"/>
        <v>6</v>
      </c>
      <c r="DL36" t="str">
        <f t="shared" ca="1" si="54"/>
        <v/>
      </c>
      <c r="DM36">
        <f t="shared" ca="1" si="54"/>
        <v>21</v>
      </c>
      <c r="DN36">
        <f t="shared" ca="1" si="54"/>
        <v>12</v>
      </c>
      <c r="DO36">
        <f t="shared" ca="1" si="54"/>
        <v>22</v>
      </c>
    </row>
    <row r="37" spans="1:119" x14ac:dyDescent="0.25">
      <c r="A37">
        <v>36</v>
      </c>
      <c r="B37">
        <f ca="1">'Rev-KTF'!B38</f>
        <v>35</v>
      </c>
      <c r="C37">
        <f t="shared" ca="1" si="58"/>
        <v>21</v>
      </c>
      <c r="D37" t="str">
        <f t="shared" ca="1" si="7"/>
        <v/>
      </c>
      <c r="E37" t="str">
        <f t="shared" ca="1" si="59"/>
        <v/>
      </c>
      <c r="F37" t="str">
        <f t="shared" ca="1" si="59"/>
        <v/>
      </c>
      <c r="G37" t="str">
        <f t="shared" ca="1" si="59"/>
        <v/>
      </c>
      <c r="H37" t="str">
        <f t="shared" ca="1" si="59"/>
        <v/>
      </c>
      <c r="I37" t="str">
        <f t="shared" ca="1" si="59"/>
        <v/>
      </c>
      <c r="J37" t="str">
        <f t="shared" ca="1" si="59"/>
        <v/>
      </c>
      <c r="K37" t="str">
        <f t="shared" ca="1" si="59"/>
        <v/>
      </c>
      <c r="L37" t="str">
        <f t="shared" ca="1" si="59"/>
        <v/>
      </c>
      <c r="M37" t="str">
        <f t="shared" ca="1" si="59"/>
        <v/>
      </c>
      <c r="N37" t="str">
        <f t="shared" ca="1" si="59"/>
        <v/>
      </c>
      <c r="O37" t="str">
        <f t="shared" ca="1" si="59"/>
        <v/>
      </c>
      <c r="P37" t="str">
        <f t="shared" ca="1" si="59"/>
        <v/>
      </c>
      <c r="Q37" t="str">
        <f t="shared" ca="1" si="59"/>
        <v/>
      </c>
      <c r="R37" t="str">
        <f t="shared" ca="1" si="59"/>
        <v/>
      </c>
      <c r="S37" t="str">
        <f t="shared" ca="1" si="59"/>
        <v/>
      </c>
      <c r="T37" t="str">
        <f t="shared" ca="1" si="56"/>
        <v/>
      </c>
      <c r="U37" t="str">
        <f t="shared" ca="1" si="55"/>
        <v/>
      </c>
      <c r="V37" t="str">
        <f t="shared" ca="1" si="55"/>
        <v/>
      </c>
      <c r="W37" t="str">
        <f t="shared" ca="1" si="55"/>
        <v/>
      </c>
      <c r="X37" t="str">
        <f t="shared" ca="1" si="55"/>
        <v/>
      </c>
      <c r="Y37" t="str">
        <f t="shared" ca="1" si="55"/>
        <v/>
      </c>
      <c r="Z37" t="str">
        <f t="shared" ca="1" si="55"/>
        <v/>
      </c>
      <c r="AA37" t="str">
        <f t="shared" ca="1" si="55"/>
        <v/>
      </c>
      <c r="AB37" t="str">
        <f t="shared" ca="1" si="55"/>
        <v/>
      </c>
      <c r="AC37" t="str">
        <f t="shared" ca="1" si="55"/>
        <v/>
      </c>
      <c r="AD37" t="str">
        <f t="shared" ca="1" si="55"/>
        <v/>
      </c>
      <c r="AE37" t="str">
        <f t="shared" ca="1" si="55"/>
        <v/>
      </c>
      <c r="AF37" t="str">
        <f t="shared" ca="1" si="55"/>
        <v/>
      </c>
      <c r="AG37" t="str">
        <f t="shared" ca="1" si="55"/>
        <v/>
      </c>
      <c r="AH37" t="str">
        <f t="shared" ca="1" si="55"/>
        <v/>
      </c>
      <c r="AI37" t="str">
        <f t="shared" ca="1" si="55"/>
        <v/>
      </c>
      <c r="AJ37" t="str">
        <f t="shared" ca="1" si="55"/>
        <v/>
      </c>
      <c r="AK37" t="str">
        <f t="shared" ca="1" si="52"/>
        <v/>
      </c>
      <c r="AL37" t="str">
        <f t="shared" ca="1" si="52"/>
        <v/>
      </c>
      <c r="AM37" t="str">
        <f t="shared" ca="1" si="52"/>
        <v/>
      </c>
      <c r="AN37" t="str">
        <f t="shared" ca="1" si="52"/>
        <v/>
      </c>
      <c r="AO37" t="str">
        <f t="shared" ca="1" si="52"/>
        <v/>
      </c>
      <c r="AQ37">
        <f t="shared" ca="1" si="57"/>
        <v>35</v>
      </c>
      <c r="AR37">
        <f t="shared" ca="1" si="60"/>
        <v>16</v>
      </c>
      <c r="AS37">
        <f t="shared" ca="1" si="61"/>
        <v>25</v>
      </c>
      <c r="AT37">
        <f t="shared" ca="1" si="62"/>
        <v>15</v>
      </c>
      <c r="AU37">
        <f t="shared" ca="1" si="63"/>
        <v>3</v>
      </c>
      <c r="AV37">
        <f t="shared" ca="1" si="64"/>
        <v>11</v>
      </c>
      <c r="AW37">
        <f t="shared" ca="1" si="65"/>
        <v>33</v>
      </c>
      <c r="AX37">
        <f t="shared" ca="1" si="66"/>
        <v>6</v>
      </c>
      <c r="AY37">
        <f t="shared" ca="1" si="67"/>
        <v>9</v>
      </c>
      <c r="AZ37">
        <f t="shared" ca="1" si="68"/>
        <v>29</v>
      </c>
      <c r="BA37">
        <f t="shared" ca="1" si="69"/>
        <v>10</v>
      </c>
      <c r="BB37">
        <f t="shared" ca="1" si="70"/>
        <v>18</v>
      </c>
      <c r="BC37">
        <f t="shared" ca="1" si="71"/>
        <v>36</v>
      </c>
      <c r="BD37">
        <f t="shared" ca="1" si="72"/>
        <v>23</v>
      </c>
      <c r="BE37">
        <f t="shared" ca="1" si="73"/>
        <v>27</v>
      </c>
      <c r="BF37">
        <f t="shared" ca="1" si="74"/>
        <v>2</v>
      </c>
      <c r="BG37">
        <f t="shared" ca="1" si="75"/>
        <v>20</v>
      </c>
      <c r="BH37">
        <f t="shared" ca="1" si="76"/>
        <v>24</v>
      </c>
      <c r="BI37">
        <f t="shared" ca="1" si="77"/>
        <v>7</v>
      </c>
      <c r="BJ37">
        <f t="shared" ca="1" si="78"/>
        <v>8</v>
      </c>
      <c r="BK37">
        <f t="shared" ca="1" si="79"/>
        <v>1</v>
      </c>
      <c r="BL37">
        <f t="shared" ca="1" si="80"/>
        <v>37</v>
      </c>
      <c r="BM37">
        <f t="shared" ca="1" si="81"/>
        <v>28</v>
      </c>
      <c r="BN37">
        <f t="shared" ca="1" si="82"/>
        <v>12</v>
      </c>
      <c r="BO37" t="str">
        <f t="shared" ca="1" si="83"/>
        <v/>
      </c>
      <c r="BP37" t="str">
        <f t="shared" ca="1" si="84"/>
        <v/>
      </c>
      <c r="BQ37" t="str">
        <f t="shared" ca="1" si="85"/>
        <v/>
      </c>
      <c r="BR37" t="str">
        <f t="shared" ca="1" si="86"/>
        <v/>
      </c>
      <c r="BS37" t="str">
        <f t="shared" ca="1" si="87"/>
        <v/>
      </c>
      <c r="BT37" t="str">
        <f t="shared" ca="1" si="88"/>
        <v/>
      </c>
      <c r="BU37" t="str">
        <f t="shared" ca="1" si="89"/>
        <v/>
      </c>
      <c r="BV37" t="str">
        <f t="shared" ca="1" si="90"/>
        <v/>
      </c>
      <c r="BW37" t="str">
        <f t="shared" ca="1" si="91"/>
        <v/>
      </c>
      <c r="BX37" t="str">
        <f t="shared" ca="1" si="92"/>
        <v/>
      </c>
      <c r="BY37" t="str">
        <f t="shared" ca="1" si="93"/>
        <v/>
      </c>
      <c r="BZ37" t="str">
        <f t="shared" ca="1" si="94"/>
        <v/>
      </c>
      <c r="CA37" t="str">
        <f t="shared" ca="1" si="95"/>
        <v/>
      </c>
      <c r="CE37">
        <f t="shared" ca="1" si="53"/>
        <v>21</v>
      </c>
      <c r="CF37">
        <f t="shared" ca="1" si="53"/>
        <v>16</v>
      </c>
      <c r="CG37">
        <f t="shared" ca="1" si="53"/>
        <v>5</v>
      </c>
      <c r="CH37" t="str">
        <f t="shared" ca="1" si="53"/>
        <v/>
      </c>
      <c r="CI37" t="str">
        <f t="shared" ca="1" si="53"/>
        <v/>
      </c>
      <c r="CJ37">
        <f t="shared" ca="1" si="53"/>
        <v>8</v>
      </c>
      <c r="CK37">
        <f t="shared" ca="1" si="53"/>
        <v>19</v>
      </c>
      <c r="CL37">
        <f t="shared" ca="1" si="53"/>
        <v>20</v>
      </c>
      <c r="CM37">
        <f t="shared" ca="1" si="53"/>
        <v>9</v>
      </c>
      <c r="CN37">
        <f t="shared" ca="1" si="53"/>
        <v>11</v>
      </c>
      <c r="CO37">
        <f t="shared" ca="1" si="53"/>
        <v>6</v>
      </c>
      <c r="CP37">
        <f t="shared" ca="1" si="53"/>
        <v>24</v>
      </c>
      <c r="CQ37" t="str">
        <f t="shared" ca="1" si="53"/>
        <v/>
      </c>
      <c r="CR37" t="str">
        <f t="shared" ca="1" si="53"/>
        <v/>
      </c>
      <c r="CS37">
        <f t="shared" ca="1" si="53"/>
        <v>4</v>
      </c>
      <c r="CT37">
        <f t="shared" ca="1" si="53"/>
        <v>2</v>
      </c>
      <c r="CU37" t="str">
        <f t="shared" ca="1" si="53"/>
        <v/>
      </c>
      <c r="CV37">
        <f t="shared" ca="1" si="53"/>
        <v>12</v>
      </c>
      <c r="CW37" t="str">
        <f t="shared" ca="1" si="53"/>
        <v/>
      </c>
      <c r="CX37">
        <f t="shared" ca="1" si="53"/>
        <v>17</v>
      </c>
      <c r="CY37" t="str">
        <f t="shared" ca="1" si="53"/>
        <v/>
      </c>
      <c r="CZ37" t="str">
        <f t="shared" ca="1" si="53"/>
        <v/>
      </c>
      <c r="DA37">
        <f t="shared" ca="1" si="53"/>
        <v>14</v>
      </c>
      <c r="DB37">
        <f t="shared" ca="1" si="53"/>
        <v>18</v>
      </c>
      <c r="DC37">
        <f t="shared" ca="1" si="53"/>
        <v>3</v>
      </c>
      <c r="DD37" t="str">
        <f t="shared" ca="1" si="53"/>
        <v/>
      </c>
      <c r="DE37">
        <f t="shared" ca="1" si="53"/>
        <v>15</v>
      </c>
      <c r="DF37">
        <f t="shared" ca="1" si="53"/>
        <v>23</v>
      </c>
      <c r="DG37">
        <f t="shared" ca="1" si="53"/>
        <v>10</v>
      </c>
      <c r="DH37" t="str">
        <f t="shared" ca="1" si="53"/>
        <v/>
      </c>
      <c r="DI37" t="str">
        <f t="shared" ca="1" si="53"/>
        <v/>
      </c>
      <c r="DJ37" t="str">
        <f t="shared" ca="1" si="54"/>
        <v/>
      </c>
      <c r="DK37">
        <f t="shared" ca="1" si="54"/>
        <v>7</v>
      </c>
      <c r="DL37" t="str">
        <f t="shared" ca="1" si="54"/>
        <v/>
      </c>
      <c r="DM37">
        <f t="shared" ca="1" si="54"/>
        <v>1</v>
      </c>
      <c r="DN37">
        <f t="shared" ca="1" si="54"/>
        <v>13</v>
      </c>
      <c r="DO37">
        <f t="shared" ca="1" si="54"/>
        <v>22</v>
      </c>
    </row>
    <row r="38" spans="1:119" x14ac:dyDescent="0.25">
      <c r="A38">
        <v>37</v>
      </c>
      <c r="B38">
        <f ca="1">'Rev-KTF'!B39</f>
        <v>28</v>
      </c>
      <c r="C38">
        <f t="shared" ca="1" si="58"/>
        <v>23</v>
      </c>
      <c r="D38" t="str">
        <f t="shared" ca="1" si="7"/>
        <v/>
      </c>
      <c r="E38" t="str">
        <f t="shared" ca="1" si="59"/>
        <v/>
      </c>
      <c r="F38" t="str">
        <f t="shared" ca="1" si="59"/>
        <v/>
      </c>
      <c r="G38" t="str">
        <f t="shared" ca="1" si="59"/>
        <v/>
      </c>
      <c r="H38" t="str">
        <f t="shared" ca="1" si="59"/>
        <v/>
      </c>
      <c r="I38" t="str">
        <f t="shared" ca="1" si="59"/>
        <v/>
      </c>
      <c r="J38" t="str">
        <f t="shared" ca="1" si="59"/>
        <v/>
      </c>
      <c r="K38" t="str">
        <f t="shared" ca="1" si="59"/>
        <v/>
      </c>
      <c r="L38" t="str">
        <f t="shared" ca="1" si="59"/>
        <v/>
      </c>
      <c r="M38" t="str">
        <f t="shared" ca="1" si="59"/>
        <v/>
      </c>
      <c r="N38" t="str">
        <f t="shared" ca="1" si="59"/>
        <v/>
      </c>
      <c r="O38" t="str">
        <f t="shared" ca="1" si="59"/>
        <v/>
      </c>
      <c r="P38" t="str">
        <f t="shared" ca="1" si="59"/>
        <v/>
      </c>
      <c r="Q38" t="str">
        <f t="shared" ca="1" si="59"/>
        <v/>
      </c>
      <c r="R38" t="str">
        <f t="shared" ca="1" si="59"/>
        <v/>
      </c>
      <c r="S38" t="str">
        <f t="shared" ca="1" si="59"/>
        <v/>
      </c>
      <c r="T38" t="str">
        <f t="shared" ca="1" si="56"/>
        <v/>
      </c>
      <c r="U38" t="str">
        <f t="shared" ca="1" si="55"/>
        <v/>
      </c>
      <c r="V38" t="str">
        <f t="shared" ca="1" si="55"/>
        <v/>
      </c>
      <c r="W38" t="str">
        <f t="shared" ca="1" si="55"/>
        <v/>
      </c>
      <c r="X38" t="str">
        <f t="shared" ca="1" si="55"/>
        <v/>
      </c>
      <c r="Y38" t="str">
        <f t="shared" ca="1" si="55"/>
        <v/>
      </c>
      <c r="Z38" t="str">
        <f t="shared" ca="1" si="55"/>
        <v/>
      </c>
      <c r="AA38" t="str">
        <f t="shared" ca="1" si="55"/>
        <v/>
      </c>
      <c r="AB38" t="str">
        <f t="shared" ca="1" si="55"/>
        <v/>
      </c>
      <c r="AC38" t="str">
        <f t="shared" ca="1" si="55"/>
        <v/>
      </c>
      <c r="AD38" t="str">
        <f t="shared" ca="1" si="55"/>
        <v/>
      </c>
      <c r="AE38" t="str">
        <f t="shared" ca="1" si="55"/>
        <v/>
      </c>
      <c r="AF38" t="str">
        <f t="shared" ca="1" si="55"/>
        <v/>
      </c>
      <c r="AG38" t="str">
        <f t="shared" ca="1" si="55"/>
        <v/>
      </c>
      <c r="AH38" t="str">
        <f t="shared" ca="1" si="55"/>
        <v/>
      </c>
      <c r="AI38" t="str">
        <f t="shared" ca="1" si="55"/>
        <v/>
      </c>
      <c r="AJ38" t="str">
        <f t="shared" ca="1" si="55"/>
        <v/>
      </c>
      <c r="AK38" t="str">
        <f t="shared" ca="1" si="52"/>
        <v/>
      </c>
      <c r="AL38" t="str">
        <f t="shared" ca="1" si="52"/>
        <v/>
      </c>
      <c r="AM38" t="str">
        <f t="shared" ca="1" si="52"/>
        <v/>
      </c>
      <c r="AN38" t="str">
        <f t="shared" ca="1" si="52"/>
        <v/>
      </c>
      <c r="AO38" t="str">
        <f t="shared" ca="1" si="52"/>
        <v/>
      </c>
      <c r="AQ38">
        <f t="shared" ca="1" si="57"/>
        <v>28</v>
      </c>
      <c r="AR38">
        <f t="shared" ca="1" si="60"/>
        <v>35</v>
      </c>
      <c r="AS38">
        <f t="shared" ca="1" si="61"/>
        <v>16</v>
      </c>
      <c r="AT38">
        <f t="shared" ca="1" si="62"/>
        <v>25</v>
      </c>
      <c r="AU38">
        <f t="shared" ca="1" si="63"/>
        <v>15</v>
      </c>
      <c r="AV38">
        <f t="shared" ca="1" si="64"/>
        <v>3</v>
      </c>
      <c r="AW38">
        <f t="shared" ca="1" si="65"/>
        <v>11</v>
      </c>
      <c r="AX38">
        <f t="shared" ca="1" si="66"/>
        <v>33</v>
      </c>
      <c r="AY38">
        <f t="shared" ca="1" si="67"/>
        <v>6</v>
      </c>
      <c r="AZ38">
        <f t="shared" ca="1" si="68"/>
        <v>9</v>
      </c>
      <c r="BA38">
        <f t="shared" ca="1" si="69"/>
        <v>29</v>
      </c>
      <c r="BB38">
        <f t="shared" ca="1" si="70"/>
        <v>10</v>
      </c>
      <c r="BC38">
        <f t="shared" ca="1" si="71"/>
        <v>18</v>
      </c>
      <c r="BD38">
        <f t="shared" ca="1" si="72"/>
        <v>36</v>
      </c>
      <c r="BE38">
        <f t="shared" ca="1" si="73"/>
        <v>23</v>
      </c>
      <c r="BF38">
        <f t="shared" ca="1" si="74"/>
        <v>27</v>
      </c>
      <c r="BG38">
        <f t="shared" ca="1" si="75"/>
        <v>2</v>
      </c>
      <c r="BH38">
        <f t="shared" ca="1" si="76"/>
        <v>20</v>
      </c>
      <c r="BI38">
        <f t="shared" ca="1" si="77"/>
        <v>24</v>
      </c>
      <c r="BJ38">
        <f t="shared" ca="1" si="78"/>
        <v>7</v>
      </c>
      <c r="BK38">
        <f t="shared" ca="1" si="79"/>
        <v>8</v>
      </c>
      <c r="BL38">
        <f t="shared" ca="1" si="80"/>
        <v>1</v>
      </c>
      <c r="BM38">
        <f t="shared" ca="1" si="81"/>
        <v>37</v>
      </c>
      <c r="BN38">
        <f t="shared" ca="1" si="82"/>
        <v>12</v>
      </c>
      <c r="BO38" t="str">
        <f t="shared" ca="1" si="83"/>
        <v/>
      </c>
      <c r="BP38" t="str">
        <f t="shared" ca="1" si="84"/>
        <v/>
      </c>
      <c r="BQ38" t="str">
        <f t="shared" ca="1" si="85"/>
        <v/>
      </c>
      <c r="BR38" t="str">
        <f t="shared" ca="1" si="86"/>
        <v/>
      </c>
      <c r="BS38" t="str">
        <f t="shared" ca="1" si="87"/>
        <v/>
      </c>
      <c r="BT38" t="str">
        <f t="shared" ca="1" si="88"/>
        <v/>
      </c>
      <c r="BU38" t="str">
        <f t="shared" ca="1" si="89"/>
        <v/>
      </c>
      <c r="BV38" t="str">
        <f t="shared" ca="1" si="90"/>
        <v/>
      </c>
      <c r="BW38" t="str">
        <f t="shared" ca="1" si="91"/>
        <v/>
      </c>
      <c r="BX38" t="str">
        <f t="shared" ca="1" si="92"/>
        <v/>
      </c>
      <c r="BY38" t="str">
        <f t="shared" ca="1" si="93"/>
        <v/>
      </c>
      <c r="BZ38" t="str">
        <f t="shared" ca="1" si="94"/>
        <v/>
      </c>
      <c r="CA38" t="str">
        <f t="shared" ca="1" si="95"/>
        <v/>
      </c>
      <c r="CE38">
        <f t="shared" ca="1" si="53"/>
        <v>22</v>
      </c>
      <c r="CF38">
        <f t="shared" ca="1" si="53"/>
        <v>17</v>
      </c>
      <c r="CG38">
        <f t="shared" ca="1" si="53"/>
        <v>6</v>
      </c>
      <c r="CH38" t="str">
        <f t="shared" ca="1" si="53"/>
        <v/>
      </c>
      <c r="CI38" t="str">
        <f t="shared" ca="1" si="53"/>
        <v/>
      </c>
      <c r="CJ38">
        <f t="shared" ca="1" si="53"/>
        <v>9</v>
      </c>
      <c r="CK38">
        <f t="shared" ca="1" si="53"/>
        <v>20</v>
      </c>
      <c r="CL38">
        <f t="shared" ca="1" si="53"/>
        <v>21</v>
      </c>
      <c r="CM38">
        <f t="shared" ca="1" si="53"/>
        <v>10</v>
      </c>
      <c r="CN38">
        <f t="shared" ca="1" si="53"/>
        <v>12</v>
      </c>
      <c r="CO38">
        <f t="shared" ca="1" si="53"/>
        <v>7</v>
      </c>
      <c r="CP38">
        <f t="shared" ca="1" si="53"/>
        <v>24</v>
      </c>
      <c r="CQ38" t="str">
        <f t="shared" ca="1" si="53"/>
        <v/>
      </c>
      <c r="CR38" t="str">
        <f t="shared" ca="1" si="53"/>
        <v/>
      </c>
      <c r="CS38">
        <f t="shared" ca="1" si="53"/>
        <v>5</v>
      </c>
      <c r="CT38">
        <f t="shared" ca="1" si="53"/>
        <v>3</v>
      </c>
      <c r="CU38" t="str">
        <f t="shared" ca="1" si="53"/>
        <v/>
      </c>
      <c r="CV38">
        <f t="shared" ca="1" si="53"/>
        <v>13</v>
      </c>
      <c r="CW38" t="str">
        <f t="shared" ca="1" si="53"/>
        <v/>
      </c>
      <c r="CX38">
        <f t="shared" ca="1" si="53"/>
        <v>18</v>
      </c>
      <c r="CY38" t="str">
        <f t="shared" ca="1" si="53"/>
        <v/>
      </c>
      <c r="CZ38" t="str">
        <f t="shared" ca="1" si="53"/>
        <v/>
      </c>
      <c r="DA38">
        <f t="shared" ca="1" si="53"/>
        <v>15</v>
      </c>
      <c r="DB38">
        <f t="shared" ca="1" si="53"/>
        <v>19</v>
      </c>
      <c r="DC38">
        <f t="shared" ca="1" si="53"/>
        <v>4</v>
      </c>
      <c r="DD38" t="str">
        <f t="shared" ca="1" si="53"/>
        <v/>
      </c>
      <c r="DE38">
        <f t="shared" ca="1" si="53"/>
        <v>16</v>
      </c>
      <c r="DF38">
        <f t="shared" ca="1" si="53"/>
        <v>1</v>
      </c>
      <c r="DG38">
        <f t="shared" ca="1" si="53"/>
        <v>11</v>
      </c>
      <c r="DH38" t="str">
        <f t="shared" ca="1" si="53"/>
        <v/>
      </c>
      <c r="DI38" t="str">
        <f t="shared" ca="1" si="53"/>
        <v/>
      </c>
      <c r="DJ38" t="str">
        <f t="shared" ca="1" si="54"/>
        <v/>
      </c>
      <c r="DK38">
        <f t="shared" ca="1" si="54"/>
        <v>8</v>
      </c>
      <c r="DL38" t="str">
        <f t="shared" ca="1" si="54"/>
        <v/>
      </c>
      <c r="DM38">
        <f t="shared" ca="1" si="54"/>
        <v>2</v>
      </c>
      <c r="DN38">
        <f t="shared" ca="1" si="54"/>
        <v>14</v>
      </c>
      <c r="DO38">
        <f t="shared" ca="1" si="54"/>
        <v>23</v>
      </c>
    </row>
    <row r="39" spans="1:119" x14ac:dyDescent="0.25">
      <c r="A39">
        <v>38</v>
      </c>
      <c r="B39">
        <f ca="1">'Rev-KTF'!B40</f>
        <v>3</v>
      </c>
      <c r="C39">
        <f t="shared" ca="1" si="58"/>
        <v>6</v>
      </c>
      <c r="D39" t="str">
        <f t="shared" ca="1" si="7"/>
        <v/>
      </c>
      <c r="E39" t="str">
        <f t="shared" ca="1" si="59"/>
        <v/>
      </c>
      <c r="F39" t="str">
        <f t="shared" ca="1" si="59"/>
        <v/>
      </c>
      <c r="G39" t="str">
        <f t="shared" ca="1" si="59"/>
        <v/>
      </c>
      <c r="H39" t="str">
        <f t="shared" ca="1" si="59"/>
        <v/>
      </c>
      <c r="I39" t="str">
        <f t="shared" ca="1" si="59"/>
        <v/>
      </c>
      <c r="J39" t="str">
        <f t="shared" ca="1" si="59"/>
        <v/>
      </c>
      <c r="K39" t="str">
        <f t="shared" ca="1" si="59"/>
        <v/>
      </c>
      <c r="L39" t="str">
        <f t="shared" ca="1" si="59"/>
        <v/>
      </c>
      <c r="M39" t="str">
        <f t="shared" ca="1" si="59"/>
        <v/>
      </c>
      <c r="N39" t="str">
        <f t="shared" ca="1" si="59"/>
        <v/>
      </c>
      <c r="O39" t="str">
        <f t="shared" ca="1" si="59"/>
        <v/>
      </c>
      <c r="P39" t="str">
        <f t="shared" ca="1" si="59"/>
        <v/>
      </c>
      <c r="Q39" t="str">
        <f t="shared" ca="1" si="59"/>
        <v/>
      </c>
      <c r="R39" t="str">
        <f t="shared" ca="1" si="59"/>
        <v/>
      </c>
      <c r="S39" t="str">
        <f t="shared" ca="1" si="59"/>
        <v/>
      </c>
      <c r="T39" t="str">
        <f t="shared" ca="1" si="56"/>
        <v/>
      </c>
      <c r="U39" t="str">
        <f t="shared" ca="1" si="55"/>
        <v/>
      </c>
      <c r="V39" t="str">
        <f t="shared" ca="1" si="55"/>
        <v/>
      </c>
      <c r="W39" t="str">
        <f t="shared" ca="1" si="55"/>
        <v/>
      </c>
      <c r="X39" t="str">
        <f t="shared" ca="1" si="55"/>
        <v/>
      </c>
      <c r="Y39" t="str">
        <f t="shared" ca="1" si="55"/>
        <v/>
      </c>
      <c r="Z39" t="str">
        <f t="shared" ca="1" si="55"/>
        <v/>
      </c>
      <c r="AA39" t="str">
        <f t="shared" ca="1" si="55"/>
        <v/>
      </c>
      <c r="AB39" t="str">
        <f t="shared" ca="1" si="55"/>
        <v/>
      </c>
      <c r="AC39" t="str">
        <f t="shared" ca="1" si="55"/>
        <v/>
      </c>
      <c r="AD39" t="str">
        <f t="shared" ca="1" si="55"/>
        <v/>
      </c>
      <c r="AE39" t="str">
        <f t="shared" ca="1" si="55"/>
        <v/>
      </c>
      <c r="AF39" t="str">
        <f t="shared" ca="1" si="55"/>
        <v/>
      </c>
      <c r="AG39" t="str">
        <f t="shared" ca="1" si="55"/>
        <v/>
      </c>
      <c r="AH39" t="str">
        <f t="shared" ca="1" si="55"/>
        <v/>
      </c>
      <c r="AI39" t="str">
        <f t="shared" ca="1" si="55"/>
        <v/>
      </c>
      <c r="AJ39" t="str">
        <f t="shared" ca="1" si="55"/>
        <v/>
      </c>
      <c r="AK39" t="str">
        <f t="shared" ca="1" si="52"/>
        <v/>
      </c>
      <c r="AL39" t="str">
        <f t="shared" ca="1" si="52"/>
        <v/>
      </c>
      <c r="AM39" t="str">
        <f t="shared" ca="1" si="52"/>
        <v/>
      </c>
      <c r="AN39" t="str">
        <f t="shared" ca="1" si="52"/>
        <v/>
      </c>
      <c r="AO39" t="str">
        <f t="shared" ca="1" si="52"/>
        <v/>
      </c>
      <c r="AQ39">
        <f t="shared" ca="1" si="57"/>
        <v>3</v>
      </c>
      <c r="AR39">
        <f t="shared" ca="1" si="60"/>
        <v>28</v>
      </c>
      <c r="AS39">
        <f t="shared" ca="1" si="61"/>
        <v>35</v>
      </c>
      <c r="AT39">
        <f t="shared" ca="1" si="62"/>
        <v>16</v>
      </c>
      <c r="AU39">
        <f t="shared" ca="1" si="63"/>
        <v>25</v>
      </c>
      <c r="AV39">
        <f t="shared" ca="1" si="64"/>
        <v>15</v>
      </c>
      <c r="AW39">
        <f t="shared" ca="1" si="65"/>
        <v>11</v>
      </c>
      <c r="AX39">
        <f t="shared" ca="1" si="66"/>
        <v>33</v>
      </c>
      <c r="AY39">
        <f t="shared" ca="1" si="67"/>
        <v>6</v>
      </c>
      <c r="AZ39">
        <f t="shared" ca="1" si="68"/>
        <v>9</v>
      </c>
      <c r="BA39">
        <f t="shared" ca="1" si="69"/>
        <v>29</v>
      </c>
      <c r="BB39">
        <f t="shared" ca="1" si="70"/>
        <v>10</v>
      </c>
      <c r="BC39">
        <f t="shared" ca="1" si="71"/>
        <v>18</v>
      </c>
      <c r="BD39">
        <f t="shared" ca="1" si="72"/>
        <v>36</v>
      </c>
      <c r="BE39">
        <f t="shared" ca="1" si="73"/>
        <v>23</v>
      </c>
      <c r="BF39">
        <f t="shared" ca="1" si="74"/>
        <v>27</v>
      </c>
      <c r="BG39">
        <f t="shared" ca="1" si="75"/>
        <v>2</v>
      </c>
      <c r="BH39">
        <f t="shared" ca="1" si="76"/>
        <v>20</v>
      </c>
      <c r="BI39">
        <f t="shared" ca="1" si="77"/>
        <v>24</v>
      </c>
      <c r="BJ39">
        <f t="shared" ca="1" si="78"/>
        <v>7</v>
      </c>
      <c r="BK39">
        <f t="shared" ca="1" si="79"/>
        <v>8</v>
      </c>
      <c r="BL39">
        <f t="shared" ca="1" si="80"/>
        <v>1</v>
      </c>
      <c r="BM39">
        <f t="shared" ca="1" si="81"/>
        <v>37</v>
      </c>
      <c r="BN39">
        <f t="shared" ca="1" si="82"/>
        <v>12</v>
      </c>
      <c r="BO39" t="str">
        <f t="shared" ca="1" si="83"/>
        <v/>
      </c>
      <c r="BP39" t="str">
        <f t="shared" ca="1" si="84"/>
        <v/>
      </c>
      <c r="BQ39" t="str">
        <f t="shared" ca="1" si="85"/>
        <v/>
      </c>
      <c r="BR39" t="str">
        <f t="shared" ca="1" si="86"/>
        <v/>
      </c>
      <c r="BS39" t="str">
        <f t="shared" ca="1" si="87"/>
        <v/>
      </c>
      <c r="BT39" t="str">
        <f t="shared" ca="1" si="88"/>
        <v/>
      </c>
      <c r="BU39" t="str">
        <f t="shared" ca="1" si="89"/>
        <v/>
      </c>
      <c r="BV39" t="str">
        <f t="shared" ca="1" si="90"/>
        <v/>
      </c>
      <c r="BW39" t="str">
        <f t="shared" ca="1" si="91"/>
        <v/>
      </c>
      <c r="BX39" t="str">
        <f t="shared" ca="1" si="92"/>
        <v/>
      </c>
      <c r="BY39" t="str">
        <f t="shared" ca="1" si="93"/>
        <v/>
      </c>
      <c r="BZ39" t="str">
        <f t="shared" ca="1" si="94"/>
        <v/>
      </c>
      <c r="CA39" t="str">
        <f t="shared" ca="1" si="95"/>
        <v/>
      </c>
      <c r="CE39">
        <f t="shared" ca="1" si="53"/>
        <v>22</v>
      </c>
      <c r="CF39">
        <f t="shared" ca="1" si="53"/>
        <v>17</v>
      </c>
      <c r="CG39">
        <f t="shared" ca="1" si="53"/>
        <v>1</v>
      </c>
      <c r="CH39" t="str">
        <f t="shared" ca="1" si="53"/>
        <v/>
      </c>
      <c r="CI39" t="str">
        <f t="shared" ca="1" si="53"/>
        <v/>
      </c>
      <c r="CJ39">
        <f t="shared" ca="1" si="53"/>
        <v>9</v>
      </c>
      <c r="CK39">
        <f t="shared" ca="1" si="53"/>
        <v>20</v>
      </c>
      <c r="CL39">
        <f t="shared" ca="1" si="53"/>
        <v>21</v>
      </c>
      <c r="CM39">
        <f t="shared" ca="1" si="53"/>
        <v>10</v>
      </c>
      <c r="CN39">
        <f t="shared" ca="1" si="53"/>
        <v>12</v>
      </c>
      <c r="CO39">
        <f t="shared" ca="1" si="53"/>
        <v>7</v>
      </c>
      <c r="CP39">
        <f t="shared" ca="1" si="53"/>
        <v>24</v>
      </c>
      <c r="CQ39" t="str">
        <f t="shared" ca="1" si="53"/>
        <v/>
      </c>
      <c r="CR39" t="str">
        <f t="shared" ca="1" si="53"/>
        <v/>
      </c>
      <c r="CS39">
        <f t="shared" ca="1" si="53"/>
        <v>6</v>
      </c>
      <c r="CT39">
        <f t="shared" ca="1" si="53"/>
        <v>4</v>
      </c>
      <c r="CU39" t="str">
        <f t="shared" ca="1" si="53"/>
        <v/>
      </c>
      <c r="CV39">
        <f t="shared" ca="1" si="53"/>
        <v>13</v>
      </c>
      <c r="CW39" t="str">
        <f t="shared" ca="1" si="53"/>
        <v/>
      </c>
      <c r="CX39">
        <f t="shared" ca="1" si="53"/>
        <v>18</v>
      </c>
      <c r="CY39" t="str">
        <f t="shared" ca="1" si="53"/>
        <v/>
      </c>
      <c r="CZ39" t="str">
        <f t="shared" ca="1" si="53"/>
        <v/>
      </c>
      <c r="DA39">
        <f t="shared" ca="1" si="53"/>
        <v>15</v>
      </c>
      <c r="DB39">
        <f t="shared" ca="1" si="53"/>
        <v>19</v>
      </c>
      <c r="DC39">
        <f t="shared" ca="1" si="53"/>
        <v>5</v>
      </c>
      <c r="DD39" t="str">
        <f t="shared" ca="1" si="53"/>
        <v/>
      </c>
      <c r="DE39">
        <f t="shared" ca="1" si="53"/>
        <v>16</v>
      </c>
      <c r="DF39">
        <f t="shared" ca="1" si="53"/>
        <v>2</v>
      </c>
      <c r="DG39">
        <f t="shared" ca="1" si="53"/>
        <v>11</v>
      </c>
      <c r="DH39" t="str">
        <f t="shared" ca="1" si="53"/>
        <v/>
      </c>
      <c r="DI39" t="str">
        <f t="shared" ca="1" si="53"/>
        <v/>
      </c>
      <c r="DJ39" t="str">
        <f t="shared" ca="1" si="54"/>
        <v/>
      </c>
      <c r="DK39">
        <f t="shared" ca="1" si="54"/>
        <v>8</v>
      </c>
      <c r="DL39" t="str">
        <f t="shared" ca="1" si="54"/>
        <v/>
      </c>
      <c r="DM39">
        <f t="shared" ca="1" si="54"/>
        <v>3</v>
      </c>
      <c r="DN39">
        <f t="shared" ca="1" si="54"/>
        <v>14</v>
      </c>
      <c r="DO39">
        <f t="shared" ca="1" si="54"/>
        <v>23</v>
      </c>
    </row>
    <row r="40" spans="1:119" x14ac:dyDescent="0.25">
      <c r="A40">
        <v>39</v>
      </c>
      <c r="B40">
        <f ca="1">'Rev-KTF'!B41</f>
        <v>34</v>
      </c>
      <c r="C40" t="str">
        <f t="shared" ca="1" si="58"/>
        <v/>
      </c>
      <c r="D40" t="str">
        <f t="shared" ca="1" si="7"/>
        <v/>
      </c>
      <c r="E40" t="str">
        <f t="shared" ca="1" si="59"/>
        <v/>
      </c>
      <c r="F40" t="str">
        <f t="shared" ca="1" si="59"/>
        <v/>
      </c>
      <c r="G40" t="str">
        <f t="shared" ca="1" si="59"/>
        <v/>
      </c>
      <c r="H40" t="str">
        <f t="shared" ca="1" si="59"/>
        <v/>
      </c>
      <c r="I40" t="str">
        <f t="shared" ca="1" si="59"/>
        <v/>
      </c>
      <c r="J40" t="str">
        <f t="shared" ca="1" si="59"/>
        <v/>
      </c>
      <c r="K40" t="str">
        <f t="shared" ca="1" si="59"/>
        <v/>
      </c>
      <c r="L40" t="str">
        <f t="shared" ca="1" si="59"/>
        <v/>
      </c>
      <c r="M40" t="str">
        <f t="shared" ca="1" si="59"/>
        <v/>
      </c>
      <c r="N40" t="str">
        <f t="shared" ca="1" si="59"/>
        <v/>
      </c>
      <c r="O40" t="str">
        <f t="shared" ca="1" si="59"/>
        <v/>
      </c>
      <c r="P40" t="str">
        <f t="shared" ca="1" si="59"/>
        <v/>
      </c>
      <c r="Q40" t="str">
        <f t="shared" ca="1" si="59"/>
        <v/>
      </c>
      <c r="R40" t="str">
        <f t="shared" ca="1" si="59"/>
        <v/>
      </c>
      <c r="S40" t="str">
        <f t="shared" ca="1" si="59"/>
        <v/>
      </c>
      <c r="T40" t="str">
        <f t="shared" ca="1" si="56"/>
        <v/>
      </c>
      <c r="U40" t="str">
        <f t="shared" ca="1" si="55"/>
        <v/>
      </c>
      <c r="V40" t="str">
        <f t="shared" ca="1" si="55"/>
        <v/>
      </c>
      <c r="W40" t="str">
        <f t="shared" ca="1" si="55"/>
        <v/>
      </c>
      <c r="X40" t="str">
        <f t="shared" ca="1" si="55"/>
        <v/>
      </c>
      <c r="Y40" t="str">
        <f t="shared" ca="1" si="55"/>
        <v/>
      </c>
      <c r="Z40" t="str">
        <f t="shared" ca="1" si="55"/>
        <v/>
      </c>
      <c r="AA40" t="str">
        <f t="shared" ca="1" si="55"/>
        <v/>
      </c>
      <c r="AB40" t="str">
        <f t="shared" ca="1" si="55"/>
        <v/>
      </c>
      <c r="AC40" t="str">
        <f t="shared" ca="1" si="55"/>
        <v/>
      </c>
      <c r="AD40" t="str">
        <f t="shared" ca="1" si="55"/>
        <v/>
      </c>
      <c r="AE40" t="str">
        <f t="shared" ca="1" si="55"/>
        <v/>
      </c>
      <c r="AF40" t="str">
        <f t="shared" ca="1" si="55"/>
        <v/>
      </c>
      <c r="AG40" t="str">
        <f t="shared" ca="1" si="55"/>
        <v/>
      </c>
      <c r="AH40" t="str">
        <f t="shared" ca="1" si="55"/>
        <v/>
      </c>
      <c r="AI40" t="str">
        <f t="shared" ca="1" si="55"/>
        <v/>
      </c>
      <c r="AJ40" t="str">
        <f t="shared" ca="1" si="55"/>
        <v/>
      </c>
      <c r="AK40" t="str">
        <f t="shared" ca="1" si="52"/>
        <v/>
      </c>
      <c r="AL40" t="str">
        <f t="shared" ca="1" si="52"/>
        <v/>
      </c>
      <c r="AM40" t="str">
        <f t="shared" ca="1" si="52"/>
        <v/>
      </c>
      <c r="AN40" t="str">
        <f t="shared" ca="1" si="52"/>
        <v/>
      </c>
      <c r="AO40" t="str">
        <f t="shared" ca="1" si="52"/>
        <v/>
      </c>
      <c r="AQ40">
        <f t="shared" ca="1" si="57"/>
        <v>34</v>
      </c>
      <c r="AR40">
        <f t="shared" ca="1" si="60"/>
        <v>3</v>
      </c>
      <c r="AS40">
        <f t="shared" ca="1" si="61"/>
        <v>28</v>
      </c>
      <c r="AT40">
        <f t="shared" ca="1" si="62"/>
        <v>35</v>
      </c>
      <c r="AU40">
        <f t="shared" ca="1" si="63"/>
        <v>16</v>
      </c>
      <c r="AV40">
        <f t="shared" ca="1" si="64"/>
        <v>25</v>
      </c>
      <c r="AW40">
        <f t="shared" ca="1" si="65"/>
        <v>15</v>
      </c>
      <c r="AX40">
        <f t="shared" ca="1" si="66"/>
        <v>11</v>
      </c>
      <c r="AY40">
        <f t="shared" ca="1" si="67"/>
        <v>33</v>
      </c>
      <c r="AZ40">
        <f t="shared" ca="1" si="68"/>
        <v>6</v>
      </c>
      <c r="BA40">
        <f t="shared" ca="1" si="69"/>
        <v>9</v>
      </c>
      <c r="BB40">
        <f t="shared" ca="1" si="70"/>
        <v>29</v>
      </c>
      <c r="BC40">
        <f t="shared" ca="1" si="71"/>
        <v>10</v>
      </c>
      <c r="BD40">
        <f t="shared" ca="1" si="72"/>
        <v>18</v>
      </c>
      <c r="BE40">
        <f t="shared" ca="1" si="73"/>
        <v>36</v>
      </c>
      <c r="BF40">
        <f t="shared" ca="1" si="74"/>
        <v>23</v>
      </c>
      <c r="BG40">
        <f t="shared" ca="1" si="75"/>
        <v>27</v>
      </c>
      <c r="BH40">
        <f t="shared" ca="1" si="76"/>
        <v>2</v>
      </c>
      <c r="BI40">
        <f t="shared" ca="1" si="77"/>
        <v>20</v>
      </c>
      <c r="BJ40">
        <f t="shared" ca="1" si="78"/>
        <v>24</v>
      </c>
      <c r="BK40">
        <f t="shared" ca="1" si="79"/>
        <v>7</v>
      </c>
      <c r="BL40">
        <f t="shared" ca="1" si="80"/>
        <v>8</v>
      </c>
      <c r="BM40">
        <f t="shared" ca="1" si="81"/>
        <v>1</v>
      </c>
      <c r="BN40">
        <f t="shared" ca="1" si="82"/>
        <v>37</v>
      </c>
      <c r="BO40">
        <f t="shared" ca="1" si="83"/>
        <v>12</v>
      </c>
      <c r="BP40" t="str">
        <f t="shared" ca="1" si="84"/>
        <v/>
      </c>
      <c r="BQ40" t="str">
        <f t="shared" ca="1" si="85"/>
        <v/>
      </c>
      <c r="BR40" t="str">
        <f t="shared" ca="1" si="86"/>
        <v/>
      </c>
      <c r="BS40" t="str">
        <f t="shared" ca="1" si="87"/>
        <v/>
      </c>
      <c r="BT40" t="str">
        <f t="shared" ca="1" si="88"/>
        <v/>
      </c>
      <c r="BU40" t="str">
        <f t="shared" ca="1" si="89"/>
        <v/>
      </c>
      <c r="BV40" t="str">
        <f t="shared" ca="1" si="90"/>
        <v/>
      </c>
      <c r="BW40" t="str">
        <f t="shared" ca="1" si="91"/>
        <v/>
      </c>
      <c r="BX40" t="str">
        <f t="shared" ca="1" si="92"/>
        <v/>
      </c>
      <c r="BY40" t="str">
        <f t="shared" ca="1" si="93"/>
        <v/>
      </c>
      <c r="BZ40" t="str">
        <f t="shared" ca="1" si="94"/>
        <v/>
      </c>
      <c r="CA40" t="str">
        <f t="shared" ca="1" si="95"/>
        <v/>
      </c>
      <c r="CE40">
        <f t="shared" ca="1" si="53"/>
        <v>23</v>
      </c>
      <c r="CF40">
        <f t="shared" ca="1" si="53"/>
        <v>18</v>
      </c>
      <c r="CG40">
        <f t="shared" ca="1" si="53"/>
        <v>2</v>
      </c>
      <c r="CH40" t="str">
        <f t="shared" ca="1" si="53"/>
        <v/>
      </c>
      <c r="CI40" t="str">
        <f t="shared" ca="1" si="53"/>
        <v/>
      </c>
      <c r="CJ40">
        <f t="shared" ca="1" si="53"/>
        <v>10</v>
      </c>
      <c r="CK40">
        <f t="shared" ca="1" si="53"/>
        <v>21</v>
      </c>
      <c r="CL40">
        <f t="shared" ca="1" si="53"/>
        <v>22</v>
      </c>
      <c r="CM40">
        <f t="shared" ca="1" si="53"/>
        <v>11</v>
      </c>
      <c r="CN40">
        <f t="shared" ca="1" si="53"/>
        <v>13</v>
      </c>
      <c r="CO40">
        <f t="shared" ca="1" si="53"/>
        <v>8</v>
      </c>
      <c r="CP40">
        <f t="shared" ca="1" si="53"/>
        <v>25</v>
      </c>
      <c r="CQ40" t="str">
        <f t="shared" ca="1" si="53"/>
        <v/>
      </c>
      <c r="CR40" t="str">
        <f t="shared" ca="1" si="53"/>
        <v/>
      </c>
      <c r="CS40">
        <f t="shared" ca="1" si="53"/>
        <v>7</v>
      </c>
      <c r="CT40">
        <f t="shared" ca="1" si="53"/>
        <v>5</v>
      </c>
      <c r="CU40" t="str">
        <f t="shared" ca="1" si="53"/>
        <v/>
      </c>
      <c r="CV40">
        <f t="shared" ca="1" si="53"/>
        <v>14</v>
      </c>
      <c r="CW40" t="str">
        <f t="shared" ca="1" si="53"/>
        <v/>
      </c>
      <c r="CX40">
        <f t="shared" ca="1" si="53"/>
        <v>19</v>
      </c>
      <c r="CY40" t="str">
        <f t="shared" ca="1" si="53"/>
        <v/>
      </c>
      <c r="CZ40" t="str">
        <f t="shared" ca="1" si="53"/>
        <v/>
      </c>
      <c r="DA40">
        <f t="shared" ca="1" si="53"/>
        <v>16</v>
      </c>
      <c r="DB40">
        <f t="shared" ca="1" si="53"/>
        <v>20</v>
      </c>
      <c r="DC40">
        <f t="shared" ca="1" si="53"/>
        <v>6</v>
      </c>
      <c r="DD40" t="str">
        <f t="shared" ca="1" si="53"/>
        <v/>
      </c>
      <c r="DE40">
        <f t="shared" ca="1" si="53"/>
        <v>17</v>
      </c>
      <c r="DF40">
        <f t="shared" ca="1" si="53"/>
        <v>3</v>
      </c>
      <c r="DG40">
        <f t="shared" ca="1" si="53"/>
        <v>12</v>
      </c>
      <c r="DH40" t="str">
        <f t="shared" ca="1" si="53"/>
        <v/>
      </c>
      <c r="DI40" t="str">
        <f t="shared" ca="1" si="53"/>
        <v/>
      </c>
      <c r="DJ40" t="str">
        <f t="shared" ca="1" si="54"/>
        <v/>
      </c>
      <c r="DK40">
        <f t="shared" ca="1" si="54"/>
        <v>9</v>
      </c>
      <c r="DL40">
        <f t="shared" ca="1" si="54"/>
        <v>1</v>
      </c>
      <c r="DM40">
        <f t="shared" ca="1" si="54"/>
        <v>4</v>
      </c>
      <c r="DN40">
        <f t="shared" ca="1" si="54"/>
        <v>15</v>
      </c>
      <c r="DO40">
        <f t="shared" ca="1" si="54"/>
        <v>24</v>
      </c>
    </row>
    <row r="41" spans="1:119" x14ac:dyDescent="0.25">
      <c r="A41">
        <v>40</v>
      </c>
      <c r="B41">
        <f ca="1">'Rev-KTF'!B42</f>
        <v>29</v>
      </c>
      <c r="C41">
        <f t="shared" ca="1" si="58"/>
        <v>12</v>
      </c>
      <c r="D41" t="str">
        <f t="shared" ca="1" si="7"/>
        <v/>
      </c>
      <c r="E41" t="str">
        <f t="shared" ca="1" si="59"/>
        <v/>
      </c>
      <c r="F41" t="str">
        <f t="shared" ca="1" si="59"/>
        <v/>
      </c>
      <c r="G41" t="str">
        <f t="shared" ca="1" si="59"/>
        <v/>
      </c>
      <c r="H41" t="str">
        <f t="shared" ca="1" si="59"/>
        <v/>
      </c>
      <c r="I41" t="str">
        <f t="shared" ca="1" si="59"/>
        <v/>
      </c>
      <c r="J41" t="str">
        <f t="shared" ca="1" si="59"/>
        <v/>
      </c>
      <c r="K41" t="str">
        <f t="shared" ca="1" si="59"/>
        <v/>
      </c>
      <c r="L41" t="str">
        <f t="shared" ca="1" si="59"/>
        <v/>
      </c>
      <c r="M41" t="str">
        <f t="shared" ca="1" si="59"/>
        <v/>
      </c>
      <c r="N41" t="str">
        <f t="shared" ca="1" si="59"/>
        <v/>
      </c>
      <c r="O41" t="str">
        <f t="shared" ca="1" si="59"/>
        <v/>
      </c>
      <c r="P41" t="str">
        <f t="shared" ca="1" si="59"/>
        <v/>
      </c>
      <c r="Q41" t="str">
        <f t="shared" ca="1" si="59"/>
        <v/>
      </c>
      <c r="R41" t="str">
        <f t="shared" ca="1" si="59"/>
        <v/>
      </c>
      <c r="S41" t="str">
        <f t="shared" ca="1" si="59"/>
        <v/>
      </c>
      <c r="T41" t="str">
        <f t="shared" ca="1" si="56"/>
        <v/>
      </c>
      <c r="U41" t="str">
        <f t="shared" ca="1" si="55"/>
        <v/>
      </c>
      <c r="V41" t="str">
        <f t="shared" ca="1" si="55"/>
        <v/>
      </c>
      <c r="W41" t="str">
        <f t="shared" ca="1" si="55"/>
        <v/>
      </c>
      <c r="X41" t="str">
        <f t="shared" ca="1" si="55"/>
        <v/>
      </c>
      <c r="Y41" t="str">
        <f t="shared" ca="1" si="55"/>
        <v/>
      </c>
      <c r="Z41" t="str">
        <f t="shared" ca="1" si="55"/>
        <v/>
      </c>
      <c r="AA41" t="str">
        <f t="shared" ca="1" si="55"/>
        <v/>
      </c>
      <c r="AB41" t="str">
        <f t="shared" ca="1" si="55"/>
        <v/>
      </c>
      <c r="AC41" t="str">
        <f t="shared" ca="1" si="55"/>
        <v/>
      </c>
      <c r="AD41" t="str">
        <f t="shared" ca="1" si="55"/>
        <v/>
      </c>
      <c r="AE41" t="str">
        <f t="shared" ca="1" si="55"/>
        <v/>
      </c>
      <c r="AF41" t="str">
        <f t="shared" ca="1" si="55"/>
        <v/>
      </c>
      <c r="AG41" t="str">
        <f t="shared" ca="1" si="55"/>
        <v/>
      </c>
      <c r="AH41" t="str">
        <f t="shared" ca="1" si="55"/>
        <v/>
      </c>
      <c r="AI41" t="str">
        <f t="shared" ca="1" si="55"/>
        <v/>
      </c>
      <c r="AJ41" t="str">
        <f t="shared" ca="1" si="55"/>
        <v/>
      </c>
      <c r="AK41" t="str">
        <f t="shared" ca="1" si="52"/>
        <v/>
      </c>
      <c r="AL41" t="str">
        <f t="shared" ca="1" si="52"/>
        <v/>
      </c>
      <c r="AM41" t="str">
        <f t="shared" ca="1" si="52"/>
        <v/>
      </c>
      <c r="AN41" t="str">
        <f t="shared" ca="1" si="52"/>
        <v/>
      </c>
      <c r="AO41" t="str">
        <f t="shared" ca="1" si="52"/>
        <v/>
      </c>
      <c r="AQ41">
        <f t="shared" ca="1" si="57"/>
        <v>29</v>
      </c>
      <c r="AR41">
        <f t="shared" ca="1" si="60"/>
        <v>34</v>
      </c>
      <c r="AS41">
        <f t="shared" ca="1" si="61"/>
        <v>3</v>
      </c>
      <c r="AT41">
        <f t="shared" ca="1" si="62"/>
        <v>28</v>
      </c>
      <c r="AU41">
        <f t="shared" ca="1" si="63"/>
        <v>35</v>
      </c>
      <c r="AV41">
        <f t="shared" ca="1" si="64"/>
        <v>16</v>
      </c>
      <c r="AW41">
        <f t="shared" ca="1" si="65"/>
        <v>25</v>
      </c>
      <c r="AX41">
        <f t="shared" ca="1" si="66"/>
        <v>15</v>
      </c>
      <c r="AY41">
        <f t="shared" ca="1" si="67"/>
        <v>11</v>
      </c>
      <c r="AZ41">
        <f t="shared" ca="1" si="68"/>
        <v>33</v>
      </c>
      <c r="BA41">
        <f t="shared" ca="1" si="69"/>
        <v>6</v>
      </c>
      <c r="BB41">
        <f t="shared" ca="1" si="70"/>
        <v>9</v>
      </c>
      <c r="BC41">
        <f t="shared" ca="1" si="71"/>
        <v>10</v>
      </c>
      <c r="BD41">
        <f t="shared" ca="1" si="72"/>
        <v>18</v>
      </c>
      <c r="BE41">
        <f t="shared" ca="1" si="73"/>
        <v>36</v>
      </c>
      <c r="BF41">
        <f t="shared" ca="1" si="74"/>
        <v>23</v>
      </c>
      <c r="BG41">
        <f t="shared" ca="1" si="75"/>
        <v>27</v>
      </c>
      <c r="BH41">
        <f t="shared" ca="1" si="76"/>
        <v>2</v>
      </c>
      <c r="BI41">
        <f t="shared" ca="1" si="77"/>
        <v>20</v>
      </c>
      <c r="BJ41">
        <f t="shared" ca="1" si="78"/>
        <v>24</v>
      </c>
      <c r="BK41">
        <f t="shared" ca="1" si="79"/>
        <v>7</v>
      </c>
      <c r="BL41">
        <f t="shared" ca="1" si="80"/>
        <v>8</v>
      </c>
      <c r="BM41">
        <f t="shared" ca="1" si="81"/>
        <v>1</v>
      </c>
      <c r="BN41">
        <f t="shared" ca="1" si="82"/>
        <v>37</v>
      </c>
      <c r="BO41">
        <f t="shared" ca="1" si="83"/>
        <v>12</v>
      </c>
      <c r="BP41" t="str">
        <f t="shared" ca="1" si="84"/>
        <v/>
      </c>
      <c r="BQ41" t="str">
        <f t="shared" ca="1" si="85"/>
        <v/>
      </c>
      <c r="BR41" t="str">
        <f t="shared" ca="1" si="86"/>
        <v/>
      </c>
      <c r="BS41" t="str">
        <f t="shared" ca="1" si="87"/>
        <v/>
      </c>
      <c r="BT41" t="str">
        <f t="shared" ca="1" si="88"/>
        <v/>
      </c>
      <c r="BU41" t="str">
        <f t="shared" ca="1" si="89"/>
        <v/>
      </c>
      <c r="BV41" t="str">
        <f t="shared" ca="1" si="90"/>
        <v/>
      </c>
      <c r="BW41" t="str">
        <f t="shared" ca="1" si="91"/>
        <v/>
      </c>
      <c r="BX41" t="str">
        <f t="shared" ca="1" si="92"/>
        <v/>
      </c>
      <c r="BY41" t="str">
        <f t="shared" ca="1" si="93"/>
        <v/>
      </c>
      <c r="BZ41" t="str">
        <f t="shared" ca="1" si="94"/>
        <v/>
      </c>
      <c r="CA41" t="str">
        <f t="shared" ca="1" si="95"/>
        <v/>
      </c>
      <c r="CE41">
        <f t="shared" ca="1" si="53"/>
        <v>23</v>
      </c>
      <c r="CF41">
        <f t="shared" ca="1" si="53"/>
        <v>18</v>
      </c>
      <c r="CG41">
        <f t="shared" ca="1" si="53"/>
        <v>3</v>
      </c>
      <c r="CH41" t="str">
        <f t="shared" ca="1" si="53"/>
        <v/>
      </c>
      <c r="CI41" t="str">
        <f t="shared" ca="1" si="53"/>
        <v/>
      </c>
      <c r="CJ41">
        <f t="shared" ca="1" si="53"/>
        <v>11</v>
      </c>
      <c r="CK41">
        <f t="shared" ca="1" si="53"/>
        <v>21</v>
      </c>
      <c r="CL41">
        <f t="shared" ca="1" si="53"/>
        <v>22</v>
      </c>
      <c r="CM41">
        <f t="shared" ca="1" si="53"/>
        <v>12</v>
      </c>
      <c r="CN41">
        <f t="shared" ca="1" si="53"/>
        <v>13</v>
      </c>
      <c r="CO41">
        <f t="shared" ca="1" si="53"/>
        <v>9</v>
      </c>
      <c r="CP41">
        <f t="shared" ca="1" si="53"/>
        <v>25</v>
      </c>
      <c r="CQ41" t="str">
        <f t="shared" ca="1" si="53"/>
        <v/>
      </c>
      <c r="CR41" t="str">
        <f t="shared" ca="1" si="53"/>
        <v/>
      </c>
      <c r="CS41">
        <f t="shared" ca="1" si="53"/>
        <v>8</v>
      </c>
      <c r="CT41">
        <f t="shared" ca="1" si="53"/>
        <v>6</v>
      </c>
      <c r="CU41" t="str">
        <f t="shared" ca="1" si="53"/>
        <v/>
      </c>
      <c r="CV41">
        <f t="shared" ca="1" si="53"/>
        <v>14</v>
      </c>
      <c r="CW41" t="str">
        <f t="shared" ca="1" si="53"/>
        <v/>
      </c>
      <c r="CX41">
        <f t="shared" ca="1" si="53"/>
        <v>19</v>
      </c>
      <c r="CY41" t="str">
        <f t="shared" ca="1" si="53"/>
        <v/>
      </c>
      <c r="CZ41" t="str">
        <f t="shared" ca="1" si="53"/>
        <v/>
      </c>
      <c r="DA41">
        <f t="shared" ca="1" si="53"/>
        <v>16</v>
      </c>
      <c r="DB41">
        <f t="shared" ca="1" si="53"/>
        <v>20</v>
      </c>
      <c r="DC41">
        <f t="shared" ca="1" si="53"/>
        <v>7</v>
      </c>
      <c r="DD41" t="str">
        <f t="shared" ca="1" si="53"/>
        <v/>
      </c>
      <c r="DE41">
        <f t="shared" ca="1" si="53"/>
        <v>17</v>
      </c>
      <c r="DF41">
        <f t="shared" ca="1" si="53"/>
        <v>4</v>
      </c>
      <c r="DG41">
        <f t="shared" ca="1" si="53"/>
        <v>1</v>
      </c>
      <c r="DH41" t="str">
        <f t="shared" ca="1" si="53"/>
        <v/>
      </c>
      <c r="DI41" t="str">
        <f t="shared" ca="1" si="53"/>
        <v/>
      </c>
      <c r="DJ41" t="str">
        <f t="shared" ca="1" si="54"/>
        <v/>
      </c>
      <c r="DK41">
        <f t="shared" ca="1" si="54"/>
        <v>10</v>
      </c>
      <c r="DL41">
        <f t="shared" ca="1" si="54"/>
        <v>2</v>
      </c>
      <c r="DM41">
        <f t="shared" ca="1" si="54"/>
        <v>5</v>
      </c>
      <c r="DN41">
        <f t="shared" ca="1" si="54"/>
        <v>15</v>
      </c>
      <c r="DO41">
        <f t="shared" ca="1" si="54"/>
        <v>24</v>
      </c>
    </row>
    <row r="42" spans="1:119" x14ac:dyDescent="0.25">
      <c r="A42">
        <v>41</v>
      </c>
      <c r="B42">
        <f ca="1">'Rev-KTF'!B43</f>
        <v>18</v>
      </c>
      <c r="C42">
        <f t="shared" ca="1" si="58"/>
        <v>14</v>
      </c>
      <c r="D42" t="str">
        <f t="shared" ca="1" si="7"/>
        <v/>
      </c>
      <c r="E42" t="str">
        <f t="shared" ca="1" si="59"/>
        <v/>
      </c>
      <c r="F42" t="str">
        <f t="shared" ca="1" si="59"/>
        <v/>
      </c>
      <c r="G42" t="str">
        <f t="shared" ca="1" si="59"/>
        <v/>
      </c>
      <c r="H42" t="str">
        <f t="shared" ca="1" si="59"/>
        <v/>
      </c>
      <c r="I42" t="str">
        <f t="shared" ca="1" si="59"/>
        <v/>
      </c>
      <c r="J42" t="str">
        <f t="shared" ca="1" si="59"/>
        <v/>
      </c>
      <c r="K42" t="str">
        <f t="shared" ca="1" si="59"/>
        <v/>
      </c>
      <c r="L42" t="str">
        <f t="shared" ca="1" si="59"/>
        <v/>
      </c>
      <c r="M42" t="str">
        <f t="shared" ca="1" si="59"/>
        <v/>
      </c>
      <c r="N42" t="str">
        <f t="shared" ca="1" si="59"/>
        <v/>
      </c>
      <c r="O42" t="str">
        <f t="shared" ca="1" si="59"/>
        <v/>
      </c>
      <c r="P42" t="str">
        <f t="shared" ca="1" si="59"/>
        <v/>
      </c>
      <c r="Q42" t="str">
        <f t="shared" ca="1" si="59"/>
        <v/>
      </c>
      <c r="R42" t="str">
        <f t="shared" ca="1" si="59"/>
        <v/>
      </c>
      <c r="S42" t="str">
        <f t="shared" ca="1" si="59"/>
        <v/>
      </c>
      <c r="T42" t="str">
        <f t="shared" ca="1" si="56"/>
        <v/>
      </c>
      <c r="U42" t="str">
        <f t="shared" ca="1" si="55"/>
        <v/>
      </c>
      <c r="V42" t="str">
        <f t="shared" ca="1" si="55"/>
        <v/>
      </c>
      <c r="W42" t="str">
        <f t="shared" ca="1" si="55"/>
        <v/>
      </c>
      <c r="X42" t="str">
        <f t="shared" ca="1" si="55"/>
        <v/>
      </c>
      <c r="Y42" t="str">
        <f t="shared" ca="1" si="55"/>
        <v/>
      </c>
      <c r="Z42" t="str">
        <f t="shared" ca="1" si="55"/>
        <v/>
      </c>
      <c r="AA42" t="str">
        <f t="shared" ca="1" si="55"/>
        <v/>
      </c>
      <c r="AB42" t="str">
        <f t="shared" ca="1" si="55"/>
        <v/>
      </c>
      <c r="AC42" t="str">
        <f t="shared" ca="1" si="55"/>
        <v/>
      </c>
      <c r="AD42" t="str">
        <f t="shared" ca="1" si="55"/>
        <v/>
      </c>
      <c r="AE42" t="str">
        <f t="shared" ca="1" si="55"/>
        <v/>
      </c>
      <c r="AF42" t="str">
        <f t="shared" ca="1" si="55"/>
        <v/>
      </c>
      <c r="AG42" t="str">
        <f t="shared" ca="1" si="55"/>
        <v/>
      </c>
      <c r="AH42" t="str">
        <f t="shared" ca="1" si="55"/>
        <v/>
      </c>
      <c r="AI42" t="str">
        <f t="shared" ca="1" si="55"/>
        <v/>
      </c>
      <c r="AJ42" t="str">
        <f t="shared" ca="1" si="55"/>
        <v/>
      </c>
      <c r="AK42" t="str">
        <f t="shared" ca="1" si="52"/>
        <v/>
      </c>
      <c r="AL42" t="str">
        <f t="shared" ca="1" si="52"/>
        <v/>
      </c>
      <c r="AM42" t="str">
        <f t="shared" ca="1" si="52"/>
        <v/>
      </c>
      <c r="AN42" t="str">
        <f t="shared" ca="1" si="52"/>
        <v/>
      </c>
      <c r="AO42" t="str">
        <f t="shared" ca="1" si="52"/>
        <v/>
      </c>
      <c r="AQ42">
        <f t="shared" ca="1" si="57"/>
        <v>18</v>
      </c>
      <c r="AR42">
        <f t="shared" ca="1" si="60"/>
        <v>29</v>
      </c>
      <c r="AS42">
        <f t="shared" ca="1" si="61"/>
        <v>34</v>
      </c>
      <c r="AT42">
        <f t="shared" ca="1" si="62"/>
        <v>3</v>
      </c>
      <c r="AU42">
        <f t="shared" ca="1" si="63"/>
        <v>28</v>
      </c>
      <c r="AV42">
        <f t="shared" ca="1" si="64"/>
        <v>35</v>
      </c>
      <c r="AW42">
        <f t="shared" ca="1" si="65"/>
        <v>16</v>
      </c>
      <c r="AX42">
        <f t="shared" ca="1" si="66"/>
        <v>25</v>
      </c>
      <c r="AY42">
        <f t="shared" ca="1" si="67"/>
        <v>15</v>
      </c>
      <c r="AZ42">
        <f t="shared" ca="1" si="68"/>
        <v>11</v>
      </c>
      <c r="BA42">
        <f t="shared" ca="1" si="69"/>
        <v>33</v>
      </c>
      <c r="BB42">
        <f t="shared" ca="1" si="70"/>
        <v>6</v>
      </c>
      <c r="BC42">
        <f t="shared" ca="1" si="71"/>
        <v>9</v>
      </c>
      <c r="BD42">
        <f t="shared" ca="1" si="72"/>
        <v>10</v>
      </c>
      <c r="BE42">
        <f t="shared" ca="1" si="73"/>
        <v>36</v>
      </c>
      <c r="BF42">
        <f t="shared" ca="1" si="74"/>
        <v>23</v>
      </c>
      <c r="BG42">
        <f t="shared" ca="1" si="75"/>
        <v>27</v>
      </c>
      <c r="BH42">
        <f t="shared" ca="1" si="76"/>
        <v>2</v>
      </c>
      <c r="BI42">
        <f t="shared" ca="1" si="77"/>
        <v>20</v>
      </c>
      <c r="BJ42">
        <f t="shared" ca="1" si="78"/>
        <v>24</v>
      </c>
      <c r="BK42">
        <f t="shared" ca="1" si="79"/>
        <v>7</v>
      </c>
      <c r="BL42">
        <f t="shared" ca="1" si="80"/>
        <v>8</v>
      </c>
      <c r="BM42">
        <f t="shared" ca="1" si="81"/>
        <v>1</v>
      </c>
      <c r="BN42">
        <f t="shared" ca="1" si="82"/>
        <v>37</v>
      </c>
      <c r="BO42">
        <f t="shared" ca="1" si="83"/>
        <v>12</v>
      </c>
      <c r="BP42" t="str">
        <f t="shared" ca="1" si="84"/>
        <v/>
      </c>
      <c r="BQ42" t="str">
        <f t="shared" ca="1" si="85"/>
        <v/>
      </c>
      <c r="BR42" t="str">
        <f t="shared" ca="1" si="86"/>
        <v/>
      </c>
      <c r="BS42" t="str">
        <f t="shared" ca="1" si="87"/>
        <v/>
      </c>
      <c r="BT42" t="str">
        <f t="shared" ca="1" si="88"/>
        <v/>
      </c>
      <c r="BU42" t="str">
        <f t="shared" ca="1" si="89"/>
        <v/>
      </c>
      <c r="BV42" t="str">
        <f t="shared" ca="1" si="90"/>
        <v/>
      </c>
      <c r="BW42" t="str">
        <f t="shared" ca="1" si="91"/>
        <v/>
      </c>
      <c r="BX42" t="str">
        <f t="shared" ca="1" si="92"/>
        <v/>
      </c>
      <c r="BY42" t="str">
        <f t="shared" ca="1" si="93"/>
        <v/>
      </c>
      <c r="BZ42" t="str">
        <f t="shared" ca="1" si="94"/>
        <v/>
      </c>
      <c r="CA42" t="str">
        <f t="shared" ca="1" si="95"/>
        <v/>
      </c>
      <c r="CE42">
        <f t="shared" ca="1" si="53"/>
        <v>23</v>
      </c>
      <c r="CF42">
        <f t="shared" ca="1" si="53"/>
        <v>18</v>
      </c>
      <c r="CG42">
        <f t="shared" ca="1" si="53"/>
        <v>4</v>
      </c>
      <c r="CH42" t="str">
        <f t="shared" ca="1" si="53"/>
        <v/>
      </c>
      <c r="CI42" t="str">
        <f t="shared" ref="CE42:CX54" ca="1" si="96">IF(AND(CI41="",$B42&lt;&gt;CI$1),"",IF($C42&lt;CI41,CI41,IF($B42=CI$1,1,1+CI41)))</f>
        <v/>
      </c>
      <c r="CJ42">
        <f t="shared" ca="1" si="96"/>
        <v>12</v>
      </c>
      <c r="CK42">
        <f t="shared" ca="1" si="96"/>
        <v>21</v>
      </c>
      <c r="CL42">
        <f t="shared" ca="1" si="96"/>
        <v>22</v>
      </c>
      <c r="CM42">
        <f t="shared" ca="1" si="96"/>
        <v>13</v>
      </c>
      <c r="CN42">
        <f t="shared" ca="1" si="96"/>
        <v>14</v>
      </c>
      <c r="CO42">
        <f t="shared" ca="1" si="96"/>
        <v>10</v>
      </c>
      <c r="CP42">
        <f t="shared" ca="1" si="96"/>
        <v>25</v>
      </c>
      <c r="CQ42" t="str">
        <f t="shared" ca="1" si="96"/>
        <v/>
      </c>
      <c r="CR42" t="str">
        <f t="shared" ca="1" si="96"/>
        <v/>
      </c>
      <c r="CS42">
        <f t="shared" ca="1" si="96"/>
        <v>9</v>
      </c>
      <c r="CT42">
        <f t="shared" ca="1" si="96"/>
        <v>7</v>
      </c>
      <c r="CU42" t="str">
        <f t="shared" ca="1" si="96"/>
        <v/>
      </c>
      <c r="CV42">
        <f t="shared" ca="1" si="96"/>
        <v>1</v>
      </c>
      <c r="CW42" t="str">
        <f t="shared" ca="1" si="96"/>
        <v/>
      </c>
      <c r="CX42">
        <f t="shared" ca="1" si="96"/>
        <v>19</v>
      </c>
      <c r="CY42" t="str">
        <f t="shared" ca="1" si="54"/>
        <v/>
      </c>
      <c r="CZ42" t="str">
        <f t="shared" ca="1" si="54"/>
        <v/>
      </c>
      <c r="DA42">
        <f t="shared" ca="1" si="54"/>
        <v>16</v>
      </c>
      <c r="DB42">
        <f t="shared" ca="1" si="54"/>
        <v>20</v>
      </c>
      <c r="DC42">
        <f t="shared" ca="1" si="54"/>
        <v>8</v>
      </c>
      <c r="DD42" t="str">
        <f t="shared" ca="1" si="54"/>
        <v/>
      </c>
      <c r="DE42">
        <f t="shared" ca="1" si="54"/>
        <v>17</v>
      </c>
      <c r="DF42">
        <f t="shared" ca="1" si="54"/>
        <v>5</v>
      </c>
      <c r="DG42">
        <f t="shared" ca="1" si="54"/>
        <v>2</v>
      </c>
      <c r="DH42" t="str">
        <f t="shared" ca="1" si="54"/>
        <v/>
      </c>
      <c r="DI42" t="str">
        <f t="shared" ca="1" si="54"/>
        <v/>
      </c>
      <c r="DJ42" t="str">
        <f t="shared" ca="1" si="54"/>
        <v/>
      </c>
      <c r="DK42">
        <f t="shared" ca="1" si="54"/>
        <v>11</v>
      </c>
      <c r="DL42">
        <f t="shared" ca="1" si="54"/>
        <v>3</v>
      </c>
      <c r="DM42">
        <f t="shared" ca="1" si="54"/>
        <v>6</v>
      </c>
      <c r="DN42">
        <f t="shared" ca="1" si="54"/>
        <v>15</v>
      </c>
      <c r="DO42">
        <f t="shared" ca="1" si="54"/>
        <v>24</v>
      </c>
    </row>
    <row r="43" spans="1:119" x14ac:dyDescent="0.25">
      <c r="A43">
        <v>42</v>
      </c>
      <c r="B43">
        <f ca="1">'Rev-KTF'!B44</f>
        <v>4</v>
      </c>
      <c r="C43" t="str">
        <f t="shared" ca="1" si="58"/>
        <v/>
      </c>
      <c r="D43" t="str">
        <f t="shared" ca="1" si="7"/>
        <v/>
      </c>
      <c r="E43" t="str">
        <f t="shared" ca="1" si="59"/>
        <v/>
      </c>
      <c r="F43" t="str">
        <f t="shared" ca="1" si="59"/>
        <v/>
      </c>
      <c r="G43" t="str">
        <f t="shared" ca="1" si="59"/>
        <v/>
      </c>
      <c r="H43" t="str">
        <f t="shared" ca="1" si="59"/>
        <v/>
      </c>
      <c r="I43" t="str">
        <f t="shared" ca="1" si="59"/>
        <v/>
      </c>
      <c r="J43" t="str">
        <f t="shared" ca="1" si="59"/>
        <v/>
      </c>
      <c r="K43" t="str">
        <f t="shared" ca="1" si="59"/>
        <v/>
      </c>
      <c r="L43" t="str">
        <f t="shared" ca="1" si="59"/>
        <v/>
      </c>
      <c r="M43" t="str">
        <f t="shared" ca="1" si="59"/>
        <v/>
      </c>
      <c r="N43" t="str">
        <f t="shared" ca="1" si="59"/>
        <v/>
      </c>
      <c r="O43" t="str">
        <f t="shared" ca="1" si="59"/>
        <v/>
      </c>
      <c r="P43" t="str">
        <f t="shared" ca="1" si="59"/>
        <v/>
      </c>
      <c r="Q43" t="str">
        <f t="shared" ca="1" si="59"/>
        <v/>
      </c>
      <c r="R43" t="str">
        <f t="shared" ca="1" si="59"/>
        <v/>
      </c>
      <c r="S43" t="str">
        <f t="shared" ca="1" si="59"/>
        <v/>
      </c>
      <c r="T43" t="str">
        <f t="shared" ca="1" si="56"/>
        <v/>
      </c>
      <c r="U43" t="str">
        <f t="shared" ca="1" si="55"/>
        <v/>
      </c>
      <c r="V43" t="str">
        <f t="shared" ca="1" si="55"/>
        <v/>
      </c>
      <c r="W43" t="str">
        <f t="shared" ca="1" si="55"/>
        <v/>
      </c>
      <c r="X43" t="str">
        <f t="shared" ca="1" si="55"/>
        <v/>
      </c>
      <c r="Y43" t="str">
        <f t="shared" ca="1" si="55"/>
        <v/>
      </c>
      <c r="Z43" t="str">
        <f t="shared" ca="1" si="55"/>
        <v/>
      </c>
      <c r="AA43" t="str">
        <f t="shared" ca="1" si="55"/>
        <v/>
      </c>
      <c r="AB43" t="str">
        <f t="shared" ca="1" si="55"/>
        <v/>
      </c>
      <c r="AC43" t="str">
        <f t="shared" ca="1" si="55"/>
        <v/>
      </c>
      <c r="AD43" t="str">
        <f t="shared" ca="1" si="55"/>
        <v/>
      </c>
      <c r="AE43" t="str">
        <f t="shared" ca="1" si="55"/>
        <v/>
      </c>
      <c r="AF43" t="str">
        <f t="shared" ca="1" si="55"/>
        <v/>
      </c>
      <c r="AG43" t="str">
        <f t="shared" ca="1" si="55"/>
        <v/>
      </c>
      <c r="AH43" t="str">
        <f t="shared" ca="1" si="55"/>
        <v/>
      </c>
      <c r="AI43" t="str">
        <f t="shared" ca="1" si="55"/>
        <v/>
      </c>
      <c r="AJ43" t="str">
        <f t="shared" ca="1" si="55"/>
        <v/>
      </c>
      <c r="AK43" t="str">
        <f t="shared" ca="1" si="52"/>
        <v/>
      </c>
      <c r="AL43" t="str">
        <f t="shared" ca="1" si="52"/>
        <v/>
      </c>
      <c r="AM43" t="str">
        <f t="shared" ca="1" si="52"/>
        <v/>
      </c>
      <c r="AN43" t="str">
        <f t="shared" ca="1" si="52"/>
        <v/>
      </c>
      <c r="AO43" t="str">
        <f t="shared" ca="1" si="52"/>
        <v/>
      </c>
      <c r="AQ43">
        <f t="shared" ca="1" si="57"/>
        <v>4</v>
      </c>
      <c r="AR43">
        <f t="shared" ca="1" si="60"/>
        <v>18</v>
      </c>
      <c r="AS43">
        <f t="shared" ca="1" si="61"/>
        <v>29</v>
      </c>
      <c r="AT43">
        <f t="shared" ca="1" si="62"/>
        <v>34</v>
      </c>
      <c r="AU43">
        <f t="shared" ca="1" si="63"/>
        <v>3</v>
      </c>
      <c r="AV43">
        <f t="shared" ca="1" si="64"/>
        <v>28</v>
      </c>
      <c r="AW43">
        <f t="shared" ca="1" si="65"/>
        <v>35</v>
      </c>
      <c r="AX43">
        <f t="shared" ca="1" si="66"/>
        <v>16</v>
      </c>
      <c r="AY43">
        <f t="shared" ca="1" si="67"/>
        <v>25</v>
      </c>
      <c r="AZ43">
        <f t="shared" ca="1" si="68"/>
        <v>15</v>
      </c>
      <c r="BA43">
        <f t="shared" ca="1" si="69"/>
        <v>11</v>
      </c>
      <c r="BB43">
        <f t="shared" ca="1" si="70"/>
        <v>33</v>
      </c>
      <c r="BC43">
        <f t="shared" ca="1" si="71"/>
        <v>6</v>
      </c>
      <c r="BD43">
        <f t="shared" ca="1" si="72"/>
        <v>9</v>
      </c>
      <c r="BE43">
        <f t="shared" ca="1" si="73"/>
        <v>10</v>
      </c>
      <c r="BF43">
        <f t="shared" ca="1" si="74"/>
        <v>36</v>
      </c>
      <c r="BG43">
        <f t="shared" ca="1" si="75"/>
        <v>23</v>
      </c>
      <c r="BH43">
        <f t="shared" ca="1" si="76"/>
        <v>27</v>
      </c>
      <c r="BI43">
        <f t="shared" ca="1" si="77"/>
        <v>2</v>
      </c>
      <c r="BJ43">
        <f t="shared" ca="1" si="78"/>
        <v>20</v>
      </c>
      <c r="BK43">
        <f t="shared" ca="1" si="79"/>
        <v>24</v>
      </c>
      <c r="BL43">
        <f t="shared" ca="1" si="80"/>
        <v>7</v>
      </c>
      <c r="BM43">
        <f t="shared" ca="1" si="81"/>
        <v>8</v>
      </c>
      <c r="BN43">
        <f t="shared" ca="1" si="82"/>
        <v>1</v>
      </c>
      <c r="BO43">
        <f t="shared" ca="1" si="83"/>
        <v>37</v>
      </c>
      <c r="BP43">
        <f t="shared" ca="1" si="84"/>
        <v>12</v>
      </c>
      <c r="BQ43" t="str">
        <f t="shared" ca="1" si="85"/>
        <v/>
      </c>
      <c r="BR43" t="str">
        <f t="shared" ca="1" si="86"/>
        <v/>
      </c>
      <c r="BS43" t="str">
        <f t="shared" ca="1" si="87"/>
        <v/>
      </c>
      <c r="BT43" t="str">
        <f t="shared" ca="1" si="88"/>
        <v/>
      </c>
      <c r="BU43" t="str">
        <f t="shared" ca="1" si="89"/>
        <v/>
      </c>
      <c r="BV43" t="str">
        <f t="shared" ca="1" si="90"/>
        <v/>
      </c>
      <c r="BW43" t="str">
        <f t="shared" ca="1" si="91"/>
        <v/>
      </c>
      <c r="BX43" t="str">
        <f t="shared" ca="1" si="92"/>
        <v/>
      </c>
      <c r="BY43" t="str">
        <f t="shared" ca="1" si="93"/>
        <v/>
      </c>
      <c r="BZ43" t="str">
        <f t="shared" ca="1" si="94"/>
        <v/>
      </c>
      <c r="CA43" t="str">
        <f t="shared" ca="1" si="95"/>
        <v/>
      </c>
      <c r="CE43">
        <f t="shared" ca="1" si="96"/>
        <v>24</v>
      </c>
      <c r="CF43">
        <f t="shared" ca="1" si="96"/>
        <v>19</v>
      </c>
      <c r="CG43">
        <f t="shared" ca="1" si="96"/>
        <v>5</v>
      </c>
      <c r="CH43">
        <f t="shared" ca="1" si="96"/>
        <v>1</v>
      </c>
      <c r="CI43" t="str">
        <f t="shared" ca="1" si="96"/>
        <v/>
      </c>
      <c r="CJ43">
        <f t="shared" ca="1" si="96"/>
        <v>13</v>
      </c>
      <c r="CK43">
        <f t="shared" ca="1" si="96"/>
        <v>22</v>
      </c>
      <c r="CL43">
        <f t="shared" ca="1" si="96"/>
        <v>23</v>
      </c>
      <c r="CM43">
        <f t="shared" ca="1" si="96"/>
        <v>14</v>
      </c>
      <c r="CN43">
        <f t="shared" ca="1" si="96"/>
        <v>15</v>
      </c>
      <c r="CO43">
        <f t="shared" ca="1" si="96"/>
        <v>11</v>
      </c>
      <c r="CP43">
        <f t="shared" ca="1" si="96"/>
        <v>26</v>
      </c>
      <c r="CQ43" t="str">
        <f t="shared" ca="1" si="96"/>
        <v/>
      </c>
      <c r="CR43" t="str">
        <f t="shared" ca="1" si="96"/>
        <v/>
      </c>
      <c r="CS43">
        <f t="shared" ca="1" si="96"/>
        <v>10</v>
      </c>
      <c r="CT43">
        <f t="shared" ca="1" si="96"/>
        <v>8</v>
      </c>
      <c r="CU43" t="str">
        <f t="shared" ca="1" si="96"/>
        <v/>
      </c>
      <c r="CV43">
        <f t="shared" ca="1" si="96"/>
        <v>2</v>
      </c>
      <c r="CW43" t="str">
        <f t="shared" ca="1" si="96"/>
        <v/>
      </c>
      <c r="CX43">
        <f t="shared" ca="1" si="96"/>
        <v>20</v>
      </c>
      <c r="CY43" t="str">
        <f t="shared" ca="1" si="54"/>
        <v/>
      </c>
      <c r="CZ43" t="str">
        <f t="shared" ca="1" si="54"/>
        <v/>
      </c>
      <c r="DA43">
        <f t="shared" ca="1" si="54"/>
        <v>17</v>
      </c>
      <c r="DB43">
        <f t="shared" ca="1" si="54"/>
        <v>21</v>
      </c>
      <c r="DC43">
        <f t="shared" ca="1" si="54"/>
        <v>9</v>
      </c>
      <c r="DD43" t="str">
        <f t="shared" ca="1" si="54"/>
        <v/>
      </c>
      <c r="DE43">
        <f t="shared" ca="1" si="54"/>
        <v>18</v>
      </c>
      <c r="DF43">
        <f t="shared" ca="1" si="54"/>
        <v>6</v>
      </c>
      <c r="DG43">
        <f t="shared" ca="1" si="54"/>
        <v>3</v>
      </c>
      <c r="DH43" t="str">
        <f t="shared" ca="1" si="54"/>
        <v/>
      </c>
      <c r="DI43" t="str">
        <f t="shared" ca="1" si="54"/>
        <v/>
      </c>
      <c r="DJ43" t="str">
        <f t="shared" ca="1" si="54"/>
        <v/>
      </c>
      <c r="DK43">
        <f t="shared" ca="1" si="54"/>
        <v>12</v>
      </c>
      <c r="DL43">
        <f t="shared" ca="1" si="54"/>
        <v>4</v>
      </c>
      <c r="DM43">
        <f t="shared" ca="1" si="54"/>
        <v>7</v>
      </c>
      <c r="DN43">
        <f t="shared" ca="1" si="54"/>
        <v>16</v>
      </c>
      <c r="DO43">
        <f t="shared" ca="1" si="54"/>
        <v>25</v>
      </c>
    </row>
    <row r="44" spans="1:119" x14ac:dyDescent="0.25">
      <c r="A44">
        <v>43</v>
      </c>
      <c r="B44">
        <f ca="1">'Rev-KTF'!B45</f>
        <v>35</v>
      </c>
      <c r="C44">
        <f t="shared" ca="1" si="58"/>
        <v>7</v>
      </c>
      <c r="D44" t="str">
        <f t="shared" ca="1" si="7"/>
        <v/>
      </c>
      <c r="E44" t="str">
        <f t="shared" ca="1" si="59"/>
        <v/>
      </c>
      <c r="F44" t="str">
        <f t="shared" ca="1" si="59"/>
        <v/>
      </c>
      <c r="G44" t="str">
        <f t="shared" ca="1" si="59"/>
        <v/>
      </c>
      <c r="H44" t="str">
        <f t="shared" ca="1" si="59"/>
        <v/>
      </c>
      <c r="I44" t="str">
        <f t="shared" ca="1" si="59"/>
        <v/>
      </c>
      <c r="J44" t="str">
        <f t="shared" ca="1" si="59"/>
        <v/>
      </c>
      <c r="K44" t="str">
        <f t="shared" ca="1" si="59"/>
        <v/>
      </c>
      <c r="L44" t="str">
        <f t="shared" ca="1" si="59"/>
        <v/>
      </c>
      <c r="M44" t="str">
        <f t="shared" ca="1" si="59"/>
        <v/>
      </c>
      <c r="N44" t="str">
        <f t="shared" ca="1" si="59"/>
        <v/>
      </c>
      <c r="O44" t="str">
        <f t="shared" ca="1" si="59"/>
        <v/>
      </c>
      <c r="P44" t="str">
        <f t="shared" ca="1" si="59"/>
        <v/>
      </c>
      <c r="Q44" t="str">
        <f t="shared" ca="1" si="59"/>
        <v/>
      </c>
      <c r="R44" t="str">
        <f t="shared" ca="1" si="59"/>
        <v/>
      </c>
      <c r="S44" t="str">
        <f t="shared" ca="1" si="59"/>
        <v/>
      </c>
      <c r="T44" t="str">
        <f t="shared" ca="1" si="56"/>
        <v/>
      </c>
      <c r="U44" t="str">
        <f t="shared" ca="1" si="55"/>
        <v/>
      </c>
      <c r="V44" t="str">
        <f t="shared" ca="1" si="55"/>
        <v/>
      </c>
      <c r="W44" t="str">
        <f t="shared" ca="1" si="55"/>
        <v/>
      </c>
      <c r="X44" t="str">
        <f t="shared" ca="1" si="55"/>
        <v/>
      </c>
      <c r="Y44" t="str">
        <f t="shared" ca="1" si="55"/>
        <v/>
      </c>
      <c r="Z44" t="str">
        <f t="shared" ca="1" si="55"/>
        <v/>
      </c>
      <c r="AA44" t="str">
        <f t="shared" ca="1" si="55"/>
        <v/>
      </c>
      <c r="AB44" t="str">
        <f t="shared" ca="1" si="55"/>
        <v/>
      </c>
      <c r="AC44" t="str">
        <f t="shared" ca="1" si="55"/>
        <v/>
      </c>
      <c r="AD44" t="str">
        <f t="shared" ca="1" si="55"/>
        <v/>
      </c>
      <c r="AE44" t="str">
        <f t="shared" ca="1" si="55"/>
        <v/>
      </c>
      <c r="AF44" t="str">
        <f t="shared" ca="1" si="55"/>
        <v/>
      </c>
      <c r="AG44" t="str">
        <f t="shared" ca="1" si="55"/>
        <v/>
      </c>
      <c r="AH44" t="str">
        <f t="shared" ca="1" si="55"/>
        <v/>
      </c>
      <c r="AI44" t="str">
        <f t="shared" ca="1" si="55"/>
        <v/>
      </c>
      <c r="AJ44" t="str">
        <f t="shared" ca="1" si="55"/>
        <v/>
      </c>
      <c r="AK44" t="str">
        <f t="shared" ca="1" si="52"/>
        <v/>
      </c>
      <c r="AL44" t="str">
        <f t="shared" ca="1" si="52"/>
        <v/>
      </c>
      <c r="AM44" t="str">
        <f t="shared" ca="1" si="52"/>
        <v/>
      </c>
      <c r="AN44" t="str">
        <f t="shared" ca="1" si="52"/>
        <v/>
      </c>
      <c r="AO44" t="str">
        <f t="shared" ca="1" si="52"/>
        <v/>
      </c>
      <c r="AQ44">
        <f t="shared" ca="1" si="57"/>
        <v>35</v>
      </c>
      <c r="AR44">
        <f t="shared" ca="1" si="60"/>
        <v>4</v>
      </c>
      <c r="AS44">
        <f t="shared" ca="1" si="61"/>
        <v>18</v>
      </c>
      <c r="AT44">
        <f t="shared" ca="1" si="62"/>
        <v>29</v>
      </c>
      <c r="AU44">
        <f t="shared" ca="1" si="63"/>
        <v>34</v>
      </c>
      <c r="AV44">
        <f t="shared" ca="1" si="64"/>
        <v>3</v>
      </c>
      <c r="AW44">
        <f t="shared" ca="1" si="65"/>
        <v>28</v>
      </c>
      <c r="AX44">
        <f t="shared" ca="1" si="66"/>
        <v>16</v>
      </c>
      <c r="AY44">
        <f t="shared" ca="1" si="67"/>
        <v>25</v>
      </c>
      <c r="AZ44">
        <f t="shared" ca="1" si="68"/>
        <v>15</v>
      </c>
      <c r="BA44">
        <f t="shared" ca="1" si="69"/>
        <v>11</v>
      </c>
      <c r="BB44">
        <f t="shared" ca="1" si="70"/>
        <v>33</v>
      </c>
      <c r="BC44">
        <f t="shared" ca="1" si="71"/>
        <v>6</v>
      </c>
      <c r="BD44">
        <f t="shared" ca="1" si="72"/>
        <v>9</v>
      </c>
      <c r="BE44">
        <f t="shared" ca="1" si="73"/>
        <v>10</v>
      </c>
      <c r="BF44">
        <f t="shared" ca="1" si="74"/>
        <v>36</v>
      </c>
      <c r="BG44">
        <f t="shared" ca="1" si="75"/>
        <v>23</v>
      </c>
      <c r="BH44">
        <f t="shared" ca="1" si="76"/>
        <v>27</v>
      </c>
      <c r="BI44">
        <f t="shared" ca="1" si="77"/>
        <v>2</v>
      </c>
      <c r="BJ44">
        <f t="shared" ca="1" si="78"/>
        <v>20</v>
      </c>
      <c r="BK44">
        <f t="shared" ca="1" si="79"/>
        <v>24</v>
      </c>
      <c r="BL44">
        <f t="shared" ca="1" si="80"/>
        <v>7</v>
      </c>
      <c r="BM44">
        <f t="shared" ca="1" si="81"/>
        <v>8</v>
      </c>
      <c r="BN44">
        <f t="shared" ca="1" si="82"/>
        <v>1</v>
      </c>
      <c r="BO44">
        <f t="shared" ca="1" si="83"/>
        <v>37</v>
      </c>
      <c r="BP44">
        <f t="shared" ca="1" si="84"/>
        <v>12</v>
      </c>
      <c r="BQ44" t="str">
        <f t="shared" ca="1" si="85"/>
        <v/>
      </c>
      <c r="BR44" t="str">
        <f t="shared" ca="1" si="86"/>
        <v/>
      </c>
      <c r="BS44" t="str">
        <f t="shared" ca="1" si="87"/>
        <v/>
      </c>
      <c r="BT44" t="str">
        <f t="shared" ca="1" si="88"/>
        <v/>
      </c>
      <c r="BU44" t="str">
        <f t="shared" ca="1" si="89"/>
        <v/>
      </c>
      <c r="BV44" t="str">
        <f t="shared" ca="1" si="90"/>
        <v/>
      </c>
      <c r="BW44" t="str">
        <f t="shared" ca="1" si="91"/>
        <v/>
      </c>
      <c r="BX44" t="str">
        <f t="shared" ca="1" si="92"/>
        <v/>
      </c>
      <c r="BY44" t="str">
        <f t="shared" ca="1" si="93"/>
        <v/>
      </c>
      <c r="BZ44" t="str">
        <f t="shared" ca="1" si="94"/>
        <v/>
      </c>
      <c r="CA44" t="str">
        <f t="shared" ca="1" si="95"/>
        <v/>
      </c>
      <c r="CE44">
        <f t="shared" ca="1" si="96"/>
        <v>24</v>
      </c>
      <c r="CF44">
        <f t="shared" ca="1" si="96"/>
        <v>19</v>
      </c>
      <c r="CG44">
        <f t="shared" ca="1" si="96"/>
        <v>6</v>
      </c>
      <c r="CH44">
        <f t="shared" ca="1" si="96"/>
        <v>2</v>
      </c>
      <c r="CI44" t="str">
        <f t="shared" ca="1" si="96"/>
        <v/>
      </c>
      <c r="CJ44">
        <f t="shared" ca="1" si="96"/>
        <v>13</v>
      </c>
      <c r="CK44">
        <f t="shared" ca="1" si="96"/>
        <v>22</v>
      </c>
      <c r="CL44">
        <f t="shared" ca="1" si="96"/>
        <v>23</v>
      </c>
      <c r="CM44">
        <f t="shared" ca="1" si="96"/>
        <v>14</v>
      </c>
      <c r="CN44">
        <f t="shared" ca="1" si="96"/>
        <v>15</v>
      </c>
      <c r="CO44">
        <f t="shared" ca="1" si="96"/>
        <v>11</v>
      </c>
      <c r="CP44">
        <f t="shared" ca="1" si="96"/>
        <v>26</v>
      </c>
      <c r="CQ44" t="str">
        <f t="shared" ca="1" si="96"/>
        <v/>
      </c>
      <c r="CR44" t="str">
        <f t="shared" ca="1" si="96"/>
        <v/>
      </c>
      <c r="CS44">
        <f t="shared" ca="1" si="96"/>
        <v>10</v>
      </c>
      <c r="CT44">
        <f t="shared" ca="1" si="96"/>
        <v>8</v>
      </c>
      <c r="CU44" t="str">
        <f t="shared" ca="1" si="96"/>
        <v/>
      </c>
      <c r="CV44">
        <f t="shared" ca="1" si="96"/>
        <v>3</v>
      </c>
      <c r="CW44" t="str">
        <f t="shared" ca="1" si="96"/>
        <v/>
      </c>
      <c r="CX44">
        <f t="shared" ca="1" si="96"/>
        <v>20</v>
      </c>
      <c r="CY44" t="str">
        <f t="shared" ca="1" si="54"/>
        <v/>
      </c>
      <c r="CZ44" t="str">
        <f t="shared" ca="1" si="54"/>
        <v/>
      </c>
      <c r="DA44">
        <f t="shared" ca="1" si="54"/>
        <v>17</v>
      </c>
      <c r="DB44">
        <f t="shared" ca="1" si="54"/>
        <v>21</v>
      </c>
      <c r="DC44">
        <f t="shared" ca="1" si="54"/>
        <v>9</v>
      </c>
      <c r="DD44" t="str">
        <f t="shared" ca="1" si="54"/>
        <v/>
      </c>
      <c r="DE44">
        <f t="shared" ca="1" si="54"/>
        <v>18</v>
      </c>
      <c r="DF44">
        <f t="shared" ca="1" si="54"/>
        <v>7</v>
      </c>
      <c r="DG44">
        <f t="shared" ca="1" si="54"/>
        <v>4</v>
      </c>
      <c r="DH44" t="str">
        <f t="shared" ca="1" si="54"/>
        <v/>
      </c>
      <c r="DI44" t="str">
        <f t="shared" ca="1" si="54"/>
        <v/>
      </c>
      <c r="DJ44" t="str">
        <f t="shared" ca="1" si="54"/>
        <v/>
      </c>
      <c r="DK44">
        <f t="shared" ca="1" si="54"/>
        <v>12</v>
      </c>
      <c r="DL44">
        <f t="shared" ca="1" si="54"/>
        <v>5</v>
      </c>
      <c r="DM44">
        <f t="shared" ca="1" si="54"/>
        <v>1</v>
      </c>
      <c r="DN44">
        <f t="shared" ca="1" si="54"/>
        <v>16</v>
      </c>
      <c r="DO44">
        <f t="shared" ca="1" si="54"/>
        <v>25</v>
      </c>
    </row>
    <row r="45" spans="1:119" x14ac:dyDescent="0.25">
      <c r="A45">
        <v>44</v>
      </c>
      <c r="B45">
        <f ca="1">'Rev-KTF'!B46</f>
        <v>18</v>
      </c>
      <c r="C45">
        <f t="shared" ca="1" si="58"/>
        <v>3</v>
      </c>
      <c r="D45" t="str">
        <f t="shared" ca="1" si="7"/>
        <v/>
      </c>
      <c r="E45" t="str">
        <f t="shared" ca="1" si="59"/>
        <v/>
      </c>
      <c r="F45" t="str">
        <f t="shared" ca="1" si="59"/>
        <v/>
      </c>
      <c r="G45" t="str">
        <f t="shared" ca="1" si="59"/>
        <v/>
      </c>
      <c r="H45" t="str">
        <f t="shared" ca="1" si="59"/>
        <v/>
      </c>
      <c r="I45" t="str">
        <f t="shared" ca="1" si="59"/>
        <v/>
      </c>
      <c r="J45" t="str">
        <f t="shared" ca="1" si="59"/>
        <v/>
      </c>
      <c r="K45" t="str">
        <f t="shared" ca="1" si="59"/>
        <v/>
      </c>
      <c r="L45" t="str">
        <f t="shared" ca="1" si="59"/>
        <v/>
      </c>
      <c r="M45" t="str">
        <f t="shared" ca="1" si="59"/>
        <v/>
      </c>
      <c r="N45" t="str">
        <f t="shared" ca="1" si="59"/>
        <v/>
      </c>
      <c r="O45" t="str">
        <f t="shared" ca="1" si="59"/>
        <v/>
      </c>
      <c r="P45" t="str">
        <f t="shared" ca="1" si="59"/>
        <v/>
      </c>
      <c r="Q45" t="str">
        <f t="shared" ca="1" si="59"/>
        <v/>
      </c>
      <c r="R45" t="str">
        <f t="shared" ca="1" si="59"/>
        <v/>
      </c>
      <c r="S45" t="str">
        <f t="shared" ca="1" si="59"/>
        <v/>
      </c>
      <c r="T45" t="str">
        <f t="shared" ca="1" si="56"/>
        <v/>
      </c>
      <c r="U45" t="str">
        <f t="shared" ca="1" si="55"/>
        <v/>
      </c>
      <c r="V45" t="str">
        <f t="shared" ca="1" si="55"/>
        <v/>
      </c>
      <c r="W45" t="str">
        <f t="shared" ca="1" si="55"/>
        <v/>
      </c>
      <c r="X45" t="str">
        <f t="shared" ca="1" si="55"/>
        <v/>
      </c>
      <c r="Y45" t="str">
        <f t="shared" ca="1" si="55"/>
        <v/>
      </c>
      <c r="Z45" t="str">
        <f t="shared" ca="1" si="55"/>
        <v/>
      </c>
      <c r="AA45" t="str">
        <f t="shared" ca="1" si="55"/>
        <v/>
      </c>
      <c r="AB45" t="str">
        <f t="shared" ca="1" si="55"/>
        <v/>
      </c>
      <c r="AC45" t="str">
        <f t="shared" ca="1" si="55"/>
        <v/>
      </c>
      <c r="AD45" t="str">
        <f t="shared" ca="1" si="55"/>
        <v/>
      </c>
      <c r="AE45" t="str">
        <f t="shared" ca="1" si="55"/>
        <v/>
      </c>
      <c r="AF45" t="str">
        <f t="shared" ca="1" si="55"/>
        <v/>
      </c>
      <c r="AG45" t="str">
        <f t="shared" ca="1" si="55"/>
        <v/>
      </c>
      <c r="AH45" t="str">
        <f t="shared" ca="1" si="55"/>
        <v/>
      </c>
      <c r="AI45" t="str">
        <f t="shared" ca="1" si="55"/>
        <v/>
      </c>
      <c r="AJ45" t="str">
        <f t="shared" ca="1" si="55"/>
        <v/>
      </c>
      <c r="AK45" t="str">
        <f t="shared" ca="1" si="52"/>
        <v/>
      </c>
      <c r="AL45" t="str">
        <f t="shared" ca="1" si="52"/>
        <v/>
      </c>
      <c r="AM45" t="str">
        <f t="shared" ca="1" si="52"/>
        <v/>
      </c>
      <c r="AN45" t="str">
        <f t="shared" ca="1" si="52"/>
        <v/>
      </c>
      <c r="AO45" t="str">
        <f t="shared" ca="1" si="52"/>
        <v/>
      </c>
      <c r="AQ45">
        <f t="shared" ca="1" si="57"/>
        <v>18</v>
      </c>
      <c r="AR45">
        <f t="shared" ca="1" si="60"/>
        <v>35</v>
      </c>
      <c r="AS45">
        <f t="shared" ca="1" si="61"/>
        <v>4</v>
      </c>
      <c r="AT45">
        <f t="shared" ca="1" si="62"/>
        <v>29</v>
      </c>
      <c r="AU45">
        <f t="shared" ca="1" si="63"/>
        <v>34</v>
      </c>
      <c r="AV45">
        <f t="shared" ca="1" si="64"/>
        <v>3</v>
      </c>
      <c r="AW45">
        <f t="shared" ca="1" si="65"/>
        <v>28</v>
      </c>
      <c r="AX45">
        <f t="shared" ca="1" si="66"/>
        <v>16</v>
      </c>
      <c r="AY45">
        <f t="shared" ca="1" si="67"/>
        <v>25</v>
      </c>
      <c r="AZ45">
        <f t="shared" ca="1" si="68"/>
        <v>15</v>
      </c>
      <c r="BA45">
        <f t="shared" ca="1" si="69"/>
        <v>11</v>
      </c>
      <c r="BB45">
        <f t="shared" ca="1" si="70"/>
        <v>33</v>
      </c>
      <c r="BC45">
        <f t="shared" ca="1" si="71"/>
        <v>6</v>
      </c>
      <c r="BD45">
        <f t="shared" ca="1" si="72"/>
        <v>9</v>
      </c>
      <c r="BE45">
        <f t="shared" ca="1" si="73"/>
        <v>10</v>
      </c>
      <c r="BF45">
        <f t="shared" ca="1" si="74"/>
        <v>36</v>
      </c>
      <c r="BG45">
        <f t="shared" ca="1" si="75"/>
        <v>23</v>
      </c>
      <c r="BH45">
        <f t="shared" ca="1" si="76"/>
        <v>27</v>
      </c>
      <c r="BI45">
        <f t="shared" ca="1" si="77"/>
        <v>2</v>
      </c>
      <c r="BJ45">
        <f t="shared" ca="1" si="78"/>
        <v>20</v>
      </c>
      <c r="BK45">
        <f t="shared" ca="1" si="79"/>
        <v>24</v>
      </c>
      <c r="BL45">
        <f t="shared" ca="1" si="80"/>
        <v>7</v>
      </c>
      <c r="BM45">
        <f t="shared" ca="1" si="81"/>
        <v>8</v>
      </c>
      <c r="BN45">
        <f t="shared" ca="1" si="82"/>
        <v>1</v>
      </c>
      <c r="BO45">
        <f t="shared" ca="1" si="83"/>
        <v>37</v>
      </c>
      <c r="BP45">
        <f t="shared" ca="1" si="84"/>
        <v>12</v>
      </c>
      <c r="BQ45" t="str">
        <f t="shared" ca="1" si="85"/>
        <v/>
      </c>
      <c r="BR45" t="str">
        <f t="shared" ca="1" si="86"/>
        <v/>
      </c>
      <c r="BS45" t="str">
        <f t="shared" ca="1" si="87"/>
        <v/>
      </c>
      <c r="BT45" t="str">
        <f t="shared" ca="1" si="88"/>
        <v/>
      </c>
      <c r="BU45" t="str">
        <f t="shared" ca="1" si="89"/>
        <v/>
      </c>
      <c r="BV45" t="str">
        <f t="shared" ca="1" si="90"/>
        <v/>
      </c>
      <c r="BW45" t="str">
        <f t="shared" ca="1" si="91"/>
        <v/>
      </c>
      <c r="BX45" t="str">
        <f t="shared" ca="1" si="92"/>
        <v/>
      </c>
      <c r="BY45" t="str">
        <f t="shared" ca="1" si="93"/>
        <v/>
      </c>
      <c r="BZ45" t="str">
        <f t="shared" ca="1" si="94"/>
        <v/>
      </c>
      <c r="CA45" t="str">
        <f t="shared" ca="1" si="95"/>
        <v/>
      </c>
      <c r="CE45">
        <f t="shared" ca="1" si="96"/>
        <v>24</v>
      </c>
      <c r="CF45">
        <f t="shared" ca="1" si="96"/>
        <v>19</v>
      </c>
      <c r="CG45">
        <f t="shared" ca="1" si="96"/>
        <v>6</v>
      </c>
      <c r="CH45">
        <f t="shared" ca="1" si="96"/>
        <v>3</v>
      </c>
      <c r="CI45" t="str">
        <f t="shared" ca="1" si="96"/>
        <v/>
      </c>
      <c r="CJ45">
        <f t="shared" ca="1" si="96"/>
        <v>13</v>
      </c>
      <c r="CK45">
        <f t="shared" ca="1" si="96"/>
        <v>22</v>
      </c>
      <c r="CL45">
        <f t="shared" ca="1" si="96"/>
        <v>23</v>
      </c>
      <c r="CM45">
        <f t="shared" ca="1" si="96"/>
        <v>14</v>
      </c>
      <c r="CN45">
        <f t="shared" ca="1" si="96"/>
        <v>15</v>
      </c>
      <c r="CO45">
        <f t="shared" ca="1" si="96"/>
        <v>11</v>
      </c>
      <c r="CP45">
        <f t="shared" ca="1" si="96"/>
        <v>26</v>
      </c>
      <c r="CQ45" t="str">
        <f t="shared" ca="1" si="96"/>
        <v/>
      </c>
      <c r="CR45" t="str">
        <f t="shared" ca="1" si="96"/>
        <v/>
      </c>
      <c r="CS45">
        <f t="shared" ca="1" si="96"/>
        <v>10</v>
      </c>
      <c r="CT45">
        <f t="shared" ca="1" si="96"/>
        <v>8</v>
      </c>
      <c r="CU45" t="str">
        <f t="shared" ca="1" si="96"/>
        <v/>
      </c>
      <c r="CV45">
        <f t="shared" ca="1" si="96"/>
        <v>1</v>
      </c>
      <c r="CW45" t="str">
        <f t="shared" ca="1" si="96"/>
        <v/>
      </c>
      <c r="CX45">
        <f t="shared" ca="1" si="96"/>
        <v>20</v>
      </c>
      <c r="CY45" t="str">
        <f t="shared" ca="1" si="54"/>
        <v/>
      </c>
      <c r="CZ45" t="str">
        <f t="shared" ca="1" si="54"/>
        <v/>
      </c>
      <c r="DA45">
        <f t="shared" ca="1" si="54"/>
        <v>17</v>
      </c>
      <c r="DB45">
        <f t="shared" ca="1" si="54"/>
        <v>21</v>
      </c>
      <c r="DC45">
        <f t="shared" ca="1" si="54"/>
        <v>9</v>
      </c>
      <c r="DD45" t="str">
        <f t="shared" ca="1" si="54"/>
        <v/>
      </c>
      <c r="DE45">
        <f t="shared" ca="1" si="54"/>
        <v>18</v>
      </c>
      <c r="DF45">
        <f t="shared" ca="1" si="54"/>
        <v>7</v>
      </c>
      <c r="DG45">
        <f t="shared" ca="1" si="54"/>
        <v>4</v>
      </c>
      <c r="DH45" t="str">
        <f t="shared" ca="1" si="54"/>
        <v/>
      </c>
      <c r="DI45" t="str">
        <f t="shared" ca="1" si="54"/>
        <v/>
      </c>
      <c r="DJ45" t="str">
        <f t="shared" ca="1" si="54"/>
        <v/>
      </c>
      <c r="DK45">
        <f t="shared" ca="1" si="54"/>
        <v>12</v>
      </c>
      <c r="DL45">
        <f t="shared" ca="1" si="54"/>
        <v>5</v>
      </c>
      <c r="DM45">
        <f t="shared" ca="1" si="54"/>
        <v>2</v>
      </c>
      <c r="DN45">
        <f t="shared" ca="1" si="54"/>
        <v>16</v>
      </c>
      <c r="DO45">
        <f t="shared" ca="1" si="54"/>
        <v>25</v>
      </c>
    </row>
    <row r="46" spans="1:119" x14ac:dyDescent="0.25">
      <c r="A46">
        <v>45</v>
      </c>
      <c r="B46">
        <f ca="1">'Rev-KTF'!B47</f>
        <v>22</v>
      </c>
      <c r="C46" t="str">
        <f t="shared" ca="1" si="58"/>
        <v/>
      </c>
      <c r="D46" t="str">
        <f t="shared" ca="1" si="7"/>
        <v/>
      </c>
      <c r="E46" t="str">
        <f t="shared" ca="1" si="59"/>
        <v/>
      </c>
      <c r="F46" t="str">
        <f t="shared" ca="1" si="59"/>
        <v/>
      </c>
      <c r="G46" t="str">
        <f t="shared" ca="1" si="59"/>
        <v/>
      </c>
      <c r="H46" t="str">
        <f t="shared" ca="1" si="59"/>
        <v/>
      </c>
      <c r="I46" t="str">
        <f t="shared" ca="1" si="59"/>
        <v/>
      </c>
      <c r="J46" t="str">
        <f t="shared" ca="1" si="59"/>
        <v/>
      </c>
      <c r="K46" t="str">
        <f t="shared" ca="1" si="59"/>
        <v/>
      </c>
      <c r="L46" t="str">
        <f t="shared" ca="1" si="59"/>
        <v/>
      </c>
      <c r="M46" t="str">
        <f t="shared" ca="1" si="59"/>
        <v/>
      </c>
      <c r="N46" t="str">
        <f t="shared" ca="1" si="59"/>
        <v/>
      </c>
      <c r="O46" t="str">
        <f t="shared" ca="1" si="59"/>
        <v/>
      </c>
      <c r="P46" t="str">
        <f t="shared" ca="1" si="59"/>
        <v/>
      </c>
      <c r="Q46" t="str">
        <f t="shared" ca="1" si="59"/>
        <v/>
      </c>
      <c r="R46" t="str">
        <f t="shared" ca="1" si="59"/>
        <v/>
      </c>
      <c r="S46" t="str">
        <f t="shared" ca="1" si="59"/>
        <v/>
      </c>
      <c r="T46" t="str">
        <f t="shared" ca="1" si="56"/>
        <v/>
      </c>
      <c r="U46" t="str">
        <f t="shared" ca="1" si="55"/>
        <v/>
      </c>
      <c r="V46" t="str">
        <f t="shared" ca="1" si="55"/>
        <v/>
      </c>
      <c r="W46" t="str">
        <f t="shared" ca="1" si="55"/>
        <v/>
      </c>
      <c r="X46" t="str">
        <f t="shared" ca="1" si="55"/>
        <v/>
      </c>
      <c r="Y46" t="str">
        <f t="shared" ca="1" si="55"/>
        <v/>
      </c>
      <c r="Z46" t="str">
        <f t="shared" ca="1" si="55"/>
        <v/>
      </c>
      <c r="AA46" t="str">
        <f t="shared" ca="1" si="55"/>
        <v/>
      </c>
      <c r="AB46" t="str">
        <f t="shared" ca="1" si="55"/>
        <v/>
      </c>
      <c r="AC46" t="str">
        <f t="shared" ca="1" si="55"/>
        <v/>
      </c>
      <c r="AD46" t="str">
        <f t="shared" ca="1" si="55"/>
        <v/>
      </c>
      <c r="AE46" t="str">
        <f t="shared" ca="1" si="55"/>
        <v/>
      </c>
      <c r="AF46" t="str">
        <f t="shared" ca="1" si="55"/>
        <v/>
      </c>
      <c r="AG46" t="str">
        <f t="shared" ca="1" si="55"/>
        <v/>
      </c>
      <c r="AH46" t="str">
        <f t="shared" ca="1" si="55"/>
        <v/>
      </c>
      <c r="AI46" t="str">
        <f t="shared" ca="1" si="55"/>
        <v/>
      </c>
      <c r="AJ46" t="str">
        <f t="shared" ca="1" si="55"/>
        <v/>
      </c>
      <c r="AK46" t="str">
        <f t="shared" ca="1" si="52"/>
        <v/>
      </c>
      <c r="AL46" t="str">
        <f t="shared" ca="1" si="52"/>
        <v/>
      </c>
      <c r="AM46" t="str">
        <f t="shared" ca="1" si="52"/>
        <v/>
      </c>
      <c r="AN46" t="str">
        <f t="shared" ca="1" si="52"/>
        <v/>
      </c>
      <c r="AO46" t="str">
        <f t="shared" ca="1" si="52"/>
        <v/>
      </c>
      <c r="AQ46">
        <f t="shared" ca="1" si="57"/>
        <v>22</v>
      </c>
      <c r="AR46">
        <f t="shared" ca="1" si="60"/>
        <v>18</v>
      </c>
      <c r="AS46">
        <f t="shared" ca="1" si="61"/>
        <v>35</v>
      </c>
      <c r="AT46">
        <f t="shared" ca="1" si="62"/>
        <v>4</v>
      </c>
      <c r="AU46">
        <f t="shared" ca="1" si="63"/>
        <v>29</v>
      </c>
      <c r="AV46">
        <f t="shared" ca="1" si="64"/>
        <v>34</v>
      </c>
      <c r="AW46">
        <f t="shared" ca="1" si="65"/>
        <v>3</v>
      </c>
      <c r="AX46">
        <f t="shared" ca="1" si="66"/>
        <v>28</v>
      </c>
      <c r="AY46">
        <f t="shared" ca="1" si="67"/>
        <v>16</v>
      </c>
      <c r="AZ46">
        <f t="shared" ca="1" si="68"/>
        <v>25</v>
      </c>
      <c r="BA46">
        <f t="shared" ca="1" si="69"/>
        <v>15</v>
      </c>
      <c r="BB46">
        <f t="shared" ca="1" si="70"/>
        <v>11</v>
      </c>
      <c r="BC46">
        <f t="shared" ca="1" si="71"/>
        <v>33</v>
      </c>
      <c r="BD46">
        <f t="shared" ca="1" si="72"/>
        <v>6</v>
      </c>
      <c r="BE46">
        <f t="shared" ca="1" si="73"/>
        <v>9</v>
      </c>
      <c r="BF46">
        <f t="shared" ca="1" si="74"/>
        <v>10</v>
      </c>
      <c r="BG46">
        <f t="shared" ca="1" si="75"/>
        <v>36</v>
      </c>
      <c r="BH46">
        <f t="shared" ca="1" si="76"/>
        <v>23</v>
      </c>
      <c r="BI46">
        <f t="shared" ca="1" si="77"/>
        <v>27</v>
      </c>
      <c r="BJ46">
        <f t="shared" ca="1" si="78"/>
        <v>2</v>
      </c>
      <c r="BK46">
        <f t="shared" ca="1" si="79"/>
        <v>20</v>
      </c>
      <c r="BL46">
        <f t="shared" ca="1" si="80"/>
        <v>24</v>
      </c>
      <c r="BM46">
        <f t="shared" ca="1" si="81"/>
        <v>7</v>
      </c>
      <c r="BN46">
        <f t="shared" ca="1" si="82"/>
        <v>8</v>
      </c>
      <c r="BO46">
        <f t="shared" ca="1" si="83"/>
        <v>1</v>
      </c>
      <c r="BP46">
        <f t="shared" ca="1" si="84"/>
        <v>37</v>
      </c>
      <c r="BQ46">
        <f t="shared" ca="1" si="85"/>
        <v>12</v>
      </c>
      <c r="BR46" t="str">
        <f t="shared" ca="1" si="86"/>
        <v/>
      </c>
      <c r="BS46" t="str">
        <f t="shared" ca="1" si="87"/>
        <v/>
      </c>
      <c r="BT46" t="str">
        <f t="shared" ca="1" si="88"/>
        <v/>
      </c>
      <c r="BU46" t="str">
        <f t="shared" ca="1" si="89"/>
        <v/>
      </c>
      <c r="BV46" t="str">
        <f t="shared" ca="1" si="90"/>
        <v/>
      </c>
      <c r="BW46" t="str">
        <f t="shared" ca="1" si="91"/>
        <v/>
      </c>
      <c r="BX46" t="str">
        <f t="shared" ca="1" si="92"/>
        <v/>
      </c>
      <c r="BY46" t="str">
        <f t="shared" ca="1" si="93"/>
        <v/>
      </c>
      <c r="BZ46" t="str">
        <f t="shared" ca="1" si="94"/>
        <v/>
      </c>
      <c r="CA46" t="str">
        <f t="shared" ca="1" si="95"/>
        <v/>
      </c>
      <c r="CE46">
        <f t="shared" ca="1" si="96"/>
        <v>25</v>
      </c>
      <c r="CF46">
        <f t="shared" ca="1" si="96"/>
        <v>20</v>
      </c>
      <c r="CG46">
        <f t="shared" ca="1" si="96"/>
        <v>7</v>
      </c>
      <c r="CH46">
        <f t="shared" ca="1" si="96"/>
        <v>4</v>
      </c>
      <c r="CI46" t="str">
        <f t="shared" ca="1" si="96"/>
        <v/>
      </c>
      <c r="CJ46">
        <f t="shared" ca="1" si="96"/>
        <v>14</v>
      </c>
      <c r="CK46">
        <f t="shared" ca="1" si="96"/>
        <v>23</v>
      </c>
      <c r="CL46">
        <f t="shared" ca="1" si="96"/>
        <v>24</v>
      </c>
      <c r="CM46">
        <f t="shared" ca="1" si="96"/>
        <v>15</v>
      </c>
      <c r="CN46">
        <f t="shared" ca="1" si="96"/>
        <v>16</v>
      </c>
      <c r="CO46">
        <f t="shared" ca="1" si="96"/>
        <v>12</v>
      </c>
      <c r="CP46">
        <f t="shared" ca="1" si="96"/>
        <v>27</v>
      </c>
      <c r="CQ46" t="str">
        <f t="shared" ca="1" si="96"/>
        <v/>
      </c>
      <c r="CR46" t="str">
        <f t="shared" ca="1" si="96"/>
        <v/>
      </c>
      <c r="CS46">
        <f t="shared" ca="1" si="96"/>
        <v>11</v>
      </c>
      <c r="CT46">
        <f t="shared" ca="1" si="96"/>
        <v>9</v>
      </c>
      <c r="CU46" t="str">
        <f t="shared" ca="1" si="96"/>
        <v/>
      </c>
      <c r="CV46">
        <f t="shared" ca="1" si="96"/>
        <v>2</v>
      </c>
      <c r="CW46" t="str">
        <f t="shared" ca="1" si="96"/>
        <v/>
      </c>
      <c r="CX46">
        <f t="shared" ca="1" si="96"/>
        <v>21</v>
      </c>
      <c r="CY46" t="str">
        <f t="shared" ca="1" si="54"/>
        <v/>
      </c>
      <c r="CZ46">
        <f t="shared" ca="1" si="54"/>
        <v>1</v>
      </c>
      <c r="DA46">
        <f t="shared" ca="1" si="54"/>
        <v>18</v>
      </c>
      <c r="DB46">
        <f t="shared" ca="1" si="54"/>
        <v>22</v>
      </c>
      <c r="DC46">
        <f t="shared" ca="1" si="54"/>
        <v>10</v>
      </c>
      <c r="DD46" t="str">
        <f t="shared" ca="1" si="54"/>
        <v/>
      </c>
      <c r="DE46">
        <f t="shared" ca="1" si="54"/>
        <v>19</v>
      </c>
      <c r="DF46">
        <f t="shared" ca="1" si="54"/>
        <v>8</v>
      </c>
      <c r="DG46">
        <f t="shared" ca="1" si="54"/>
        <v>5</v>
      </c>
      <c r="DH46" t="str">
        <f t="shared" ca="1" si="54"/>
        <v/>
      </c>
      <c r="DI46" t="str">
        <f t="shared" ca="1" si="54"/>
        <v/>
      </c>
      <c r="DJ46" t="str">
        <f t="shared" ca="1" si="54"/>
        <v/>
      </c>
      <c r="DK46">
        <f t="shared" ca="1" si="54"/>
        <v>13</v>
      </c>
      <c r="DL46">
        <f t="shared" ca="1" si="54"/>
        <v>6</v>
      </c>
      <c r="DM46">
        <f t="shared" ca="1" si="54"/>
        <v>3</v>
      </c>
      <c r="DN46">
        <f t="shared" ca="1" si="54"/>
        <v>17</v>
      </c>
      <c r="DO46">
        <f t="shared" ca="1" si="54"/>
        <v>26</v>
      </c>
    </row>
    <row r="47" spans="1:119" x14ac:dyDescent="0.25">
      <c r="A47">
        <v>46</v>
      </c>
      <c r="B47">
        <f ca="1">'Rev-KTF'!B48</f>
        <v>24</v>
      </c>
      <c r="C47">
        <f t="shared" ca="1" si="58"/>
        <v>22</v>
      </c>
      <c r="D47" t="str">
        <f t="shared" ca="1" si="7"/>
        <v/>
      </c>
      <c r="E47" t="str">
        <f t="shared" ca="1" si="59"/>
        <v/>
      </c>
      <c r="F47" t="str">
        <f t="shared" ca="1" si="59"/>
        <v/>
      </c>
      <c r="G47" t="str">
        <f t="shared" ca="1" si="59"/>
        <v/>
      </c>
      <c r="H47" t="str">
        <f t="shared" ca="1" si="59"/>
        <v/>
      </c>
      <c r="I47" t="str">
        <f t="shared" ca="1" si="59"/>
        <v/>
      </c>
      <c r="J47" t="str">
        <f t="shared" ca="1" si="59"/>
        <v/>
      </c>
      <c r="K47" t="str">
        <f t="shared" ca="1" si="59"/>
        <v/>
      </c>
      <c r="L47" t="str">
        <f t="shared" ca="1" si="59"/>
        <v/>
      </c>
      <c r="M47" t="str">
        <f t="shared" ca="1" si="59"/>
        <v/>
      </c>
      <c r="N47" t="str">
        <f t="shared" ca="1" si="59"/>
        <v/>
      </c>
      <c r="O47" t="str">
        <f t="shared" ca="1" si="59"/>
        <v/>
      </c>
      <c r="P47" t="str">
        <f t="shared" ca="1" si="59"/>
        <v/>
      </c>
      <c r="Q47" t="str">
        <f t="shared" ca="1" si="59"/>
        <v/>
      </c>
      <c r="R47" t="str">
        <f t="shared" ca="1" si="59"/>
        <v/>
      </c>
      <c r="S47" t="str">
        <f t="shared" ca="1" si="59"/>
        <v/>
      </c>
      <c r="T47" t="str">
        <f t="shared" ca="1" si="56"/>
        <v/>
      </c>
      <c r="U47" t="str">
        <f t="shared" ca="1" si="55"/>
        <v/>
      </c>
      <c r="V47" t="str">
        <f t="shared" ca="1" si="55"/>
        <v/>
      </c>
      <c r="W47" t="str">
        <f t="shared" ca="1" si="55"/>
        <v/>
      </c>
      <c r="X47" t="str">
        <f t="shared" ca="1" si="55"/>
        <v/>
      </c>
      <c r="Y47" t="str">
        <f t="shared" ca="1" si="55"/>
        <v/>
      </c>
      <c r="Z47" t="str">
        <f t="shared" ca="1" si="55"/>
        <v/>
      </c>
      <c r="AA47" t="str">
        <f t="shared" ca="1" si="55"/>
        <v/>
      </c>
      <c r="AB47" t="str">
        <f t="shared" ca="1" si="55"/>
        <v/>
      </c>
      <c r="AC47" t="str">
        <f t="shared" ca="1" si="55"/>
        <v/>
      </c>
      <c r="AD47" t="str">
        <f t="shared" ca="1" si="55"/>
        <v/>
      </c>
      <c r="AE47" t="str">
        <f t="shared" ca="1" si="55"/>
        <v/>
      </c>
      <c r="AF47" t="str">
        <f t="shared" ca="1" si="55"/>
        <v/>
      </c>
      <c r="AG47" t="str">
        <f t="shared" ca="1" si="55"/>
        <v/>
      </c>
      <c r="AH47" t="str">
        <f t="shared" ca="1" si="55"/>
        <v/>
      </c>
      <c r="AI47" t="str">
        <f t="shared" ca="1" si="55"/>
        <v/>
      </c>
      <c r="AJ47" t="str">
        <f t="shared" ca="1" si="55"/>
        <v/>
      </c>
      <c r="AK47" t="str">
        <f t="shared" ca="1" si="52"/>
        <v/>
      </c>
      <c r="AL47" t="str">
        <f t="shared" ca="1" si="52"/>
        <v/>
      </c>
      <c r="AM47" t="str">
        <f t="shared" ca="1" si="52"/>
        <v/>
      </c>
      <c r="AN47" t="str">
        <f t="shared" ca="1" si="52"/>
        <v/>
      </c>
      <c r="AO47" t="str">
        <f t="shared" ca="1" si="52"/>
        <v/>
      </c>
      <c r="AQ47">
        <f t="shared" ca="1" si="57"/>
        <v>24</v>
      </c>
      <c r="AR47">
        <f t="shared" ca="1" si="60"/>
        <v>22</v>
      </c>
      <c r="AS47">
        <f t="shared" ca="1" si="61"/>
        <v>18</v>
      </c>
      <c r="AT47">
        <f t="shared" ca="1" si="62"/>
        <v>35</v>
      </c>
      <c r="AU47">
        <f t="shared" ca="1" si="63"/>
        <v>4</v>
      </c>
      <c r="AV47">
        <f t="shared" ca="1" si="64"/>
        <v>29</v>
      </c>
      <c r="AW47">
        <f t="shared" ca="1" si="65"/>
        <v>34</v>
      </c>
      <c r="AX47">
        <f t="shared" ca="1" si="66"/>
        <v>3</v>
      </c>
      <c r="AY47">
        <f t="shared" ca="1" si="67"/>
        <v>28</v>
      </c>
      <c r="AZ47">
        <f t="shared" ca="1" si="68"/>
        <v>16</v>
      </c>
      <c r="BA47">
        <f t="shared" ca="1" si="69"/>
        <v>25</v>
      </c>
      <c r="BB47">
        <f t="shared" ca="1" si="70"/>
        <v>15</v>
      </c>
      <c r="BC47">
        <f t="shared" ca="1" si="71"/>
        <v>11</v>
      </c>
      <c r="BD47">
        <f t="shared" ca="1" si="72"/>
        <v>33</v>
      </c>
      <c r="BE47">
        <f t="shared" ca="1" si="73"/>
        <v>6</v>
      </c>
      <c r="BF47">
        <f t="shared" ca="1" si="74"/>
        <v>9</v>
      </c>
      <c r="BG47">
        <f t="shared" ca="1" si="75"/>
        <v>10</v>
      </c>
      <c r="BH47">
        <f t="shared" ca="1" si="76"/>
        <v>36</v>
      </c>
      <c r="BI47">
        <f t="shared" ca="1" si="77"/>
        <v>23</v>
      </c>
      <c r="BJ47">
        <f t="shared" ca="1" si="78"/>
        <v>27</v>
      </c>
      <c r="BK47">
        <f t="shared" ca="1" si="79"/>
        <v>2</v>
      </c>
      <c r="BL47">
        <f t="shared" ca="1" si="80"/>
        <v>20</v>
      </c>
      <c r="BM47">
        <f t="shared" ca="1" si="81"/>
        <v>7</v>
      </c>
      <c r="BN47">
        <f t="shared" ca="1" si="82"/>
        <v>8</v>
      </c>
      <c r="BO47">
        <f t="shared" ca="1" si="83"/>
        <v>1</v>
      </c>
      <c r="BP47">
        <f t="shared" ca="1" si="84"/>
        <v>37</v>
      </c>
      <c r="BQ47">
        <f t="shared" ca="1" si="85"/>
        <v>12</v>
      </c>
      <c r="BR47" t="str">
        <f t="shared" ca="1" si="86"/>
        <v/>
      </c>
      <c r="BS47" t="str">
        <f t="shared" ca="1" si="87"/>
        <v/>
      </c>
      <c r="BT47" t="str">
        <f t="shared" ca="1" si="88"/>
        <v/>
      </c>
      <c r="BU47" t="str">
        <f t="shared" ca="1" si="89"/>
        <v/>
      </c>
      <c r="BV47" t="str">
        <f t="shared" ca="1" si="90"/>
        <v/>
      </c>
      <c r="BW47" t="str">
        <f t="shared" ca="1" si="91"/>
        <v/>
      </c>
      <c r="BX47" t="str">
        <f t="shared" ca="1" si="92"/>
        <v/>
      </c>
      <c r="BY47" t="str">
        <f t="shared" ca="1" si="93"/>
        <v/>
      </c>
      <c r="BZ47" t="str">
        <f t="shared" ca="1" si="94"/>
        <v/>
      </c>
      <c r="CA47" t="str">
        <f t="shared" ca="1" si="95"/>
        <v/>
      </c>
      <c r="CE47">
        <f t="shared" ca="1" si="96"/>
        <v>25</v>
      </c>
      <c r="CF47">
        <f t="shared" ca="1" si="96"/>
        <v>21</v>
      </c>
      <c r="CG47">
        <f t="shared" ca="1" si="96"/>
        <v>8</v>
      </c>
      <c r="CH47">
        <f t="shared" ca="1" si="96"/>
        <v>5</v>
      </c>
      <c r="CI47" t="str">
        <f t="shared" ca="1" si="96"/>
        <v/>
      </c>
      <c r="CJ47">
        <f t="shared" ca="1" si="96"/>
        <v>15</v>
      </c>
      <c r="CK47">
        <f t="shared" ca="1" si="96"/>
        <v>23</v>
      </c>
      <c r="CL47">
        <f t="shared" ca="1" si="96"/>
        <v>24</v>
      </c>
      <c r="CM47">
        <f t="shared" ca="1" si="96"/>
        <v>16</v>
      </c>
      <c r="CN47">
        <f t="shared" ca="1" si="96"/>
        <v>17</v>
      </c>
      <c r="CO47">
        <f t="shared" ca="1" si="96"/>
        <v>13</v>
      </c>
      <c r="CP47">
        <f t="shared" ca="1" si="96"/>
        <v>27</v>
      </c>
      <c r="CQ47" t="str">
        <f t="shared" ca="1" si="96"/>
        <v/>
      </c>
      <c r="CR47" t="str">
        <f t="shared" ca="1" si="96"/>
        <v/>
      </c>
      <c r="CS47">
        <f t="shared" ca="1" si="96"/>
        <v>12</v>
      </c>
      <c r="CT47">
        <f t="shared" ca="1" si="96"/>
        <v>10</v>
      </c>
      <c r="CU47" t="str">
        <f t="shared" ca="1" si="96"/>
        <v/>
      </c>
      <c r="CV47">
        <f t="shared" ca="1" si="96"/>
        <v>3</v>
      </c>
      <c r="CW47" t="str">
        <f t="shared" ca="1" si="96"/>
        <v/>
      </c>
      <c r="CX47">
        <f t="shared" ca="1" si="96"/>
        <v>22</v>
      </c>
      <c r="CY47" t="str">
        <f t="shared" ca="1" si="54"/>
        <v/>
      </c>
      <c r="CZ47">
        <f t="shared" ca="1" si="54"/>
        <v>2</v>
      </c>
      <c r="DA47">
        <f t="shared" ca="1" si="54"/>
        <v>19</v>
      </c>
      <c r="DB47">
        <f t="shared" ca="1" si="54"/>
        <v>1</v>
      </c>
      <c r="DC47">
        <f t="shared" ca="1" si="54"/>
        <v>11</v>
      </c>
      <c r="DD47" t="str">
        <f t="shared" ca="1" si="54"/>
        <v/>
      </c>
      <c r="DE47">
        <f t="shared" ca="1" si="54"/>
        <v>20</v>
      </c>
      <c r="DF47">
        <f t="shared" ca="1" si="54"/>
        <v>9</v>
      </c>
      <c r="DG47">
        <f t="shared" ca="1" si="54"/>
        <v>6</v>
      </c>
      <c r="DH47" t="str">
        <f t="shared" ca="1" si="54"/>
        <v/>
      </c>
      <c r="DI47" t="str">
        <f t="shared" ca="1" si="54"/>
        <v/>
      </c>
      <c r="DJ47" t="str">
        <f t="shared" ca="1" si="54"/>
        <v/>
      </c>
      <c r="DK47">
        <f t="shared" ca="1" si="54"/>
        <v>14</v>
      </c>
      <c r="DL47">
        <f t="shared" ca="1" si="54"/>
        <v>7</v>
      </c>
      <c r="DM47">
        <f t="shared" ca="1" si="54"/>
        <v>4</v>
      </c>
      <c r="DN47">
        <f t="shared" ca="1" si="54"/>
        <v>18</v>
      </c>
      <c r="DO47">
        <f t="shared" ca="1" si="54"/>
        <v>26</v>
      </c>
    </row>
    <row r="48" spans="1:119" x14ac:dyDescent="0.25">
      <c r="A48">
        <v>47</v>
      </c>
      <c r="B48">
        <f ca="1">'Rev-KTF'!B49</f>
        <v>22</v>
      </c>
      <c r="C48">
        <f t="shared" ca="1" si="58"/>
        <v>2</v>
      </c>
      <c r="D48" t="str">
        <f t="shared" ca="1" si="7"/>
        <v/>
      </c>
      <c r="E48" t="str">
        <f t="shared" ca="1" si="59"/>
        <v/>
      </c>
      <c r="F48" t="str">
        <f t="shared" ca="1" si="59"/>
        <v/>
      </c>
      <c r="G48" t="str">
        <f t="shared" ca="1" si="59"/>
        <v/>
      </c>
      <c r="H48" t="str">
        <f t="shared" ca="1" si="59"/>
        <v/>
      </c>
      <c r="I48" t="str">
        <f t="shared" ca="1" si="59"/>
        <v/>
      </c>
      <c r="J48" t="str">
        <f t="shared" ca="1" si="59"/>
        <v/>
      </c>
      <c r="K48" t="str">
        <f t="shared" ca="1" si="59"/>
        <v/>
      </c>
      <c r="L48" t="str">
        <f t="shared" ca="1" si="59"/>
        <v/>
      </c>
      <c r="M48" t="str">
        <f t="shared" ca="1" si="59"/>
        <v/>
      </c>
      <c r="N48" t="str">
        <f t="shared" ca="1" si="59"/>
        <v/>
      </c>
      <c r="O48" t="str">
        <f t="shared" ca="1" si="59"/>
        <v/>
      </c>
      <c r="P48" t="str">
        <f t="shared" ca="1" si="59"/>
        <v/>
      </c>
      <c r="Q48" t="str">
        <f t="shared" ca="1" si="59"/>
        <v/>
      </c>
      <c r="R48" t="str">
        <f t="shared" ca="1" si="59"/>
        <v/>
      </c>
      <c r="S48" t="str">
        <f t="shared" ca="1" si="59"/>
        <v/>
      </c>
      <c r="T48" t="str">
        <f t="shared" ca="1" si="56"/>
        <v/>
      </c>
      <c r="U48" t="str">
        <f t="shared" ca="1" si="55"/>
        <v/>
      </c>
      <c r="V48" t="str">
        <f t="shared" ca="1" si="55"/>
        <v/>
      </c>
      <c r="W48" t="str">
        <f t="shared" ca="1" si="55"/>
        <v/>
      </c>
      <c r="X48" t="str">
        <f t="shared" ca="1" si="55"/>
        <v/>
      </c>
      <c r="Y48" t="str">
        <f t="shared" ca="1" si="55"/>
        <v/>
      </c>
      <c r="Z48" t="str">
        <f t="shared" ca="1" si="55"/>
        <v/>
      </c>
      <c r="AA48" t="str">
        <f t="shared" ca="1" si="55"/>
        <v/>
      </c>
      <c r="AB48" t="str">
        <f t="shared" ca="1" si="55"/>
        <v/>
      </c>
      <c r="AC48" t="str">
        <f t="shared" ca="1" si="55"/>
        <v/>
      </c>
      <c r="AD48" t="str">
        <f t="shared" ca="1" si="55"/>
        <v/>
      </c>
      <c r="AE48" t="str">
        <f t="shared" ca="1" si="55"/>
        <v/>
      </c>
      <c r="AF48" t="str">
        <f t="shared" ca="1" si="55"/>
        <v/>
      </c>
      <c r="AG48" t="str">
        <f t="shared" ca="1" si="55"/>
        <v/>
      </c>
      <c r="AH48" t="str">
        <f t="shared" ca="1" si="55"/>
        <v/>
      </c>
      <c r="AI48" t="str">
        <f t="shared" ca="1" si="55"/>
        <v/>
      </c>
      <c r="AJ48" t="str">
        <f t="shared" ref="AJ48:AO63" ca="1" si="97">IF(AND($B49="",$B48&lt;&gt;""),BV48,IF(AND($B50="",$B49&lt;&gt;"",$B48&lt;&gt;""),AJ$1,""))</f>
        <v/>
      </c>
      <c r="AK48" t="str">
        <f t="shared" ca="1" si="97"/>
        <v/>
      </c>
      <c r="AL48" t="str">
        <f t="shared" ca="1" si="97"/>
        <v/>
      </c>
      <c r="AM48" t="str">
        <f t="shared" ca="1" si="97"/>
        <v/>
      </c>
      <c r="AN48" t="str">
        <f t="shared" ca="1" si="97"/>
        <v/>
      </c>
      <c r="AO48" t="str">
        <f t="shared" ca="1" si="97"/>
        <v/>
      </c>
      <c r="AQ48">
        <f t="shared" ca="1" si="57"/>
        <v>22</v>
      </c>
      <c r="AR48">
        <f t="shared" ca="1" si="60"/>
        <v>24</v>
      </c>
      <c r="AS48">
        <f t="shared" ca="1" si="61"/>
        <v>18</v>
      </c>
      <c r="AT48">
        <f t="shared" ca="1" si="62"/>
        <v>35</v>
      </c>
      <c r="AU48">
        <f t="shared" ca="1" si="63"/>
        <v>4</v>
      </c>
      <c r="AV48">
        <f t="shared" ca="1" si="64"/>
        <v>29</v>
      </c>
      <c r="AW48">
        <f t="shared" ca="1" si="65"/>
        <v>34</v>
      </c>
      <c r="AX48">
        <f t="shared" ca="1" si="66"/>
        <v>3</v>
      </c>
      <c r="AY48">
        <f t="shared" ca="1" si="67"/>
        <v>28</v>
      </c>
      <c r="AZ48">
        <f t="shared" ca="1" si="68"/>
        <v>16</v>
      </c>
      <c r="BA48">
        <f t="shared" ca="1" si="69"/>
        <v>25</v>
      </c>
      <c r="BB48">
        <f t="shared" ca="1" si="70"/>
        <v>15</v>
      </c>
      <c r="BC48">
        <f t="shared" ca="1" si="71"/>
        <v>11</v>
      </c>
      <c r="BD48">
        <f t="shared" ca="1" si="72"/>
        <v>33</v>
      </c>
      <c r="BE48">
        <f t="shared" ca="1" si="73"/>
        <v>6</v>
      </c>
      <c r="BF48">
        <f t="shared" ca="1" si="74"/>
        <v>9</v>
      </c>
      <c r="BG48">
        <f t="shared" ca="1" si="75"/>
        <v>10</v>
      </c>
      <c r="BH48">
        <f t="shared" ca="1" si="76"/>
        <v>36</v>
      </c>
      <c r="BI48">
        <f t="shared" ca="1" si="77"/>
        <v>23</v>
      </c>
      <c r="BJ48">
        <f t="shared" ca="1" si="78"/>
        <v>27</v>
      </c>
      <c r="BK48">
        <f t="shared" ca="1" si="79"/>
        <v>2</v>
      </c>
      <c r="BL48">
        <f t="shared" ca="1" si="80"/>
        <v>20</v>
      </c>
      <c r="BM48">
        <f t="shared" ca="1" si="81"/>
        <v>7</v>
      </c>
      <c r="BN48">
        <f t="shared" ca="1" si="82"/>
        <v>8</v>
      </c>
      <c r="BO48">
        <f t="shared" ca="1" si="83"/>
        <v>1</v>
      </c>
      <c r="BP48">
        <f t="shared" ca="1" si="84"/>
        <v>37</v>
      </c>
      <c r="BQ48">
        <f t="shared" ca="1" si="85"/>
        <v>12</v>
      </c>
      <c r="BR48" t="str">
        <f t="shared" ca="1" si="86"/>
        <v/>
      </c>
      <c r="BS48" t="str">
        <f t="shared" ca="1" si="87"/>
        <v/>
      </c>
      <c r="BT48" t="str">
        <f t="shared" ca="1" si="88"/>
        <v/>
      </c>
      <c r="BU48" t="str">
        <f t="shared" ca="1" si="89"/>
        <v/>
      </c>
      <c r="BV48" t="str">
        <f t="shared" ca="1" si="90"/>
        <v/>
      </c>
      <c r="BW48" t="str">
        <f t="shared" ca="1" si="91"/>
        <v/>
      </c>
      <c r="BX48" t="str">
        <f t="shared" ca="1" si="92"/>
        <v/>
      </c>
      <c r="BY48" t="str">
        <f t="shared" ca="1" si="93"/>
        <v/>
      </c>
      <c r="BZ48" t="str">
        <f t="shared" ca="1" si="94"/>
        <v/>
      </c>
      <c r="CA48" t="str">
        <f t="shared" ca="1" si="95"/>
        <v/>
      </c>
      <c r="CE48">
        <f t="shared" ca="1" si="96"/>
        <v>25</v>
      </c>
      <c r="CF48">
        <f t="shared" ca="1" si="96"/>
        <v>21</v>
      </c>
      <c r="CG48">
        <f t="shared" ca="1" si="96"/>
        <v>8</v>
      </c>
      <c r="CH48">
        <f t="shared" ca="1" si="96"/>
        <v>5</v>
      </c>
      <c r="CI48" t="str">
        <f t="shared" ca="1" si="96"/>
        <v/>
      </c>
      <c r="CJ48">
        <f t="shared" ca="1" si="96"/>
        <v>15</v>
      </c>
      <c r="CK48">
        <f t="shared" ca="1" si="96"/>
        <v>23</v>
      </c>
      <c r="CL48">
        <f t="shared" ca="1" si="96"/>
        <v>24</v>
      </c>
      <c r="CM48">
        <f t="shared" ca="1" si="96"/>
        <v>16</v>
      </c>
      <c r="CN48">
        <f t="shared" ca="1" si="96"/>
        <v>17</v>
      </c>
      <c r="CO48">
        <f t="shared" ca="1" si="96"/>
        <v>13</v>
      </c>
      <c r="CP48">
        <f t="shared" ca="1" si="96"/>
        <v>27</v>
      </c>
      <c r="CQ48" t="str">
        <f t="shared" ca="1" si="96"/>
        <v/>
      </c>
      <c r="CR48" t="str">
        <f t="shared" ca="1" si="96"/>
        <v/>
      </c>
      <c r="CS48">
        <f t="shared" ca="1" si="96"/>
        <v>12</v>
      </c>
      <c r="CT48">
        <f t="shared" ca="1" si="96"/>
        <v>10</v>
      </c>
      <c r="CU48" t="str">
        <f t="shared" ca="1" si="96"/>
        <v/>
      </c>
      <c r="CV48">
        <f t="shared" ca="1" si="96"/>
        <v>3</v>
      </c>
      <c r="CW48" t="str">
        <f t="shared" ca="1" si="96"/>
        <v/>
      </c>
      <c r="CX48">
        <f t="shared" ca="1" si="96"/>
        <v>22</v>
      </c>
      <c r="CY48" t="str">
        <f t="shared" ref="CY48:DO63" ca="1" si="98">IF(AND(CY47="",$B48&lt;&gt;CY$1),"",IF($C48&lt;CY47,CY47,IF($B48=CY$1,1,1+CY47)))</f>
        <v/>
      </c>
      <c r="CZ48">
        <f t="shared" ca="1" si="98"/>
        <v>1</v>
      </c>
      <c r="DA48">
        <f t="shared" ca="1" si="98"/>
        <v>19</v>
      </c>
      <c r="DB48">
        <f t="shared" ca="1" si="98"/>
        <v>2</v>
      </c>
      <c r="DC48">
        <f t="shared" ca="1" si="98"/>
        <v>11</v>
      </c>
      <c r="DD48" t="str">
        <f t="shared" ca="1" si="98"/>
        <v/>
      </c>
      <c r="DE48">
        <f t="shared" ca="1" si="98"/>
        <v>20</v>
      </c>
      <c r="DF48">
        <f t="shared" ca="1" si="98"/>
        <v>9</v>
      </c>
      <c r="DG48">
        <f t="shared" ca="1" si="98"/>
        <v>6</v>
      </c>
      <c r="DH48" t="str">
        <f t="shared" ca="1" si="98"/>
        <v/>
      </c>
      <c r="DI48" t="str">
        <f t="shared" ca="1" si="98"/>
        <v/>
      </c>
      <c r="DJ48" t="str">
        <f t="shared" ca="1" si="98"/>
        <v/>
      </c>
      <c r="DK48">
        <f t="shared" ca="1" si="98"/>
        <v>14</v>
      </c>
      <c r="DL48">
        <f t="shared" ca="1" si="98"/>
        <v>7</v>
      </c>
      <c r="DM48">
        <f t="shared" ca="1" si="98"/>
        <v>4</v>
      </c>
      <c r="DN48">
        <f t="shared" ca="1" si="98"/>
        <v>18</v>
      </c>
      <c r="DO48">
        <f t="shared" ca="1" si="98"/>
        <v>26</v>
      </c>
    </row>
    <row r="49" spans="1:119" x14ac:dyDescent="0.25">
      <c r="A49">
        <v>48</v>
      </c>
      <c r="B49">
        <f ca="1">'Rev-KTF'!B50</f>
        <v>28</v>
      </c>
      <c r="C49">
        <f t="shared" ca="1" si="58"/>
        <v>9</v>
      </c>
      <c r="D49" t="str">
        <f t="shared" ca="1" si="7"/>
        <v/>
      </c>
      <c r="E49" t="str">
        <f t="shared" ca="1" si="59"/>
        <v/>
      </c>
      <c r="F49" t="str">
        <f t="shared" ca="1" si="59"/>
        <v/>
      </c>
      <c r="G49" t="str">
        <f t="shared" ca="1" si="59"/>
        <v/>
      </c>
      <c r="H49" t="str">
        <f t="shared" ca="1" si="59"/>
        <v/>
      </c>
      <c r="I49" t="str">
        <f t="shared" ca="1" si="59"/>
        <v/>
      </c>
      <c r="J49" t="str">
        <f t="shared" ca="1" si="59"/>
        <v/>
      </c>
      <c r="K49" t="str">
        <f t="shared" ca="1" si="59"/>
        <v/>
      </c>
      <c r="L49" t="str">
        <f t="shared" ca="1" si="59"/>
        <v/>
      </c>
      <c r="M49" t="str">
        <f t="shared" ca="1" si="59"/>
        <v/>
      </c>
      <c r="N49" t="str">
        <f t="shared" ca="1" si="59"/>
        <v/>
      </c>
      <c r="O49" t="str">
        <f t="shared" ca="1" si="59"/>
        <v/>
      </c>
      <c r="P49" t="str">
        <f t="shared" ca="1" si="59"/>
        <v/>
      </c>
      <c r="Q49" t="str">
        <f t="shared" ca="1" si="59"/>
        <v/>
      </c>
      <c r="R49" t="str">
        <f t="shared" ca="1" si="59"/>
        <v/>
      </c>
      <c r="S49" t="str">
        <f t="shared" ca="1" si="59"/>
        <v/>
      </c>
      <c r="T49" t="str">
        <f t="shared" ca="1" si="56"/>
        <v/>
      </c>
      <c r="U49" t="str">
        <f t="shared" ca="1" si="56"/>
        <v/>
      </c>
      <c r="V49" t="str">
        <f t="shared" ca="1" si="56"/>
        <v/>
      </c>
      <c r="W49" t="str">
        <f t="shared" ca="1" si="56"/>
        <v/>
      </c>
      <c r="X49" t="str">
        <f t="shared" ca="1" si="56"/>
        <v/>
      </c>
      <c r="Y49" t="str">
        <f t="shared" ca="1" si="56"/>
        <v/>
      </c>
      <c r="Z49" t="str">
        <f t="shared" ca="1" si="56"/>
        <v/>
      </c>
      <c r="AA49" t="str">
        <f t="shared" ca="1" si="56"/>
        <v/>
      </c>
      <c r="AB49" t="str">
        <f t="shared" ca="1" si="56"/>
        <v/>
      </c>
      <c r="AC49" t="str">
        <f t="shared" ca="1" si="56"/>
        <v/>
      </c>
      <c r="AD49" t="str">
        <f t="shared" ca="1" si="56"/>
        <v/>
      </c>
      <c r="AE49" t="str">
        <f t="shared" ca="1" si="56"/>
        <v/>
      </c>
      <c r="AF49" t="str">
        <f t="shared" ca="1" si="56"/>
        <v/>
      </c>
      <c r="AG49" t="str">
        <f t="shared" ca="1" si="56"/>
        <v/>
      </c>
      <c r="AH49" t="str">
        <f t="shared" ca="1" si="56"/>
        <v/>
      </c>
      <c r="AI49" t="str">
        <f t="shared" ca="1" si="56"/>
        <v/>
      </c>
      <c r="AJ49" t="str">
        <f t="shared" ca="1" si="97"/>
        <v/>
      </c>
      <c r="AK49" t="str">
        <f t="shared" ca="1" si="97"/>
        <v/>
      </c>
      <c r="AL49" t="str">
        <f t="shared" ca="1" si="97"/>
        <v/>
      </c>
      <c r="AM49" t="str">
        <f t="shared" ca="1" si="97"/>
        <v/>
      </c>
      <c r="AN49" t="str">
        <f t="shared" ca="1" si="97"/>
        <v/>
      </c>
      <c r="AO49" t="str">
        <f t="shared" ca="1" si="97"/>
        <v/>
      </c>
      <c r="AQ49">
        <f t="shared" ca="1" si="57"/>
        <v>28</v>
      </c>
      <c r="AR49">
        <f t="shared" ca="1" si="60"/>
        <v>22</v>
      </c>
      <c r="AS49">
        <f t="shared" ca="1" si="61"/>
        <v>24</v>
      </c>
      <c r="AT49">
        <f t="shared" ca="1" si="62"/>
        <v>18</v>
      </c>
      <c r="AU49">
        <f t="shared" ca="1" si="63"/>
        <v>35</v>
      </c>
      <c r="AV49">
        <f t="shared" ca="1" si="64"/>
        <v>4</v>
      </c>
      <c r="AW49">
        <f t="shared" ca="1" si="65"/>
        <v>29</v>
      </c>
      <c r="AX49">
        <f t="shared" ca="1" si="66"/>
        <v>34</v>
      </c>
      <c r="AY49">
        <f t="shared" ca="1" si="67"/>
        <v>3</v>
      </c>
      <c r="AZ49">
        <f t="shared" ca="1" si="68"/>
        <v>16</v>
      </c>
      <c r="BA49">
        <f t="shared" ca="1" si="69"/>
        <v>25</v>
      </c>
      <c r="BB49">
        <f t="shared" ca="1" si="70"/>
        <v>15</v>
      </c>
      <c r="BC49">
        <f t="shared" ca="1" si="71"/>
        <v>11</v>
      </c>
      <c r="BD49">
        <f t="shared" ca="1" si="72"/>
        <v>33</v>
      </c>
      <c r="BE49">
        <f t="shared" ca="1" si="73"/>
        <v>6</v>
      </c>
      <c r="BF49">
        <f t="shared" ca="1" si="74"/>
        <v>9</v>
      </c>
      <c r="BG49">
        <f t="shared" ca="1" si="75"/>
        <v>10</v>
      </c>
      <c r="BH49">
        <f t="shared" ca="1" si="76"/>
        <v>36</v>
      </c>
      <c r="BI49">
        <f t="shared" ca="1" si="77"/>
        <v>23</v>
      </c>
      <c r="BJ49">
        <f t="shared" ca="1" si="78"/>
        <v>27</v>
      </c>
      <c r="BK49">
        <f t="shared" ca="1" si="79"/>
        <v>2</v>
      </c>
      <c r="BL49">
        <f t="shared" ca="1" si="80"/>
        <v>20</v>
      </c>
      <c r="BM49">
        <f t="shared" ca="1" si="81"/>
        <v>7</v>
      </c>
      <c r="BN49">
        <f t="shared" ca="1" si="82"/>
        <v>8</v>
      </c>
      <c r="BO49">
        <f t="shared" ca="1" si="83"/>
        <v>1</v>
      </c>
      <c r="BP49">
        <f t="shared" ca="1" si="84"/>
        <v>37</v>
      </c>
      <c r="BQ49">
        <f t="shared" ca="1" si="85"/>
        <v>12</v>
      </c>
      <c r="BR49" t="str">
        <f t="shared" ca="1" si="86"/>
        <v/>
      </c>
      <c r="BS49" t="str">
        <f t="shared" ca="1" si="87"/>
        <v/>
      </c>
      <c r="BT49" t="str">
        <f t="shared" ca="1" si="88"/>
        <v/>
      </c>
      <c r="BU49" t="str">
        <f t="shared" ca="1" si="89"/>
        <v/>
      </c>
      <c r="BV49" t="str">
        <f t="shared" ca="1" si="90"/>
        <v/>
      </c>
      <c r="BW49" t="str">
        <f t="shared" ca="1" si="91"/>
        <v/>
      </c>
      <c r="BX49" t="str">
        <f t="shared" ca="1" si="92"/>
        <v/>
      </c>
      <c r="BY49" t="str">
        <f t="shared" ca="1" si="93"/>
        <v/>
      </c>
      <c r="BZ49" t="str">
        <f t="shared" ca="1" si="94"/>
        <v/>
      </c>
      <c r="CA49" t="str">
        <f t="shared" ca="1" si="95"/>
        <v/>
      </c>
      <c r="CE49">
        <f t="shared" ca="1" si="96"/>
        <v>25</v>
      </c>
      <c r="CF49">
        <f t="shared" ca="1" si="96"/>
        <v>21</v>
      </c>
      <c r="CG49">
        <f t="shared" ca="1" si="96"/>
        <v>9</v>
      </c>
      <c r="CH49">
        <f t="shared" ca="1" si="96"/>
        <v>6</v>
      </c>
      <c r="CI49" t="str">
        <f t="shared" ca="1" si="96"/>
        <v/>
      </c>
      <c r="CJ49">
        <f t="shared" ca="1" si="96"/>
        <v>15</v>
      </c>
      <c r="CK49">
        <f t="shared" ca="1" si="96"/>
        <v>23</v>
      </c>
      <c r="CL49">
        <f t="shared" ca="1" si="96"/>
        <v>24</v>
      </c>
      <c r="CM49">
        <f t="shared" ca="1" si="96"/>
        <v>16</v>
      </c>
      <c r="CN49">
        <f t="shared" ca="1" si="96"/>
        <v>17</v>
      </c>
      <c r="CO49">
        <f t="shared" ca="1" si="96"/>
        <v>13</v>
      </c>
      <c r="CP49">
        <f t="shared" ca="1" si="96"/>
        <v>27</v>
      </c>
      <c r="CQ49" t="str">
        <f t="shared" ca="1" si="96"/>
        <v/>
      </c>
      <c r="CR49" t="str">
        <f t="shared" ca="1" si="96"/>
        <v/>
      </c>
      <c r="CS49">
        <f t="shared" ca="1" si="96"/>
        <v>12</v>
      </c>
      <c r="CT49">
        <f t="shared" ca="1" si="96"/>
        <v>10</v>
      </c>
      <c r="CU49" t="str">
        <f t="shared" ca="1" si="96"/>
        <v/>
      </c>
      <c r="CV49">
        <f t="shared" ca="1" si="96"/>
        <v>4</v>
      </c>
      <c r="CW49" t="str">
        <f t="shared" ca="1" si="96"/>
        <v/>
      </c>
      <c r="CX49">
        <f t="shared" ca="1" si="96"/>
        <v>22</v>
      </c>
      <c r="CY49" t="str">
        <f t="shared" ca="1" si="98"/>
        <v/>
      </c>
      <c r="CZ49">
        <f t="shared" ca="1" si="98"/>
        <v>2</v>
      </c>
      <c r="DA49">
        <f t="shared" ca="1" si="98"/>
        <v>19</v>
      </c>
      <c r="DB49">
        <f t="shared" ca="1" si="98"/>
        <v>3</v>
      </c>
      <c r="DC49">
        <f t="shared" ca="1" si="98"/>
        <v>11</v>
      </c>
      <c r="DD49" t="str">
        <f t="shared" ca="1" si="98"/>
        <v/>
      </c>
      <c r="DE49">
        <f t="shared" ca="1" si="98"/>
        <v>20</v>
      </c>
      <c r="DF49">
        <f t="shared" ca="1" si="98"/>
        <v>1</v>
      </c>
      <c r="DG49">
        <f t="shared" ca="1" si="98"/>
        <v>7</v>
      </c>
      <c r="DH49" t="str">
        <f t="shared" ca="1" si="98"/>
        <v/>
      </c>
      <c r="DI49" t="str">
        <f t="shared" ca="1" si="98"/>
        <v/>
      </c>
      <c r="DJ49" t="str">
        <f t="shared" ca="1" si="98"/>
        <v/>
      </c>
      <c r="DK49">
        <f t="shared" ca="1" si="98"/>
        <v>14</v>
      </c>
      <c r="DL49">
        <f t="shared" ca="1" si="98"/>
        <v>8</v>
      </c>
      <c r="DM49">
        <f t="shared" ca="1" si="98"/>
        <v>5</v>
      </c>
      <c r="DN49">
        <f t="shared" ca="1" si="98"/>
        <v>18</v>
      </c>
      <c r="DO49">
        <f t="shared" ca="1" si="98"/>
        <v>26</v>
      </c>
    </row>
    <row r="50" spans="1:119" x14ac:dyDescent="0.25">
      <c r="A50">
        <v>49</v>
      </c>
      <c r="B50">
        <f ca="1">'Rev-KTF'!B51</f>
        <v>23</v>
      </c>
      <c r="C50">
        <f t="shared" ca="1" si="58"/>
        <v>19</v>
      </c>
      <c r="D50" t="str">
        <f t="shared" ca="1" si="7"/>
        <v/>
      </c>
      <c r="E50" t="str">
        <f t="shared" ca="1" si="59"/>
        <v/>
      </c>
      <c r="F50" t="str">
        <f t="shared" ca="1" si="59"/>
        <v/>
      </c>
      <c r="G50" t="str">
        <f t="shared" ca="1" si="59"/>
        <v/>
      </c>
      <c r="H50" t="str">
        <f t="shared" ca="1" si="59"/>
        <v/>
      </c>
      <c r="I50" t="str">
        <f t="shared" ca="1" si="59"/>
        <v/>
      </c>
      <c r="J50" t="str">
        <f t="shared" ca="1" si="59"/>
        <v/>
      </c>
      <c r="K50" t="str">
        <f t="shared" ca="1" si="59"/>
        <v/>
      </c>
      <c r="L50" t="str">
        <f t="shared" ca="1" si="59"/>
        <v/>
      </c>
      <c r="M50" t="str">
        <f t="shared" ca="1" si="59"/>
        <v/>
      </c>
      <c r="N50" t="str">
        <f t="shared" ca="1" si="59"/>
        <v/>
      </c>
      <c r="O50" t="str">
        <f t="shared" ca="1" si="59"/>
        <v/>
      </c>
      <c r="P50" t="str">
        <f t="shared" ca="1" si="59"/>
        <v/>
      </c>
      <c r="Q50" t="str">
        <f t="shared" ca="1" si="59"/>
        <v/>
      </c>
      <c r="R50" t="str">
        <f t="shared" ca="1" si="59"/>
        <v/>
      </c>
      <c r="S50" t="str">
        <f t="shared" ca="1" si="59"/>
        <v/>
      </c>
      <c r="T50" t="str">
        <f t="shared" ca="1" si="59"/>
        <v/>
      </c>
      <c r="U50" t="str">
        <f t="shared" ref="U50:AJ65" ca="1" si="99">IF(AND($B51="",$B50&lt;&gt;""),BG50,IF(AND($B52="",$B51&lt;&gt;"",$B50&lt;&gt;""),U$1,""))</f>
        <v/>
      </c>
      <c r="V50" t="str">
        <f t="shared" ca="1" si="99"/>
        <v/>
      </c>
      <c r="W50" t="str">
        <f t="shared" ca="1" si="99"/>
        <v/>
      </c>
      <c r="X50" t="str">
        <f t="shared" ca="1" si="99"/>
        <v/>
      </c>
      <c r="Y50" t="str">
        <f t="shared" ca="1" si="99"/>
        <v/>
      </c>
      <c r="Z50" t="str">
        <f t="shared" ca="1" si="99"/>
        <v/>
      </c>
      <c r="AA50" t="str">
        <f t="shared" ca="1" si="99"/>
        <v/>
      </c>
      <c r="AB50" t="str">
        <f t="shared" ca="1" si="99"/>
        <v/>
      </c>
      <c r="AC50" t="str">
        <f t="shared" ca="1" si="99"/>
        <v/>
      </c>
      <c r="AD50" t="str">
        <f t="shared" ca="1" si="99"/>
        <v/>
      </c>
      <c r="AE50" t="str">
        <f t="shared" ca="1" si="99"/>
        <v/>
      </c>
      <c r="AF50" t="str">
        <f t="shared" ca="1" si="99"/>
        <v/>
      </c>
      <c r="AG50" t="str">
        <f t="shared" ca="1" si="99"/>
        <v/>
      </c>
      <c r="AH50" t="str">
        <f t="shared" ca="1" si="99"/>
        <v/>
      </c>
      <c r="AI50" t="str">
        <f t="shared" ca="1" si="99"/>
        <v/>
      </c>
      <c r="AJ50" t="str">
        <f t="shared" ca="1" si="97"/>
        <v/>
      </c>
      <c r="AK50" t="str">
        <f t="shared" ca="1" si="97"/>
        <v/>
      </c>
      <c r="AL50" t="str">
        <f t="shared" ca="1" si="97"/>
        <v/>
      </c>
      <c r="AM50" t="str">
        <f t="shared" ca="1" si="97"/>
        <v/>
      </c>
      <c r="AN50" t="str">
        <f t="shared" ca="1" si="97"/>
        <v/>
      </c>
      <c r="AO50" t="str">
        <f t="shared" ca="1" si="97"/>
        <v/>
      </c>
      <c r="AQ50">
        <f t="shared" ca="1" si="57"/>
        <v>23</v>
      </c>
      <c r="AR50">
        <f t="shared" ca="1" si="60"/>
        <v>28</v>
      </c>
      <c r="AS50">
        <f t="shared" ca="1" si="61"/>
        <v>22</v>
      </c>
      <c r="AT50">
        <f t="shared" ca="1" si="62"/>
        <v>24</v>
      </c>
      <c r="AU50">
        <f t="shared" ca="1" si="63"/>
        <v>18</v>
      </c>
      <c r="AV50">
        <f t="shared" ca="1" si="64"/>
        <v>35</v>
      </c>
      <c r="AW50">
        <f t="shared" ca="1" si="65"/>
        <v>4</v>
      </c>
      <c r="AX50">
        <f t="shared" ca="1" si="66"/>
        <v>29</v>
      </c>
      <c r="AY50">
        <f t="shared" ca="1" si="67"/>
        <v>34</v>
      </c>
      <c r="AZ50">
        <f t="shared" ca="1" si="68"/>
        <v>3</v>
      </c>
      <c r="BA50">
        <f t="shared" ca="1" si="69"/>
        <v>16</v>
      </c>
      <c r="BB50">
        <f t="shared" ca="1" si="70"/>
        <v>25</v>
      </c>
      <c r="BC50">
        <f t="shared" ca="1" si="71"/>
        <v>15</v>
      </c>
      <c r="BD50">
        <f t="shared" ca="1" si="72"/>
        <v>11</v>
      </c>
      <c r="BE50">
        <f t="shared" ca="1" si="73"/>
        <v>33</v>
      </c>
      <c r="BF50">
        <f t="shared" ca="1" si="74"/>
        <v>6</v>
      </c>
      <c r="BG50">
        <f t="shared" ca="1" si="75"/>
        <v>9</v>
      </c>
      <c r="BH50">
        <f t="shared" ca="1" si="76"/>
        <v>10</v>
      </c>
      <c r="BI50">
        <f t="shared" ca="1" si="77"/>
        <v>36</v>
      </c>
      <c r="BJ50">
        <f t="shared" ca="1" si="78"/>
        <v>27</v>
      </c>
      <c r="BK50">
        <f t="shared" ca="1" si="79"/>
        <v>2</v>
      </c>
      <c r="BL50">
        <f t="shared" ca="1" si="80"/>
        <v>20</v>
      </c>
      <c r="BM50">
        <f t="shared" ca="1" si="81"/>
        <v>7</v>
      </c>
      <c r="BN50">
        <f t="shared" ca="1" si="82"/>
        <v>8</v>
      </c>
      <c r="BO50">
        <f t="shared" ca="1" si="83"/>
        <v>1</v>
      </c>
      <c r="BP50">
        <f t="shared" ca="1" si="84"/>
        <v>37</v>
      </c>
      <c r="BQ50">
        <f t="shared" ca="1" si="85"/>
        <v>12</v>
      </c>
      <c r="BR50" t="str">
        <f t="shared" ca="1" si="86"/>
        <v/>
      </c>
      <c r="BS50" t="str">
        <f t="shared" ca="1" si="87"/>
        <v/>
      </c>
      <c r="BT50" t="str">
        <f t="shared" ca="1" si="88"/>
        <v/>
      </c>
      <c r="BU50" t="str">
        <f t="shared" ca="1" si="89"/>
        <v/>
      </c>
      <c r="BV50" t="str">
        <f t="shared" ca="1" si="90"/>
        <v/>
      </c>
      <c r="BW50" t="str">
        <f t="shared" ca="1" si="91"/>
        <v/>
      </c>
      <c r="BX50" t="str">
        <f t="shared" ca="1" si="92"/>
        <v/>
      </c>
      <c r="BY50" t="str">
        <f t="shared" ca="1" si="93"/>
        <v/>
      </c>
      <c r="BZ50" t="str">
        <f t="shared" ca="1" si="94"/>
        <v/>
      </c>
      <c r="CA50" t="str">
        <f t="shared" ca="1" si="95"/>
        <v/>
      </c>
      <c r="CE50">
        <f t="shared" ca="1" si="96"/>
        <v>25</v>
      </c>
      <c r="CF50">
        <f t="shared" ca="1" si="96"/>
        <v>21</v>
      </c>
      <c r="CG50">
        <f t="shared" ca="1" si="96"/>
        <v>10</v>
      </c>
      <c r="CH50">
        <f t="shared" ca="1" si="96"/>
        <v>7</v>
      </c>
      <c r="CI50" t="str">
        <f t="shared" ca="1" si="96"/>
        <v/>
      </c>
      <c r="CJ50">
        <f t="shared" ca="1" si="96"/>
        <v>16</v>
      </c>
      <c r="CK50">
        <f t="shared" ca="1" si="96"/>
        <v>23</v>
      </c>
      <c r="CL50">
        <f t="shared" ca="1" si="96"/>
        <v>24</v>
      </c>
      <c r="CM50">
        <f t="shared" ca="1" si="96"/>
        <v>17</v>
      </c>
      <c r="CN50">
        <f t="shared" ca="1" si="96"/>
        <v>18</v>
      </c>
      <c r="CO50">
        <f t="shared" ca="1" si="96"/>
        <v>14</v>
      </c>
      <c r="CP50">
        <f t="shared" ca="1" si="96"/>
        <v>27</v>
      </c>
      <c r="CQ50" t="str">
        <f t="shared" ca="1" si="96"/>
        <v/>
      </c>
      <c r="CR50" t="str">
        <f t="shared" ca="1" si="96"/>
        <v/>
      </c>
      <c r="CS50">
        <f t="shared" ca="1" si="96"/>
        <v>13</v>
      </c>
      <c r="CT50">
        <f t="shared" ca="1" si="96"/>
        <v>11</v>
      </c>
      <c r="CU50" t="str">
        <f t="shared" ca="1" si="96"/>
        <v/>
      </c>
      <c r="CV50">
        <f t="shared" ca="1" si="96"/>
        <v>5</v>
      </c>
      <c r="CW50" t="str">
        <f t="shared" ca="1" si="96"/>
        <v/>
      </c>
      <c r="CX50">
        <f t="shared" ca="1" si="96"/>
        <v>22</v>
      </c>
      <c r="CY50" t="str">
        <f t="shared" ca="1" si="98"/>
        <v/>
      </c>
      <c r="CZ50">
        <f t="shared" ca="1" si="98"/>
        <v>3</v>
      </c>
      <c r="DA50">
        <f t="shared" ca="1" si="98"/>
        <v>1</v>
      </c>
      <c r="DB50">
        <f t="shared" ca="1" si="98"/>
        <v>4</v>
      </c>
      <c r="DC50">
        <f t="shared" ca="1" si="98"/>
        <v>12</v>
      </c>
      <c r="DD50" t="str">
        <f t="shared" ca="1" si="98"/>
        <v/>
      </c>
      <c r="DE50">
        <f t="shared" ca="1" si="98"/>
        <v>20</v>
      </c>
      <c r="DF50">
        <f t="shared" ca="1" si="98"/>
        <v>2</v>
      </c>
      <c r="DG50">
        <f t="shared" ca="1" si="98"/>
        <v>8</v>
      </c>
      <c r="DH50" t="str">
        <f t="shared" ca="1" si="98"/>
        <v/>
      </c>
      <c r="DI50" t="str">
        <f t="shared" ca="1" si="98"/>
        <v/>
      </c>
      <c r="DJ50" t="str">
        <f t="shared" ca="1" si="98"/>
        <v/>
      </c>
      <c r="DK50">
        <f t="shared" ca="1" si="98"/>
        <v>15</v>
      </c>
      <c r="DL50">
        <f t="shared" ca="1" si="98"/>
        <v>9</v>
      </c>
      <c r="DM50">
        <f t="shared" ca="1" si="98"/>
        <v>6</v>
      </c>
      <c r="DN50">
        <f t="shared" ca="1" si="98"/>
        <v>19</v>
      </c>
      <c r="DO50">
        <f t="shared" ca="1" si="98"/>
        <v>26</v>
      </c>
    </row>
    <row r="51" spans="1:119" x14ac:dyDescent="0.25">
      <c r="A51">
        <v>50</v>
      </c>
      <c r="B51">
        <f ca="1">'Rev-KTF'!B52</f>
        <v>8</v>
      </c>
      <c r="C51">
        <f t="shared" ca="1" si="58"/>
        <v>24</v>
      </c>
      <c r="D51" t="str">
        <f t="shared" ca="1" si="7"/>
        <v/>
      </c>
      <c r="E51" t="str">
        <f t="shared" ref="E51:T66" ca="1" si="100">IF(AND($B52="",$B51&lt;&gt;""),AQ51,IF(AND($B53="",$B52&lt;&gt;"",$B51&lt;&gt;""),E$1,""))</f>
        <v/>
      </c>
      <c r="F51" t="str">
        <f t="shared" ca="1" si="100"/>
        <v/>
      </c>
      <c r="G51" t="str">
        <f t="shared" ca="1" si="100"/>
        <v/>
      </c>
      <c r="H51" t="str">
        <f t="shared" ca="1" si="100"/>
        <v/>
      </c>
      <c r="I51" t="str">
        <f t="shared" ca="1" si="100"/>
        <v/>
      </c>
      <c r="J51" t="str">
        <f t="shared" ca="1" si="100"/>
        <v/>
      </c>
      <c r="K51" t="str">
        <f t="shared" ca="1" si="100"/>
        <v/>
      </c>
      <c r="L51" t="str">
        <f t="shared" ca="1" si="100"/>
        <v/>
      </c>
      <c r="M51" t="str">
        <f t="shared" ca="1" si="100"/>
        <v/>
      </c>
      <c r="N51" t="str">
        <f t="shared" ca="1" si="100"/>
        <v/>
      </c>
      <c r="O51" t="str">
        <f t="shared" ca="1" si="100"/>
        <v/>
      </c>
      <c r="P51" t="str">
        <f t="shared" ca="1" si="100"/>
        <v/>
      </c>
      <c r="Q51" t="str">
        <f t="shared" ca="1" si="100"/>
        <v/>
      </c>
      <c r="R51" t="str">
        <f t="shared" ca="1" si="100"/>
        <v/>
      </c>
      <c r="S51" t="str">
        <f t="shared" ca="1" si="100"/>
        <v/>
      </c>
      <c r="T51" t="str">
        <f t="shared" ca="1" si="100"/>
        <v/>
      </c>
      <c r="U51" t="str">
        <f t="shared" ca="1" si="99"/>
        <v/>
      </c>
      <c r="V51" t="str">
        <f t="shared" ca="1" si="99"/>
        <v/>
      </c>
      <c r="W51" t="str">
        <f t="shared" ca="1" si="99"/>
        <v/>
      </c>
      <c r="X51" t="str">
        <f t="shared" ca="1" si="99"/>
        <v/>
      </c>
      <c r="Y51" t="str">
        <f t="shared" ca="1" si="99"/>
        <v/>
      </c>
      <c r="Z51" t="str">
        <f t="shared" ca="1" si="99"/>
        <v/>
      </c>
      <c r="AA51" t="str">
        <f t="shared" ca="1" si="99"/>
        <v/>
      </c>
      <c r="AB51" t="str">
        <f t="shared" ca="1" si="99"/>
        <v/>
      </c>
      <c r="AC51" t="str">
        <f t="shared" ca="1" si="99"/>
        <v/>
      </c>
      <c r="AD51" t="str">
        <f t="shared" ca="1" si="99"/>
        <v/>
      </c>
      <c r="AE51" t="str">
        <f t="shared" ca="1" si="99"/>
        <v/>
      </c>
      <c r="AF51" t="str">
        <f t="shared" ca="1" si="99"/>
        <v/>
      </c>
      <c r="AG51" t="str">
        <f t="shared" ca="1" si="99"/>
        <v/>
      </c>
      <c r="AH51" t="str">
        <f t="shared" ca="1" si="99"/>
        <v/>
      </c>
      <c r="AI51" t="str">
        <f t="shared" ca="1" si="99"/>
        <v/>
      </c>
      <c r="AJ51" t="str">
        <f t="shared" ca="1" si="97"/>
        <v/>
      </c>
      <c r="AK51" t="str">
        <f t="shared" ca="1" si="97"/>
        <v/>
      </c>
      <c r="AL51" t="str">
        <f t="shared" ca="1" si="97"/>
        <v/>
      </c>
      <c r="AM51" t="str">
        <f t="shared" ca="1" si="97"/>
        <v/>
      </c>
      <c r="AN51" t="str">
        <f t="shared" ca="1" si="97"/>
        <v/>
      </c>
      <c r="AO51" t="str">
        <f t="shared" ca="1" si="97"/>
        <v/>
      </c>
      <c r="AQ51">
        <f t="shared" ca="1" si="57"/>
        <v>8</v>
      </c>
      <c r="AR51">
        <f t="shared" ca="1" si="60"/>
        <v>23</v>
      </c>
      <c r="AS51">
        <f t="shared" ca="1" si="61"/>
        <v>28</v>
      </c>
      <c r="AT51">
        <f t="shared" ca="1" si="62"/>
        <v>22</v>
      </c>
      <c r="AU51">
        <f t="shared" ca="1" si="63"/>
        <v>24</v>
      </c>
      <c r="AV51">
        <f t="shared" ca="1" si="64"/>
        <v>18</v>
      </c>
      <c r="AW51">
        <f t="shared" ca="1" si="65"/>
        <v>35</v>
      </c>
      <c r="AX51">
        <f t="shared" ca="1" si="66"/>
        <v>4</v>
      </c>
      <c r="AY51">
        <f t="shared" ca="1" si="67"/>
        <v>29</v>
      </c>
      <c r="AZ51">
        <f t="shared" ca="1" si="68"/>
        <v>34</v>
      </c>
      <c r="BA51">
        <f t="shared" ca="1" si="69"/>
        <v>3</v>
      </c>
      <c r="BB51">
        <f t="shared" ca="1" si="70"/>
        <v>16</v>
      </c>
      <c r="BC51">
        <f t="shared" ca="1" si="71"/>
        <v>25</v>
      </c>
      <c r="BD51">
        <f t="shared" ca="1" si="72"/>
        <v>15</v>
      </c>
      <c r="BE51">
        <f t="shared" ca="1" si="73"/>
        <v>11</v>
      </c>
      <c r="BF51">
        <f t="shared" ca="1" si="74"/>
        <v>33</v>
      </c>
      <c r="BG51">
        <f t="shared" ca="1" si="75"/>
        <v>6</v>
      </c>
      <c r="BH51">
        <f t="shared" ca="1" si="76"/>
        <v>9</v>
      </c>
      <c r="BI51">
        <f t="shared" ca="1" si="77"/>
        <v>10</v>
      </c>
      <c r="BJ51">
        <f t="shared" ca="1" si="78"/>
        <v>36</v>
      </c>
      <c r="BK51">
        <f t="shared" ca="1" si="79"/>
        <v>27</v>
      </c>
      <c r="BL51">
        <f t="shared" ca="1" si="80"/>
        <v>2</v>
      </c>
      <c r="BM51">
        <f t="shared" ca="1" si="81"/>
        <v>20</v>
      </c>
      <c r="BN51">
        <f t="shared" ca="1" si="82"/>
        <v>7</v>
      </c>
      <c r="BO51">
        <f t="shared" ca="1" si="83"/>
        <v>1</v>
      </c>
      <c r="BP51">
        <f t="shared" ca="1" si="84"/>
        <v>37</v>
      </c>
      <c r="BQ51">
        <f t="shared" ca="1" si="85"/>
        <v>12</v>
      </c>
      <c r="BR51" t="str">
        <f t="shared" ca="1" si="86"/>
        <v/>
      </c>
      <c r="BS51" t="str">
        <f t="shared" ca="1" si="87"/>
        <v/>
      </c>
      <c r="BT51" t="str">
        <f t="shared" ca="1" si="88"/>
        <v/>
      </c>
      <c r="BU51" t="str">
        <f t="shared" ca="1" si="89"/>
        <v/>
      </c>
      <c r="BV51" t="str">
        <f t="shared" ca="1" si="90"/>
        <v/>
      </c>
      <c r="BW51" t="str">
        <f t="shared" ca="1" si="91"/>
        <v/>
      </c>
      <c r="BX51" t="str">
        <f t="shared" ca="1" si="92"/>
        <v/>
      </c>
      <c r="BY51" t="str">
        <f t="shared" ca="1" si="93"/>
        <v/>
      </c>
      <c r="BZ51" t="str">
        <f t="shared" ca="1" si="94"/>
        <v/>
      </c>
      <c r="CA51" t="str">
        <f t="shared" ca="1" si="95"/>
        <v/>
      </c>
      <c r="CE51">
        <f t="shared" ca="1" si="96"/>
        <v>25</v>
      </c>
      <c r="CF51">
        <f t="shared" ca="1" si="96"/>
        <v>22</v>
      </c>
      <c r="CG51">
        <f t="shared" ca="1" si="96"/>
        <v>11</v>
      </c>
      <c r="CH51">
        <f t="shared" ca="1" si="96"/>
        <v>8</v>
      </c>
      <c r="CI51" t="str">
        <f t="shared" ca="1" si="96"/>
        <v/>
      </c>
      <c r="CJ51">
        <f t="shared" ca="1" si="96"/>
        <v>17</v>
      </c>
      <c r="CK51">
        <f t="shared" ca="1" si="96"/>
        <v>24</v>
      </c>
      <c r="CL51">
        <f t="shared" ca="1" si="96"/>
        <v>1</v>
      </c>
      <c r="CM51">
        <f t="shared" ca="1" si="96"/>
        <v>18</v>
      </c>
      <c r="CN51">
        <f t="shared" ca="1" si="96"/>
        <v>19</v>
      </c>
      <c r="CO51">
        <f t="shared" ca="1" si="96"/>
        <v>15</v>
      </c>
      <c r="CP51">
        <f t="shared" ca="1" si="96"/>
        <v>27</v>
      </c>
      <c r="CQ51" t="str">
        <f t="shared" ca="1" si="96"/>
        <v/>
      </c>
      <c r="CR51" t="str">
        <f t="shared" ca="1" si="96"/>
        <v/>
      </c>
      <c r="CS51">
        <f t="shared" ca="1" si="96"/>
        <v>14</v>
      </c>
      <c r="CT51">
        <f t="shared" ca="1" si="96"/>
        <v>12</v>
      </c>
      <c r="CU51" t="str">
        <f t="shared" ca="1" si="96"/>
        <v/>
      </c>
      <c r="CV51">
        <f t="shared" ca="1" si="96"/>
        <v>6</v>
      </c>
      <c r="CW51" t="str">
        <f t="shared" ca="1" si="96"/>
        <v/>
      </c>
      <c r="CX51">
        <f t="shared" ca="1" si="96"/>
        <v>23</v>
      </c>
      <c r="CY51" t="str">
        <f t="shared" ca="1" si="98"/>
        <v/>
      </c>
      <c r="CZ51">
        <f t="shared" ca="1" si="98"/>
        <v>4</v>
      </c>
      <c r="DA51">
        <f t="shared" ca="1" si="98"/>
        <v>2</v>
      </c>
      <c r="DB51">
        <f t="shared" ca="1" si="98"/>
        <v>5</v>
      </c>
      <c r="DC51">
        <f t="shared" ca="1" si="98"/>
        <v>13</v>
      </c>
      <c r="DD51" t="str">
        <f t="shared" ca="1" si="98"/>
        <v/>
      </c>
      <c r="DE51">
        <f t="shared" ca="1" si="98"/>
        <v>21</v>
      </c>
      <c r="DF51">
        <f t="shared" ca="1" si="98"/>
        <v>3</v>
      </c>
      <c r="DG51">
        <f t="shared" ca="1" si="98"/>
        <v>9</v>
      </c>
      <c r="DH51" t="str">
        <f t="shared" ca="1" si="98"/>
        <v/>
      </c>
      <c r="DI51" t="str">
        <f t="shared" ca="1" si="98"/>
        <v/>
      </c>
      <c r="DJ51" t="str">
        <f t="shared" ca="1" si="98"/>
        <v/>
      </c>
      <c r="DK51">
        <f t="shared" ca="1" si="98"/>
        <v>16</v>
      </c>
      <c r="DL51">
        <f t="shared" ca="1" si="98"/>
        <v>10</v>
      </c>
      <c r="DM51">
        <f t="shared" ca="1" si="98"/>
        <v>7</v>
      </c>
      <c r="DN51">
        <f t="shared" ca="1" si="98"/>
        <v>20</v>
      </c>
      <c r="DO51">
        <f t="shared" ca="1" si="98"/>
        <v>26</v>
      </c>
    </row>
    <row r="52" spans="1:119" x14ac:dyDescent="0.25">
      <c r="A52">
        <v>51</v>
      </c>
      <c r="B52">
        <f ca="1">'Rev-KTF'!B53</f>
        <v>25</v>
      </c>
      <c r="C52">
        <f t="shared" ca="1" si="58"/>
        <v>13</v>
      </c>
      <c r="D52" t="str">
        <f t="shared" ca="1" si="7"/>
        <v/>
      </c>
      <c r="E52" t="str">
        <f t="shared" ca="1" si="100"/>
        <v/>
      </c>
      <c r="F52" t="str">
        <f t="shared" ca="1" si="100"/>
        <v/>
      </c>
      <c r="G52" t="str">
        <f t="shared" ca="1" si="100"/>
        <v/>
      </c>
      <c r="H52" t="str">
        <f t="shared" ca="1" si="100"/>
        <v/>
      </c>
      <c r="I52" t="str">
        <f t="shared" ca="1" si="100"/>
        <v/>
      </c>
      <c r="J52" t="str">
        <f t="shared" ca="1" si="100"/>
        <v/>
      </c>
      <c r="K52" t="str">
        <f t="shared" ca="1" si="100"/>
        <v/>
      </c>
      <c r="L52" t="str">
        <f t="shared" ca="1" si="100"/>
        <v/>
      </c>
      <c r="M52" t="str">
        <f t="shared" ca="1" si="100"/>
        <v/>
      </c>
      <c r="N52" t="str">
        <f t="shared" ca="1" si="100"/>
        <v/>
      </c>
      <c r="O52" t="str">
        <f t="shared" ca="1" si="100"/>
        <v/>
      </c>
      <c r="P52" t="str">
        <f t="shared" ca="1" si="100"/>
        <v/>
      </c>
      <c r="Q52" t="str">
        <f t="shared" ca="1" si="100"/>
        <v/>
      </c>
      <c r="R52" t="str">
        <f t="shared" ca="1" si="100"/>
        <v/>
      </c>
      <c r="S52" t="str">
        <f t="shared" ca="1" si="100"/>
        <v/>
      </c>
      <c r="T52" t="str">
        <f t="shared" ca="1" si="100"/>
        <v/>
      </c>
      <c r="U52" t="str">
        <f t="shared" ca="1" si="99"/>
        <v/>
      </c>
      <c r="V52" t="str">
        <f t="shared" ca="1" si="99"/>
        <v/>
      </c>
      <c r="W52" t="str">
        <f t="shared" ca="1" si="99"/>
        <v/>
      </c>
      <c r="X52" t="str">
        <f t="shared" ca="1" si="99"/>
        <v/>
      </c>
      <c r="Y52" t="str">
        <f t="shared" ca="1" si="99"/>
        <v/>
      </c>
      <c r="Z52" t="str">
        <f t="shared" ca="1" si="99"/>
        <v/>
      </c>
      <c r="AA52" t="str">
        <f t="shared" ca="1" si="99"/>
        <v/>
      </c>
      <c r="AB52" t="str">
        <f t="shared" ca="1" si="99"/>
        <v/>
      </c>
      <c r="AC52" t="str">
        <f t="shared" ca="1" si="99"/>
        <v/>
      </c>
      <c r="AD52" t="str">
        <f t="shared" ca="1" si="99"/>
        <v/>
      </c>
      <c r="AE52" t="str">
        <f t="shared" ca="1" si="99"/>
        <v/>
      </c>
      <c r="AF52" t="str">
        <f t="shared" ca="1" si="99"/>
        <v/>
      </c>
      <c r="AG52" t="str">
        <f t="shared" ca="1" si="99"/>
        <v/>
      </c>
      <c r="AH52" t="str">
        <f t="shared" ca="1" si="99"/>
        <v/>
      </c>
      <c r="AI52" t="str">
        <f t="shared" ca="1" si="99"/>
        <v/>
      </c>
      <c r="AJ52" t="str">
        <f t="shared" ca="1" si="97"/>
        <v/>
      </c>
      <c r="AK52" t="str">
        <f t="shared" ca="1" si="97"/>
        <v/>
      </c>
      <c r="AL52" t="str">
        <f t="shared" ca="1" si="97"/>
        <v/>
      </c>
      <c r="AM52" t="str">
        <f t="shared" ca="1" si="97"/>
        <v/>
      </c>
      <c r="AN52" t="str">
        <f t="shared" ca="1" si="97"/>
        <v/>
      </c>
      <c r="AO52" t="str">
        <f t="shared" ca="1" si="97"/>
        <v/>
      </c>
      <c r="AQ52">
        <f t="shared" ca="1" si="57"/>
        <v>25</v>
      </c>
      <c r="AR52">
        <f t="shared" ca="1" si="60"/>
        <v>8</v>
      </c>
      <c r="AS52">
        <f t="shared" ca="1" si="61"/>
        <v>23</v>
      </c>
      <c r="AT52">
        <f t="shared" ca="1" si="62"/>
        <v>28</v>
      </c>
      <c r="AU52">
        <f t="shared" ca="1" si="63"/>
        <v>22</v>
      </c>
      <c r="AV52">
        <f t="shared" ca="1" si="64"/>
        <v>24</v>
      </c>
      <c r="AW52">
        <f t="shared" ca="1" si="65"/>
        <v>18</v>
      </c>
      <c r="AX52">
        <f t="shared" ca="1" si="66"/>
        <v>35</v>
      </c>
      <c r="AY52">
        <f t="shared" ca="1" si="67"/>
        <v>4</v>
      </c>
      <c r="AZ52">
        <f t="shared" ca="1" si="68"/>
        <v>29</v>
      </c>
      <c r="BA52">
        <f t="shared" ca="1" si="69"/>
        <v>34</v>
      </c>
      <c r="BB52">
        <f t="shared" ca="1" si="70"/>
        <v>3</v>
      </c>
      <c r="BC52">
        <f t="shared" ca="1" si="71"/>
        <v>16</v>
      </c>
      <c r="BD52">
        <f t="shared" ca="1" si="72"/>
        <v>15</v>
      </c>
      <c r="BE52">
        <f t="shared" ca="1" si="73"/>
        <v>11</v>
      </c>
      <c r="BF52">
        <f t="shared" ca="1" si="74"/>
        <v>33</v>
      </c>
      <c r="BG52">
        <f t="shared" ca="1" si="75"/>
        <v>6</v>
      </c>
      <c r="BH52">
        <f t="shared" ca="1" si="76"/>
        <v>9</v>
      </c>
      <c r="BI52">
        <f t="shared" ca="1" si="77"/>
        <v>10</v>
      </c>
      <c r="BJ52">
        <f t="shared" ca="1" si="78"/>
        <v>36</v>
      </c>
      <c r="BK52">
        <f t="shared" ca="1" si="79"/>
        <v>27</v>
      </c>
      <c r="BL52">
        <f t="shared" ca="1" si="80"/>
        <v>2</v>
      </c>
      <c r="BM52">
        <f t="shared" ca="1" si="81"/>
        <v>20</v>
      </c>
      <c r="BN52">
        <f t="shared" ca="1" si="82"/>
        <v>7</v>
      </c>
      <c r="BO52">
        <f t="shared" ca="1" si="83"/>
        <v>1</v>
      </c>
      <c r="BP52">
        <f t="shared" ca="1" si="84"/>
        <v>37</v>
      </c>
      <c r="BQ52">
        <f t="shared" ca="1" si="85"/>
        <v>12</v>
      </c>
      <c r="BR52" t="str">
        <f t="shared" ca="1" si="86"/>
        <v/>
      </c>
      <c r="BS52" t="str">
        <f t="shared" ca="1" si="87"/>
        <v/>
      </c>
      <c r="BT52" t="str">
        <f t="shared" ca="1" si="88"/>
        <v/>
      </c>
      <c r="BU52" t="str">
        <f t="shared" ca="1" si="89"/>
        <v/>
      </c>
      <c r="BV52" t="str">
        <f t="shared" ca="1" si="90"/>
        <v/>
      </c>
      <c r="BW52" t="str">
        <f t="shared" ca="1" si="91"/>
        <v/>
      </c>
      <c r="BX52" t="str">
        <f t="shared" ca="1" si="92"/>
        <v/>
      </c>
      <c r="BY52" t="str">
        <f t="shared" ca="1" si="93"/>
        <v/>
      </c>
      <c r="BZ52" t="str">
        <f t="shared" ca="1" si="94"/>
        <v/>
      </c>
      <c r="CA52" t="str">
        <f t="shared" ca="1" si="95"/>
        <v/>
      </c>
      <c r="CE52">
        <f t="shared" ca="1" si="96"/>
        <v>25</v>
      </c>
      <c r="CF52">
        <f t="shared" ca="1" si="96"/>
        <v>22</v>
      </c>
      <c r="CG52">
        <f t="shared" ca="1" si="96"/>
        <v>12</v>
      </c>
      <c r="CH52">
        <f t="shared" ca="1" si="96"/>
        <v>9</v>
      </c>
      <c r="CI52" t="str">
        <f t="shared" ca="1" si="96"/>
        <v/>
      </c>
      <c r="CJ52">
        <f t="shared" ca="1" si="96"/>
        <v>17</v>
      </c>
      <c r="CK52">
        <f t="shared" ca="1" si="96"/>
        <v>24</v>
      </c>
      <c r="CL52">
        <f t="shared" ca="1" si="96"/>
        <v>2</v>
      </c>
      <c r="CM52">
        <f t="shared" ca="1" si="96"/>
        <v>18</v>
      </c>
      <c r="CN52">
        <f t="shared" ca="1" si="96"/>
        <v>19</v>
      </c>
      <c r="CO52">
        <f t="shared" ca="1" si="96"/>
        <v>15</v>
      </c>
      <c r="CP52">
        <f t="shared" ca="1" si="96"/>
        <v>27</v>
      </c>
      <c r="CQ52" t="str">
        <f t="shared" ca="1" si="96"/>
        <v/>
      </c>
      <c r="CR52" t="str">
        <f t="shared" ca="1" si="96"/>
        <v/>
      </c>
      <c r="CS52">
        <f t="shared" ca="1" si="96"/>
        <v>14</v>
      </c>
      <c r="CT52">
        <f t="shared" ca="1" si="96"/>
        <v>13</v>
      </c>
      <c r="CU52" t="str">
        <f t="shared" ca="1" si="96"/>
        <v/>
      </c>
      <c r="CV52">
        <f t="shared" ca="1" si="96"/>
        <v>7</v>
      </c>
      <c r="CW52" t="str">
        <f t="shared" ca="1" si="96"/>
        <v/>
      </c>
      <c r="CX52">
        <f t="shared" ca="1" si="96"/>
        <v>23</v>
      </c>
      <c r="CY52" t="str">
        <f t="shared" ca="1" si="98"/>
        <v/>
      </c>
      <c r="CZ52">
        <f t="shared" ca="1" si="98"/>
        <v>5</v>
      </c>
      <c r="DA52">
        <f t="shared" ca="1" si="98"/>
        <v>3</v>
      </c>
      <c r="DB52">
        <f t="shared" ca="1" si="98"/>
        <v>6</v>
      </c>
      <c r="DC52">
        <f t="shared" ca="1" si="98"/>
        <v>1</v>
      </c>
      <c r="DD52" t="str">
        <f t="shared" ca="1" si="98"/>
        <v/>
      </c>
      <c r="DE52">
        <f t="shared" ca="1" si="98"/>
        <v>21</v>
      </c>
      <c r="DF52">
        <f t="shared" ca="1" si="98"/>
        <v>4</v>
      </c>
      <c r="DG52">
        <f t="shared" ca="1" si="98"/>
        <v>10</v>
      </c>
      <c r="DH52" t="str">
        <f t="shared" ca="1" si="98"/>
        <v/>
      </c>
      <c r="DI52" t="str">
        <f t="shared" ca="1" si="98"/>
        <v/>
      </c>
      <c r="DJ52" t="str">
        <f t="shared" ca="1" si="98"/>
        <v/>
      </c>
      <c r="DK52">
        <f t="shared" ca="1" si="98"/>
        <v>16</v>
      </c>
      <c r="DL52">
        <f t="shared" ca="1" si="98"/>
        <v>11</v>
      </c>
      <c r="DM52">
        <f t="shared" ca="1" si="98"/>
        <v>8</v>
      </c>
      <c r="DN52">
        <f t="shared" ca="1" si="98"/>
        <v>20</v>
      </c>
      <c r="DO52">
        <f t="shared" ca="1" si="98"/>
        <v>26</v>
      </c>
    </row>
    <row r="53" spans="1:119" x14ac:dyDescent="0.25">
      <c r="A53">
        <v>52</v>
      </c>
      <c r="B53">
        <f ca="1">'Rev-KTF'!B54</f>
        <v>30</v>
      </c>
      <c r="C53" t="str">
        <f t="shared" ca="1" si="58"/>
        <v/>
      </c>
      <c r="D53" t="str">
        <f t="shared" ca="1" si="7"/>
        <v/>
      </c>
      <c r="E53" t="str">
        <f t="shared" ca="1" si="100"/>
        <v/>
      </c>
      <c r="F53" t="str">
        <f t="shared" ca="1" si="100"/>
        <v/>
      </c>
      <c r="G53" t="str">
        <f t="shared" ca="1" si="100"/>
        <v/>
      </c>
      <c r="H53" t="str">
        <f t="shared" ca="1" si="100"/>
        <v/>
      </c>
      <c r="I53" t="str">
        <f t="shared" ca="1" si="100"/>
        <v/>
      </c>
      <c r="J53" t="str">
        <f t="shared" ca="1" si="100"/>
        <v/>
      </c>
      <c r="K53" t="str">
        <f t="shared" ca="1" si="100"/>
        <v/>
      </c>
      <c r="L53" t="str">
        <f t="shared" ca="1" si="100"/>
        <v/>
      </c>
      <c r="M53" t="str">
        <f t="shared" ca="1" si="100"/>
        <v/>
      </c>
      <c r="N53" t="str">
        <f t="shared" ca="1" si="100"/>
        <v/>
      </c>
      <c r="O53" t="str">
        <f t="shared" ca="1" si="100"/>
        <v/>
      </c>
      <c r="P53" t="str">
        <f t="shared" ca="1" si="100"/>
        <v/>
      </c>
      <c r="Q53" t="str">
        <f t="shared" ca="1" si="100"/>
        <v/>
      </c>
      <c r="R53" t="str">
        <f t="shared" ca="1" si="100"/>
        <v/>
      </c>
      <c r="S53" t="str">
        <f t="shared" ca="1" si="100"/>
        <v/>
      </c>
      <c r="T53" t="str">
        <f t="shared" ca="1" si="100"/>
        <v/>
      </c>
      <c r="U53" t="str">
        <f t="shared" ca="1" si="99"/>
        <v/>
      </c>
      <c r="V53" t="str">
        <f t="shared" ca="1" si="99"/>
        <v/>
      </c>
      <c r="W53" t="str">
        <f t="shared" ca="1" si="99"/>
        <v/>
      </c>
      <c r="X53" t="str">
        <f t="shared" ca="1" si="99"/>
        <v/>
      </c>
      <c r="Y53" t="str">
        <f t="shared" ca="1" si="99"/>
        <v/>
      </c>
      <c r="Z53" t="str">
        <f t="shared" ca="1" si="99"/>
        <v/>
      </c>
      <c r="AA53" t="str">
        <f t="shared" ca="1" si="99"/>
        <v/>
      </c>
      <c r="AB53" t="str">
        <f t="shared" ca="1" si="99"/>
        <v/>
      </c>
      <c r="AC53" t="str">
        <f t="shared" ca="1" si="99"/>
        <v/>
      </c>
      <c r="AD53" t="str">
        <f t="shared" ca="1" si="99"/>
        <v/>
      </c>
      <c r="AE53" t="str">
        <f t="shared" ca="1" si="99"/>
        <v/>
      </c>
      <c r="AF53" t="str">
        <f t="shared" ca="1" si="99"/>
        <v/>
      </c>
      <c r="AG53" t="str">
        <f t="shared" ca="1" si="99"/>
        <v/>
      </c>
      <c r="AH53" t="str">
        <f t="shared" ca="1" si="99"/>
        <v/>
      </c>
      <c r="AI53" t="str">
        <f t="shared" ca="1" si="99"/>
        <v/>
      </c>
      <c r="AJ53" t="str">
        <f t="shared" ca="1" si="97"/>
        <v/>
      </c>
      <c r="AK53" t="str">
        <f t="shared" ca="1" si="97"/>
        <v/>
      </c>
      <c r="AL53" t="str">
        <f t="shared" ca="1" si="97"/>
        <v/>
      </c>
      <c r="AM53" t="str">
        <f t="shared" ca="1" si="97"/>
        <v/>
      </c>
      <c r="AN53" t="str">
        <f t="shared" ca="1" si="97"/>
        <v/>
      </c>
      <c r="AO53" t="str">
        <f t="shared" ca="1" si="97"/>
        <v/>
      </c>
      <c r="AQ53">
        <f t="shared" ca="1" si="57"/>
        <v>30</v>
      </c>
      <c r="AR53">
        <f t="shared" ca="1" si="60"/>
        <v>25</v>
      </c>
      <c r="AS53">
        <f t="shared" ca="1" si="61"/>
        <v>8</v>
      </c>
      <c r="AT53">
        <f t="shared" ca="1" si="62"/>
        <v>23</v>
      </c>
      <c r="AU53">
        <f t="shared" ca="1" si="63"/>
        <v>28</v>
      </c>
      <c r="AV53">
        <f t="shared" ca="1" si="64"/>
        <v>22</v>
      </c>
      <c r="AW53">
        <f t="shared" ca="1" si="65"/>
        <v>24</v>
      </c>
      <c r="AX53">
        <f t="shared" ca="1" si="66"/>
        <v>18</v>
      </c>
      <c r="AY53">
        <f t="shared" ca="1" si="67"/>
        <v>35</v>
      </c>
      <c r="AZ53">
        <f t="shared" ca="1" si="68"/>
        <v>4</v>
      </c>
      <c r="BA53">
        <f t="shared" ca="1" si="69"/>
        <v>29</v>
      </c>
      <c r="BB53">
        <f t="shared" ca="1" si="70"/>
        <v>34</v>
      </c>
      <c r="BC53">
        <f t="shared" ca="1" si="71"/>
        <v>3</v>
      </c>
      <c r="BD53">
        <f t="shared" ca="1" si="72"/>
        <v>16</v>
      </c>
      <c r="BE53">
        <f t="shared" ca="1" si="73"/>
        <v>15</v>
      </c>
      <c r="BF53">
        <f t="shared" ca="1" si="74"/>
        <v>11</v>
      </c>
      <c r="BG53">
        <f t="shared" ca="1" si="75"/>
        <v>33</v>
      </c>
      <c r="BH53">
        <f t="shared" ca="1" si="76"/>
        <v>6</v>
      </c>
      <c r="BI53">
        <f t="shared" ca="1" si="77"/>
        <v>9</v>
      </c>
      <c r="BJ53">
        <f t="shared" ca="1" si="78"/>
        <v>10</v>
      </c>
      <c r="BK53">
        <f t="shared" ca="1" si="79"/>
        <v>36</v>
      </c>
      <c r="BL53">
        <f t="shared" ca="1" si="80"/>
        <v>27</v>
      </c>
      <c r="BM53">
        <f t="shared" ca="1" si="81"/>
        <v>2</v>
      </c>
      <c r="BN53">
        <f t="shared" ca="1" si="82"/>
        <v>20</v>
      </c>
      <c r="BO53">
        <f t="shared" ca="1" si="83"/>
        <v>7</v>
      </c>
      <c r="BP53">
        <f t="shared" ca="1" si="84"/>
        <v>1</v>
      </c>
      <c r="BQ53">
        <f t="shared" ca="1" si="85"/>
        <v>37</v>
      </c>
      <c r="BR53">
        <f t="shared" ca="1" si="86"/>
        <v>12</v>
      </c>
      <c r="BS53" t="str">
        <f t="shared" ca="1" si="87"/>
        <v/>
      </c>
      <c r="BT53" t="str">
        <f t="shared" ca="1" si="88"/>
        <v/>
      </c>
      <c r="BU53" t="str">
        <f t="shared" ca="1" si="89"/>
        <v/>
      </c>
      <c r="BV53" t="str">
        <f t="shared" ca="1" si="90"/>
        <v/>
      </c>
      <c r="BW53" t="str">
        <f t="shared" ca="1" si="91"/>
        <v/>
      </c>
      <c r="BX53" t="str">
        <f t="shared" ca="1" si="92"/>
        <v/>
      </c>
      <c r="BY53" t="str">
        <f t="shared" ca="1" si="93"/>
        <v/>
      </c>
      <c r="BZ53" t="str">
        <f t="shared" ca="1" si="94"/>
        <v/>
      </c>
      <c r="CA53" t="str">
        <f t="shared" ca="1" si="95"/>
        <v/>
      </c>
      <c r="CE53">
        <f t="shared" ca="1" si="96"/>
        <v>26</v>
      </c>
      <c r="CF53">
        <f t="shared" ca="1" si="96"/>
        <v>23</v>
      </c>
      <c r="CG53">
        <f t="shared" ca="1" si="96"/>
        <v>13</v>
      </c>
      <c r="CH53">
        <f t="shared" ca="1" si="96"/>
        <v>10</v>
      </c>
      <c r="CI53" t="str">
        <f t="shared" ca="1" si="96"/>
        <v/>
      </c>
      <c r="CJ53">
        <f t="shared" ca="1" si="96"/>
        <v>18</v>
      </c>
      <c r="CK53">
        <f t="shared" ca="1" si="96"/>
        <v>25</v>
      </c>
      <c r="CL53">
        <f t="shared" ca="1" si="96"/>
        <v>3</v>
      </c>
      <c r="CM53">
        <f t="shared" ca="1" si="96"/>
        <v>19</v>
      </c>
      <c r="CN53">
        <f t="shared" ca="1" si="96"/>
        <v>20</v>
      </c>
      <c r="CO53">
        <f t="shared" ca="1" si="96"/>
        <v>16</v>
      </c>
      <c r="CP53">
        <f t="shared" ca="1" si="96"/>
        <v>28</v>
      </c>
      <c r="CQ53" t="str">
        <f t="shared" ca="1" si="96"/>
        <v/>
      </c>
      <c r="CR53" t="str">
        <f t="shared" ca="1" si="96"/>
        <v/>
      </c>
      <c r="CS53">
        <f t="shared" ca="1" si="96"/>
        <v>15</v>
      </c>
      <c r="CT53">
        <f t="shared" ca="1" si="96"/>
        <v>14</v>
      </c>
      <c r="CU53" t="str">
        <f t="shared" ca="1" si="96"/>
        <v/>
      </c>
      <c r="CV53">
        <f t="shared" ca="1" si="96"/>
        <v>8</v>
      </c>
      <c r="CW53" t="str">
        <f t="shared" ca="1" si="96"/>
        <v/>
      </c>
      <c r="CX53">
        <f t="shared" ca="1" si="96"/>
        <v>24</v>
      </c>
      <c r="CY53" t="str">
        <f t="shared" ca="1" si="98"/>
        <v/>
      </c>
      <c r="CZ53">
        <f t="shared" ca="1" si="98"/>
        <v>6</v>
      </c>
      <c r="DA53">
        <f t="shared" ca="1" si="98"/>
        <v>4</v>
      </c>
      <c r="DB53">
        <f t="shared" ca="1" si="98"/>
        <v>7</v>
      </c>
      <c r="DC53">
        <f t="shared" ca="1" si="98"/>
        <v>2</v>
      </c>
      <c r="DD53" t="str">
        <f t="shared" ca="1" si="98"/>
        <v/>
      </c>
      <c r="DE53">
        <f t="shared" ca="1" si="98"/>
        <v>22</v>
      </c>
      <c r="DF53">
        <f t="shared" ca="1" si="98"/>
        <v>5</v>
      </c>
      <c r="DG53">
        <f t="shared" ca="1" si="98"/>
        <v>11</v>
      </c>
      <c r="DH53">
        <f t="shared" ca="1" si="98"/>
        <v>1</v>
      </c>
      <c r="DI53" t="str">
        <f t="shared" ca="1" si="98"/>
        <v/>
      </c>
      <c r="DJ53" t="str">
        <f t="shared" ca="1" si="98"/>
        <v/>
      </c>
      <c r="DK53">
        <f t="shared" ca="1" si="98"/>
        <v>17</v>
      </c>
      <c r="DL53">
        <f t="shared" ca="1" si="98"/>
        <v>12</v>
      </c>
      <c r="DM53">
        <f t="shared" ca="1" si="98"/>
        <v>9</v>
      </c>
      <c r="DN53">
        <f t="shared" ca="1" si="98"/>
        <v>21</v>
      </c>
      <c r="DO53">
        <f t="shared" ca="1" si="98"/>
        <v>27</v>
      </c>
    </row>
    <row r="54" spans="1:119" x14ac:dyDescent="0.25">
      <c r="A54">
        <v>53</v>
      </c>
      <c r="B54">
        <f ca="1">'Rev-KTF'!B55</f>
        <v>1</v>
      </c>
      <c r="C54">
        <f t="shared" ca="1" si="58"/>
        <v>26</v>
      </c>
      <c r="D54" t="str">
        <f t="shared" ca="1" si="7"/>
        <v/>
      </c>
      <c r="E54" t="str">
        <f t="shared" ca="1" si="100"/>
        <v/>
      </c>
      <c r="F54" t="str">
        <f t="shared" ca="1" si="100"/>
        <v/>
      </c>
      <c r="G54" t="str">
        <f t="shared" ca="1" si="100"/>
        <v/>
      </c>
      <c r="H54" t="str">
        <f t="shared" ca="1" si="100"/>
        <v/>
      </c>
      <c r="I54" t="str">
        <f t="shared" ca="1" si="100"/>
        <v/>
      </c>
      <c r="J54" t="str">
        <f t="shared" ca="1" si="100"/>
        <v/>
      </c>
      <c r="K54" t="str">
        <f t="shared" ca="1" si="100"/>
        <v/>
      </c>
      <c r="L54" t="str">
        <f t="shared" ca="1" si="100"/>
        <v/>
      </c>
      <c r="M54" t="str">
        <f t="shared" ca="1" si="100"/>
        <v/>
      </c>
      <c r="N54" t="str">
        <f t="shared" ca="1" si="100"/>
        <v/>
      </c>
      <c r="O54" t="str">
        <f t="shared" ca="1" si="100"/>
        <v/>
      </c>
      <c r="P54" t="str">
        <f t="shared" ca="1" si="100"/>
        <v/>
      </c>
      <c r="Q54" t="str">
        <f t="shared" ca="1" si="100"/>
        <v/>
      </c>
      <c r="R54" t="str">
        <f t="shared" ca="1" si="100"/>
        <v/>
      </c>
      <c r="S54" t="str">
        <f t="shared" ca="1" si="100"/>
        <v/>
      </c>
      <c r="T54" t="str">
        <f t="shared" ca="1" si="100"/>
        <v/>
      </c>
      <c r="U54" t="str">
        <f t="shared" ca="1" si="99"/>
        <v/>
      </c>
      <c r="V54" t="str">
        <f t="shared" ca="1" si="99"/>
        <v/>
      </c>
      <c r="W54" t="str">
        <f t="shared" ca="1" si="99"/>
        <v/>
      </c>
      <c r="X54" t="str">
        <f t="shared" ca="1" si="99"/>
        <v/>
      </c>
      <c r="Y54" t="str">
        <f t="shared" ca="1" si="99"/>
        <v/>
      </c>
      <c r="Z54" t="str">
        <f t="shared" ca="1" si="99"/>
        <v/>
      </c>
      <c r="AA54" t="str">
        <f t="shared" ca="1" si="99"/>
        <v/>
      </c>
      <c r="AB54" t="str">
        <f t="shared" ca="1" si="99"/>
        <v/>
      </c>
      <c r="AC54" t="str">
        <f t="shared" ca="1" si="99"/>
        <v/>
      </c>
      <c r="AD54" t="str">
        <f t="shared" ca="1" si="99"/>
        <v/>
      </c>
      <c r="AE54" t="str">
        <f t="shared" ca="1" si="99"/>
        <v/>
      </c>
      <c r="AF54" t="str">
        <f t="shared" ca="1" si="99"/>
        <v/>
      </c>
      <c r="AG54" t="str">
        <f t="shared" ca="1" si="99"/>
        <v/>
      </c>
      <c r="AH54" t="str">
        <f t="shared" ca="1" si="99"/>
        <v/>
      </c>
      <c r="AI54" t="str">
        <f t="shared" ca="1" si="99"/>
        <v/>
      </c>
      <c r="AJ54" t="str">
        <f t="shared" ca="1" si="97"/>
        <v/>
      </c>
      <c r="AK54" t="str">
        <f t="shared" ca="1" si="97"/>
        <v/>
      </c>
      <c r="AL54" t="str">
        <f t="shared" ca="1" si="97"/>
        <v/>
      </c>
      <c r="AM54" t="str">
        <f t="shared" ca="1" si="97"/>
        <v/>
      </c>
      <c r="AN54" t="str">
        <f t="shared" ca="1" si="97"/>
        <v/>
      </c>
      <c r="AO54" t="str">
        <f t="shared" ca="1" si="97"/>
        <v/>
      </c>
      <c r="AQ54">
        <f t="shared" ca="1" si="57"/>
        <v>1</v>
      </c>
      <c r="AR54">
        <f t="shared" ca="1" si="60"/>
        <v>30</v>
      </c>
      <c r="AS54">
        <f t="shared" ca="1" si="61"/>
        <v>25</v>
      </c>
      <c r="AT54">
        <f t="shared" ca="1" si="62"/>
        <v>8</v>
      </c>
      <c r="AU54">
        <f t="shared" ca="1" si="63"/>
        <v>23</v>
      </c>
      <c r="AV54">
        <f t="shared" ca="1" si="64"/>
        <v>28</v>
      </c>
      <c r="AW54">
        <f t="shared" ca="1" si="65"/>
        <v>22</v>
      </c>
      <c r="AX54">
        <f t="shared" ca="1" si="66"/>
        <v>24</v>
      </c>
      <c r="AY54">
        <f t="shared" ca="1" si="67"/>
        <v>18</v>
      </c>
      <c r="AZ54">
        <f t="shared" ca="1" si="68"/>
        <v>35</v>
      </c>
      <c r="BA54">
        <f t="shared" ca="1" si="69"/>
        <v>4</v>
      </c>
      <c r="BB54">
        <f t="shared" ca="1" si="70"/>
        <v>29</v>
      </c>
      <c r="BC54">
        <f t="shared" ca="1" si="71"/>
        <v>34</v>
      </c>
      <c r="BD54">
        <f t="shared" ca="1" si="72"/>
        <v>3</v>
      </c>
      <c r="BE54">
        <f t="shared" ca="1" si="73"/>
        <v>16</v>
      </c>
      <c r="BF54">
        <f t="shared" ca="1" si="74"/>
        <v>15</v>
      </c>
      <c r="BG54">
        <f t="shared" ca="1" si="75"/>
        <v>11</v>
      </c>
      <c r="BH54">
        <f t="shared" ca="1" si="76"/>
        <v>33</v>
      </c>
      <c r="BI54">
        <f t="shared" ca="1" si="77"/>
        <v>6</v>
      </c>
      <c r="BJ54">
        <f t="shared" ca="1" si="78"/>
        <v>9</v>
      </c>
      <c r="BK54">
        <f t="shared" ca="1" si="79"/>
        <v>10</v>
      </c>
      <c r="BL54">
        <f t="shared" ca="1" si="80"/>
        <v>36</v>
      </c>
      <c r="BM54">
        <f t="shared" ca="1" si="81"/>
        <v>27</v>
      </c>
      <c r="BN54">
        <f t="shared" ca="1" si="82"/>
        <v>2</v>
      </c>
      <c r="BO54">
        <f t="shared" ca="1" si="83"/>
        <v>20</v>
      </c>
      <c r="BP54">
        <f t="shared" ca="1" si="84"/>
        <v>7</v>
      </c>
      <c r="BQ54">
        <f t="shared" ca="1" si="85"/>
        <v>37</v>
      </c>
      <c r="BR54">
        <f t="shared" ca="1" si="86"/>
        <v>12</v>
      </c>
      <c r="BS54" t="str">
        <f t="shared" ca="1" si="87"/>
        <v/>
      </c>
      <c r="BT54" t="str">
        <f t="shared" ca="1" si="88"/>
        <v/>
      </c>
      <c r="BU54" t="str">
        <f t="shared" ca="1" si="89"/>
        <v/>
      </c>
      <c r="BV54" t="str">
        <f t="shared" ca="1" si="90"/>
        <v/>
      </c>
      <c r="BW54" t="str">
        <f t="shared" ca="1" si="91"/>
        <v/>
      </c>
      <c r="BX54" t="str">
        <f t="shared" ca="1" si="92"/>
        <v/>
      </c>
      <c r="BY54" t="str">
        <f t="shared" ca="1" si="93"/>
        <v/>
      </c>
      <c r="BZ54" t="str">
        <f t="shared" ca="1" si="94"/>
        <v/>
      </c>
      <c r="CA54" t="str">
        <f t="shared" ca="1" si="95"/>
        <v/>
      </c>
      <c r="CE54">
        <f t="shared" ca="1" si="96"/>
        <v>1</v>
      </c>
      <c r="CF54">
        <f t="shared" ca="1" si="96"/>
        <v>24</v>
      </c>
      <c r="CG54">
        <f t="shared" ca="1" si="96"/>
        <v>14</v>
      </c>
      <c r="CH54">
        <f t="shared" ca="1" si="96"/>
        <v>11</v>
      </c>
      <c r="CI54" t="str">
        <f t="shared" ca="1" si="96"/>
        <v/>
      </c>
      <c r="CJ54">
        <f t="shared" ca="1" si="96"/>
        <v>19</v>
      </c>
      <c r="CK54">
        <f t="shared" ca="1" si="96"/>
        <v>26</v>
      </c>
      <c r="CL54">
        <f t="shared" ca="1" si="96"/>
        <v>4</v>
      </c>
      <c r="CM54">
        <f t="shared" ca="1" si="96"/>
        <v>20</v>
      </c>
      <c r="CN54">
        <f t="shared" ca="1" si="96"/>
        <v>21</v>
      </c>
      <c r="CO54">
        <f t="shared" ca="1" si="96"/>
        <v>17</v>
      </c>
      <c r="CP54">
        <f t="shared" ca="1" si="96"/>
        <v>28</v>
      </c>
      <c r="CQ54" t="str">
        <f t="shared" ca="1" si="96"/>
        <v/>
      </c>
      <c r="CR54" t="str">
        <f t="shared" ca="1" si="96"/>
        <v/>
      </c>
      <c r="CS54">
        <f t="shared" ca="1" si="96"/>
        <v>16</v>
      </c>
      <c r="CT54">
        <f t="shared" ca="1" si="96"/>
        <v>15</v>
      </c>
      <c r="CU54" t="str">
        <f t="shared" ca="1" si="96"/>
        <v/>
      </c>
      <c r="CV54">
        <f t="shared" ca="1" si="96"/>
        <v>9</v>
      </c>
      <c r="CW54" t="str">
        <f t="shared" ca="1" si="96"/>
        <v/>
      </c>
      <c r="CX54">
        <f t="shared" ref="CX54:DM69" ca="1" si="101">IF(AND(CX53="",$B54&lt;&gt;CX$1),"",IF($C54&lt;CX53,CX53,IF($B54=CX$1,1,1+CX53)))</f>
        <v>25</v>
      </c>
      <c r="CY54" t="str">
        <f t="shared" ca="1" si="101"/>
        <v/>
      </c>
      <c r="CZ54">
        <f t="shared" ca="1" si="101"/>
        <v>7</v>
      </c>
      <c r="DA54">
        <f t="shared" ca="1" si="101"/>
        <v>5</v>
      </c>
      <c r="DB54">
        <f t="shared" ca="1" si="101"/>
        <v>8</v>
      </c>
      <c r="DC54">
        <f t="shared" ca="1" si="101"/>
        <v>3</v>
      </c>
      <c r="DD54" t="str">
        <f t="shared" ca="1" si="101"/>
        <v/>
      </c>
      <c r="DE54">
        <f t="shared" ca="1" si="101"/>
        <v>23</v>
      </c>
      <c r="DF54">
        <f t="shared" ca="1" si="101"/>
        <v>6</v>
      </c>
      <c r="DG54">
        <f t="shared" ca="1" si="101"/>
        <v>12</v>
      </c>
      <c r="DH54">
        <f t="shared" ca="1" si="101"/>
        <v>2</v>
      </c>
      <c r="DI54" t="str">
        <f t="shared" ca="1" si="101"/>
        <v/>
      </c>
      <c r="DJ54" t="str">
        <f t="shared" ca="1" si="101"/>
        <v/>
      </c>
      <c r="DK54">
        <f t="shared" ca="1" si="98"/>
        <v>18</v>
      </c>
      <c r="DL54">
        <f t="shared" ca="1" si="98"/>
        <v>13</v>
      </c>
      <c r="DM54">
        <f t="shared" ca="1" si="98"/>
        <v>10</v>
      </c>
      <c r="DN54">
        <f t="shared" ca="1" si="98"/>
        <v>22</v>
      </c>
      <c r="DO54">
        <f t="shared" ca="1" si="98"/>
        <v>27</v>
      </c>
    </row>
    <row r="55" spans="1:119" x14ac:dyDescent="0.25">
      <c r="A55">
        <v>54</v>
      </c>
      <c r="B55">
        <f ca="1">'Rev-KTF'!B56</f>
        <v>12</v>
      </c>
      <c r="C55">
        <f t="shared" ca="1" si="58"/>
        <v>28</v>
      </c>
      <c r="D55" t="str">
        <f t="shared" ca="1" si="7"/>
        <v/>
      </c>
      <c r="E55" t="str">
        <f t="shared" ca="1" si="100"/>
        <v/>
      </c>
      <c r="F55" t="str">
        <f t="shared" ca="1" si="100"/>
        <v/>
      </c>
      <c r="G55" t="str">
        <f t="shared" ca="1" si="100"/>
        <v/>
      </c>
      <c r="H55" t="str">
        <f t="shared" ca="1" si="100"/>
        <v/>
      </c>
      <c r="I55" t="str">
        <f t="shared" ca="1" si="100"/>
        <v/>
      </c>
      <c r="J55" t="str">
        <f t="shared" ca="1" si="100"/>
        <v/>
      </c>
      <c r="K55" t="str">
        <f t="shared" ca="1" si="100"/>
        <v/>
      </c>
      <c r="L55" t="str">
        <f t="shared" ca="1" si="100"/>
        <v/>
      </c>
      <c r="M55" t="str">
        <f t="shared" ca="1" si="100"/>
        <v/>
      </c>
      <c r="N55" t="str">
        <f t="shared" ca="1" si="100"/>
        <v/>
      </c>
      <c r="O55" t="str">
        <f t="shared" ca="1" si="100"/>
        <v/>
      </c>
      <c r="P55" t="str">
        <f t="shared" ca="1" si="100"/>
        <v/>
      </c>
      <c r="Q55" t="str">
        <f t="shared" ca="1" si="100"/>
        <v/>
      </c>
      <c r="R55" t="str">
        <f t="shared" ca="1" si="100"/>
        <v/>
      </c>
      <c r="S55" t="str">
        <f t="shared" ca="1" si="100"/>
        <v/>
      </c>
      <c r="T55" t="str">
        <f t="shared" ca="1" si="100"/>
        <v/>
      </c>
      <c r="U55" t="str">
        <f t="shared" ca="1" si="99"/>
        <v/>
      </c>
      <c r="V55" t="str">
        <f t="shared" ca="1" si="99"/>
        <v/>
      </c>
      <c r="W55" t="str">
        <f t="shared" ca="1" si="99"/>
        <v/>
      </c>
      <c r="X55" t="str">
        <f t="shared" ca="1" si="99"/>
        <v/>
      </c>
      <c r="Y55" t="str">
        <f t="shared" ca="1" si="99"/>
        <v/>
      </c>
      <c r="Z55" t="str">
        <f t="shared" ca="1" si="99"/>
        <v/>
      </c>
      <c r="AA55" t="str">
        <f t="shared" ca="1" si="99"/>
        <v/>
      </c>
      <c r="AB55" t="str">
        <f t="shared" ca="1" si="99"/>
        <v/>
      </c>
      <c r="AC55" t="str">
        <f t="shared" ca="1" si="99"/>
        <v/>
      </c>
      <c r="AD55" t="str">
        <f t="shared" ca="1" si="99"/>
        <v/>
      </c>
      <c r="AE55" t="str">
        <f t="shared" ca="1" si="99"/>
        <v/>
      </c>
      <c r="AF55" t="str">
        <f t="shared" ca="1" si="99"/>
        <v/>
      </c>
      <c r="AG55" t="str">
        <f t="shared" ca="1" si="99"/>
        <v/>
      </c>
      <c r="AH55" t="str">
        <f t="shared" ca="1" si="99"/>
        <v/>
      </c>
      <c r="AI55" t="str">
        <f t="shared" ca="1" si="99"/>
        <v/>
      </c>
      <c r="AJ55" t="str">
        <f t="shared" ca="1" si="97"/>
        <v/>
      </c>
      <c r="AK55" t="str">
        <f t="shared" ca="1" si="97"/>
        <v/>
      </c>
      <c r="AL55" t="str">
        <f t="shared" ca="1" si="97"/>
        <v/>
      </c>
      <c r="AM55" t="str">
        <f t="shared" ca="1" si="97"/>
        <v/>
      </c>
      <c r="AN55" t="str">
        <f t="shared" ca="1" si="97"/>
        <v/>
      </c>
      <c r="AO55" t="str">
        <f t="shared" ca="1" si="97"/>
        <v/>
      </c>
      <c r="AQ55">
        <f t="shared" ca="1" si="57"/>
        <v>12</v>
      </c>
      <c r="AR55">
        <f t="shared" ca="1" si="60"/>
        <v>1</v>
      </c>
      <c r="AS55">
        <f t="shared" ca="1" si="61"/>
        <v>30</v>
      </c>
      <c r="AT55">
        <f t="shared" ca="1" si="62"/>
        <v>25</v>
      </c>
      <c r="AU55">
        <f t="shared" ca="1" si="63"/>
        <v>8</v>
      </c>
      <c r="AV55">
        <f t="shared" ca="1" si="64"/>
        <v>23</v>
      </c>
      <c r="AW55">
        <f t="shared" ca="1" si="65"/>
        <v>28</v>
      </c>
      <c r="AX55">
        <f t="shared" ca="1" si="66"/>
        <v>22</v>
      </c>
      <c r="AY55">
        <f t="shared" ca="1" si="67"/>
        <v>24</v>
      </c>
      <c r="AZ55">
        <f t="shared" ca="1" si="68"/>
        <v>18</v>
      </c>
      <c r="BA55">
        <f t="shared" ca="1" si="69"/>
        <v>35</v>
      </c>
      <c r="BB55">
        <f t="shared" ca="1" si="70"/>
        <v>4</v>
      </c>
      <c r="BC55">
        <f t="shared" ca="1" si="71"/>
        <v>29</v>
      </c>
      <c r="BD55">
        <f t="shared" ca="1" si="72"/>
        <v>34</v>
      </c>
      <c r="BE55">
        <f t="shared" ca="1" si="73"/>
        <v>3</v>
      </c>
      <c r="BF55">
        <f t="shared" ca="1" si="74"/>
        <v>16</v>
      </c>
      <c r="BG55">
        <f t="shared" ca="1" si="75"/>
        <v>15</v>
      </c>
      <c r="BH55">
        <f t="shared" ca="1" si="76"/>
        <v>11</v>
      </c>
      <c r="BI55">
        <f t="shared" ca="1" si="77"/>
        <v>33</v>
      </c>
      <c r="BJ55">
        <f t="shared" ca="1" si="78"/>
        <v>6</v>
      </c>
      <c r="BK55">
        <f t="shared" ca="1" si="79"/>
        <v>9</v>
      </c>
      <c r="BL55">
        <f t="shared" ca="1" si="80"/>
        <v>10</v>
      </c>
      <c r="BM55">
        <f t="shared" ca="1" si="81"/>
        <v>36</v>
      </c>
      <c r="BN55">
        <f t="shared" ca="1" si="82"/>
        <v>27</v>
      </c>
      <c r="BO55">
        <f t="shared" ca="1" si="83"/>
        <v>2</v>
      </c>
      <c r="BP55">
        <f t="shared" ca="1" si="84"/>
        <v>20</v>
      </c>
      <c r="BQ55">
        <f t="shared" ca="1" si="85"/>
        <v>7</v>
      </c>
      <c r="BR55">
        <f t="shared" ca="1" si="86"/>
        <v>37</v>
      </c>
      <c r="BS55" t="str">
        <f t="shared" ca="1" si="87"/>
        <v/>
      </c>
      <c r="BT55" t="str">
        <f t="shared" ca="1" si="88"/>
        <v/>
      </c>
      <c r="BU55" t="str">
        <f t="shared" ca="1" si="89"/>
        <v/>
      </c>
      <c r="BV55" t="str">
        <f t="shared" ca="1" si="90"/>
        <v/>
      </c>
      <c r="BW55" t="str">
        <f t="shared" ca="1" si="91"/>
        <v/>
      </c>
      <c r="BX55" t="str">
        <f t="shared" ca="1" si="92"/>
        <v/>
      </c>
      <c r="BY55" t="str">
        <f t="shared" ca="1" si="93"/>
        <v/>
      </c>
      <c r="BZ55" t="str">
        <f t="shared" ca="1" si="94"/>
        <v/>
      </c>
      <c r="CA55" t="str">
        <f t="shared" ca="1" si="95"/>
        <v/>
      </c>
      <c r="CE55">
        <f t="shared" ref="CE55:DF64" ca="1" si="102">IF(AND(CE54="",$B55&lt;&gt;CE$1),"",IF($C55&lt;CE54,CE54,IF($B55=CE$1,1,1+CE54)))</f>
        <v>2</v>
      </c>
      <c r="CF55">
        <f t="shared" ca="1" si="102"/>
        <v>25</v>
      </c>
      <c r="CG55">
        <f t="shared" ca="1" si="102"/>
        <v>15</v>
      </c>
      <c r="CH55">
        <f t="shared" ca="1" si="102"/>
        <v>12</v>
      </c>
      <c r="CI55" t="str">
        <f t="shared" ca="1" si="102"/>
        <v/>
      </c>
      <c r="CJ55">
        <f t="shared" ca="1" si="102"/>
        <v>20</v>
      </c>
      <c r="CK55">
        <f t="shared" ca="1" si="102"/>
        <v>27</v>
      </c>
      <c r="CL55">
        <f t="shared" ca="1" si="102"/>
        <v>5</v>
      </c>
      <c r="CM55">
        <f t="shared" ca="1" si="102"/>
        <v>21</v>
      </c>
      <c r="CN55">
        <f t="shared" ca="1" si="102"/>
        <v>22</v>
      </c>
      <c r="CO55">
        <f t="shared" ca="1" si="102"/>
        <v>18</v>
      </c>
      <c r="CP55">
        <f t="shared" ca="1" si="102"/>
        <v>1</v>
      </c>
      <c r="CQ55" t="str">
        <f t="shared" ca="1" si="102"/>
        <v/>
      </c>
      <c r="CR55" t="str">
        <f t="shared" ca="1" si="102"/>
        <v/>
      </c>
      <c r="CS55">
        <f t="shared" ca="1" si="102"/>
        <v>17</v>
      </c>
      <c r="CT55">
        <f t="shared" ca="1" si="102"/>
        <v>16</v>
      </c>
      <c r="CU55" t="str">
        <f t="shared" ca="1" si="102"/>
        <v/>
      </c>
      <c r="CV55">
        <f t="shared" ca="1" si="102"/>
        <v>10</v>
      </c>
      <c r="CW55" t="str">
        <f t="shared" ca="1" si="102"/>
        <v/>
      </c>
      <c r="CX55">
        <f t="shared" ca="1" si="102"/>
        <v>26</v>
      </c>
      <c r="CY55" t="str">
        <f t="shared" ca="1" si="102"/>
        <v/>
      </c>
      <c r="CZ55">
        <f t="shared" ca="1" si="102"/>
        <v>8</v>
      </c>
      <c r="DA55">
        <f t="shared" ca="1" si="102"/>
        <v>6</v>
      </c>
      <c r="DB55">
        <f t="shared" ca="1" si="102"/>
        <v>9</v>
      </c>
      <c r="DC55">
        <f t="shared" ca="1" si="102"/>
        <v>4</v>
      </c>
      <c r="DD55" t="str">
        <f t="shared" ca="1" si="102"/>
        <v/>
      </c>
      <c r="DE55">
        <f t="shared" ca="1" si="102"/>
        <v>24</v>
      </c>
      <c r="DF55">
        <f t="shared" ca="1" si="102"/>
        <v>7</v>
      </c>
      <c r="DG55">
        <f t="shared" ca="1" si="101"/>
        <v>13</v>
      </c>
      <c r="DH55">
        <f t="shared" ca="1" si="101"/>
        <v>3</v>
      </c>
      <c r="DI55" t="str">
        <f t="shared" ca="1" si="101"/>
        <v/>
      </c>
      <c r="DJ55" t="str">
        <f t="shared" ca="1" si="101"/>
        <v/>
      </c>
      <c r="DK55">
        <f t="shared" ca="1" si="98"/>
        <v>19</v>
      </c>
      <c r="DL55">
        <f t="shared" ca="1" si="98"/>
        <v>14</v>
      </c>
      <c r="DM55">
        <f t="shared" ca="1" si="98"/>
        <v>11</v>
      </c>
      <c r="DN55">
        <f t="shared" ca="1" si="98"/>
        <v>23</v>
      </c>
      <c r="DO55">
        <f t="shared" ca="1" si="98"/>
        <v>28</v>
      </c>
    </row>
    <row r="56" spans="1:119" x14ac:dyDescent="0.25">
      <c r="A56">
        <v>55</v>
      </c>
      <c r="B56">
        <f ca="1">'Rev-KTF'!B57</f>
        <v>24</v>
      </c>
      <c r="C56">
        <f t="shared" ca="1" si="58"/>
        <v>9</v>
      </c>
      <c r="D56" t="str">
        <f t="shared" ca="1" si="7"/>
        <v/>
      </c>
      <c r="E56" t="str">
        <f t="shared" ca="1" si="100"/>
        <v/>
      </c>
      <c r="F56" t="str">
        <f t="shared" ca="1" si="100"/>
        <v/>
      </c>
      <c r="G56" t="str">
        <f t="shared" ca="1" si="100"/>
        <v/>
      </c>
      <c r="H56" t="str">
        <f t="shared" ca="1" si="100"/>
        <v/>
      </c>
      <c r="I56" t="str">
        <f t="shared" ca="1" si="100"/>
        <v/>
      </c>
      <c r="J56" t="str">
        <f t="shared" ca="1" si="100"/>
        <v/>
      </c>
      <c r="K56" t="str">
        <f t="shared" ca="1" si="100"/>
        <v/>
      </c>
      <c r="L56" t="str">
        <f t="shared" ca="1" si="100"/>
        <v/>
      </c>
      <c r="M56" t="str">
        <f t="shared" ca="1" si="100"/>
        <v/>
      </c>
      <c r="N56" t="str">
        <f t="shared" ca="1" si="100"/>
        <v/>
      </c>
      <c r="O56" t="str">
        <f t="shared" ca="1" si="100"/>
        <v/>
      </c>
      <c r="P56" t="str">
        <f t="shared" ca="1" si="100"/>
        <v/>
      </c>
      <c r="Q56" t="str">
        <f t="shared" ca="1" si="100"/>
        <v/>
      </c>
      <c r="R56" t="str">
        <f t="shared" ca="1" si="100"/>
        <v/>
      </c>
      <c r="S56" t="str">
        <f t="shared" ca="1" si="100"/>
        <v/>
      </c>
      <c r="T56" t="str">
        <f t="shared" ca="1" si="100"/>
        <v/>
      </c>
      <c r="U56" t="str">
        <f t="shared" ca="1" si="99"/>
        <v/>
      </c>
      <c r="V56" t="str">
        <f t="shared" ca="1" si="99"/>
        <v/>
      </c>
      <c r="W56" t="str">
        <f t="shared" ca="1" si="99"/>
        <v/>
      </c>
      <c r="X56" t="str">
        <f t="shared" ca="1" si="99"/>
        <v/>
      </c>
      <c r="Y56" t="str">
        <f t="shared" ca="1" si="99"/>
        <v/>
      </c>
      <c r="Z56" t="str">
        <f t="shared" ca="1" si="99"/>
        <v/>
      </c>
      <c r="AA56" t="str">
        <f t="shared" ca="1" si="99"/>
        <v/>
      </c>
      <c r="AB56" t="str">
        <f t="shared" ca="1" si="99"/>
        <v/>
      </c>
      <c r="AC56" t="str">
        <f t="shared" ca="1" si="99"/>
        <v/>
      </c>
      <c r="AD56" t="str">
        <f t="shared" ca="1" si="99"/>
        <v/>
      </c>
      <c r="AE56" t="str">
        <f t="shared" ca="1" si="99"/>
        <v/>
      </c>
      <c r="AF56" t="str">
        <f t="shared" ca="1" si="99"/>
        <v/>
      </c>
      <c r="AG56" t="str">
        <f t="shared" ca="1" si="99"/>
        <v/>
      </c>
      <c r="AH56" t="str">
        <f t="shared" ca="1" si="99"/>
        <v/>
      </c>
      <c r="AI56" t="str">
        <f t="shared" ca="1" si="99"/>
        <v/>
      </c>
      <c r="AJ56" t="str">
        <f t="shared" ca="1" si="97"/>
        <v/>
      </c>
      <c r="AK56" t="str">
        <f t="shared" ca="1" si="97"/>
        <v/>
      </c>
      <c r="AL56" t="str">
        <f t="shared" ca="1" si="97"/>
        <v/>
      </c>
      <c r="AM56" t="str">
        <f t="shared" ca="1" si="97"/>
        <v/>
      </c>
      <c r="AN56" t="str">
        <f t="shared" ca="1" si="97"/>
        <v/>
      </c>
      <c r="AO56" t="str">
        <f t="shared" ca="1" si="97"/>
        <v/>
      </c>
      <c r="AQ56">
        <f t="shared" ca="1" si="57"/>
        <v>24</v>
      </c>
      <c r="AR56">
        <f t="shared" ca="1" si="60"/>
        <v>12</v>
      </c>
      <c r="AS56">
        <f t="shared" ca="1" si="61"/>
        <v>1</v>
      </c>
      <c r="AT56">
        <f t="shared" ca="1" si="62"/>
        <v>30</v>
      </c>
      <c r="AU56">
        <f t="shared" ca="1" si="63"/>
        <v>25</v>
      </c>
      <c r="AV56">
        <f t="shared" ca="1" si="64"/>
        <v>8</v>
      </c>
      <c r="AW56">
        <f t="shared" ca="1" si="65"/>
        <v>23</v>
      </c>
      <c r="AX56">
        <f t="shared" ca="1" si="66"/>
        <v>28</v>
      </c>
      <c r="AY56">
        <f t="shared" ca="1" si="67"/>
        <v>22</v>
      </c>
      <c r="AZ56">
        <f t="shared" ca="1" si="68"/>
        <v>18</v>
      </c>
      <c r="BA56">
        <f t="shared" ca="1" si="69"/>
        <v>35</v>
      </c>
      <c r="BB56">
        <f t="shared" ca="1" si="70"/>
        <v>4</v>
      </c>
      <c r="BC56">
        <f t="shared" ca="1" si="71"/>
        <v>29</v>
      </c>
      <c r="BD56">
        <f t="shared" ca="1" si="72"/>
        <v>34</v>
      </c>
      <c r="BE56">
        <f t="shared" ca="1" si="73"/>
        <v>3</v>
      </c>
      <c r="BF56">
        <f t="shared" ca="1" si="74"/>
        <v>16</v>
      </c>
      <c r="BG56">
        <f t="shared" ca="1" si="75"/>
        <v>15</v>
      </c>
      <c r="BH56">
        <f t="shared" ca="1" si="76"/>
        <v>11</v>
      </c>
      <c r="BI56">
        <f t="shared" ca="1" si="77"/>
        <v>33</v>
      </c>
      <c r="BJ56">
        <f t="shared" ca="1" si="78"/>
        <v>6</v>
      </c>
      <c r="BK56">
        <f t="shared" ca="1" si="79"/>
        <v>9</v>
      </c>
      <c r="BL56">
        <f t="shared" ca="1" si="80"/>
        <v>10</v>
      </c>
      <c r="BM56">
        <f t="shared" ca="1" si="81"/>
        <v>36</v>
      </c>
      <c r="BN56">
        <f t="shared" ca="1" si="82"/>
        <v>27</v>
      </c>
      <c r="BO56">
        <f t="shared" ca="1" si="83"/>
        <v>2</v>
      </c>
      <c r="BP56">
        <f t="shared" ca="1" si="84"/>
        <v>20</v>
      </c>
      <c r="BQ56">
        <f t="shared" ca="1" si="85"/>
        <v>7</v>
      </c>
      <c r="BR56">
        <f t="shared" ca="1" si="86"/>
        <v>37</v>
      </c>
      <c r="BS56" t="str">
        <f t="shared" ca="1" si="87"/>
        <v/>
      </c>
      <c r="BT56" t="str">
        <f t="shared" ca="1" si="88"/>
        <v/>
      </c>
      <c r="BU56" t="str">
        <f t="shared" ca="1" si="89"/>
        <v/>
      </c>
      <c r="BV56" t="str">
        <f t="shared" ca="1" si="90"/>
        <v/>
      </c>
      <c r="BW56" t="str">
        <f t="shared" ca="1" si="91"/>
        <v/>
      </c>
      <c r="BX56" t="str">
        <f t="shared" ca="1" si="92"/>
        <v/>
      </c>
      <c r="BY56" t="str">
        <f t="shared" ca="1" si="93"/>
        <v/>
      </c>
      <c r="BZ56" t="str">
        <f t="shared" ca="1" si="94"/>
        <v/>
      </c>
      <c r="CA56" t="str">
        <f t="shared" ca="1" si="95"/>
        <v/>
      </c>
      <c r="CE56">
        <f t="shared" ca="1" si="102"/>
        <v>3</v>
      </c>
      <c r="CF56">
        <f t="shared" ca="1" si="102"/>
        <v>25</v>
      </c>
      <c r="CG56">
        <f t="shared" ca="1" si="102"/>
        <v>15</v>
      </c>
      <c r="CH56">
        <f t="shared" ca="1" si="102"/>
        <v>12</v>
      </c>
      <c r="CI56" t="str">
        <f t="shared" ca="1" si="102"/>
        <v/>
      </c>
      <c r="CJ56">
        <f t="shared" ca="1" si="102"/>
        <v>20</v>
      </c>
      <c r="CK56">
        <f t="shared" ca="1" si="102"/>
        <v>27</v>
      </c>
      <c r="CL56">
        <f t="shared" ca="1" si="102"/>
        <v>6</v>
      </c>
      <c r="CM56">
        <f t="shared" ca="1" si="102"/>
        <v>21</v>
      </c>
      <c r="CN56">
        <f t="shared" ca="1" si="102"/>
        <v>22</v>
      </c>
      <c r="CO56">
        <f t="shared" ca="1" si="102"/>
        <v>18</v>
      </c>
      <c r="CP56">
        <f t="shared" ca="1" si="102"/>
        <v>2</v>
      </c>
      <c r="CQ56" t="str">
        <f t="shared" ca="1" si="102"/>
        <v/>
      </c>
      <c r="CR56" t="str">
        <f t="shared" ca="1" si="102"/>
        <v/>
      </c>
      <c r="CS56">
        <f t="shared" ca="1" si="102"/>
        <v>17</v>
      </c>
      <c r="CT56">
        <f t="shared" ca="1" si="102"/>
        <v>16</v>
      </c>
      <c r="CU56" t="str">
        <f t="shared" ca="1" si="102"/>
        <v/>
      </c>
      <c r="CV56">
        <f t="shared" ca="1" si="102"/>
        <v>10</v>
      </c>
      <c r="CW56" t="str">
        <f t="shared" ca="1" si="102"/>
        <v/>
      </c>
      <c r="CX56">
        <f t="shared" ca="1" si="102"/>
        <v>26</v>
      </c>
      <c r="CY56" t="str">
        <f t="shared" ca="1" si="102"/>
        <v/>
      </c>
      <c r="CZ56">
        <f t="shared" ca="1" si="102"/>
        <v>9</v>
      </c>
      <c r="DA56">
        <f t="shared" ca="1" si="102"/>
        <v>7</v>
      </c>
      <c r="DB56">
        <f t="shared" ca="1" si="102"/>
        <v>1</v>
      </c>
      <c r="DC56">
        <f t="shared" ca="1" si="102"/>
        <v>5</v>
      </c>
      <c r="DD56" t="str">
        <f t="shared" ca="1" si="102"/>
        <v/>
      </c>
      <c r="DE56">
        <f t="shared" ca="1" si="102"/>
        <v>24</v>
      </c>
      <c r="DF56">
        <f t="shared" ca="1" si="102"/>
        <v>8</v>
      </c>
      <c r="DG56">
        <f t="shared" ca="1" si="101"/>
        <v>13</v>
      </c>
      <c r="DH56">
        <f t="shared" ca="1" si="101"/>
        <v>4</v>
      </c>
      <c r="DI56" t="str">
        <f t="shared" ca="1" si="101"/>
        <v/>
      </c>
      <c r="DJ56" t="str">
        <f t="shared" ca="1" si="101"/>
        <v/>
      </c>
      <c r="DK56">
        <f t="shared" ca="1" si="98"/>
        <v>19</v>
      </c>
      <c r="DL56">
        <f t="shared" ca="1" si="98"/>
        <v>14</v>
      </c>
      <c r="DM56">
        <f t="shared" ca="1" si="98"/>
        <v>11</v>
      </c>
      <c r="DN56">
        <f t="shared" ca="1" si="98"/>
        <v>23</v>
      </c>
      <c r="DO56">
        <f t="shared" ca="1" si="98"/>
        <v>28</v>
      </c>
    </row>
    <row r="57" spans="1:119" x14ac:dyDescent="0.25">
      <c r="A57">
        <v>56</v>
      </c>
      <c r="B57">
        <f ca="1">'Rev-KTF'!B58</f>
        <v>29</v>
      </c>
      <c r="C57">
        <f t="shared" ca="1" si="58"/>
        <v>13</v>
      </c>
      <c r="D57" t="str">
        <f t="shared" ca="1" si="7"/>
        <v/>
      </c>
      <c r="E57" t="str">
        <f t="shared" ca="1" si="100"/>
        <v/>
      </c>
      <c r="F57" t="str">
        <f t="shared" ca="1" si="100"/>
        <v/>
      </c>
      <c r="G57" t="str">
        <f t="shared" ca="1" si="100"/>
        <v/>
      </c>
      <c r="H57" t="str">
        <f t="shared" ca="1" si="100"/>
        <v/>
      </c>
      <c r="I57" t="str">
        <f t="shared" ca="1" si="100"/>
        <v/>
      </c>
      <c r="J57" t="str">
        <f t="shared" ca="1" si="100"/>
        <v/>
      </c>
      <c r="K57" t="str">
        <f t="shared" ca="1" si="100"/>
        <v/>
      </c>
      <c r="L57" t="str">
        <f t="shared" ca="1" si="100"/>
        <v/>
      </c>
      <c r="M57" t="str">
        <f t="shared" ca="1" si="100"/>
        <v/>
      </c>
      <c r="N57" t="str">
        <f t="shared" ca="1" si="100"/>
        <v/>
      </c>
      <c r="O57" t="str">
        <f t="shared" ca="1" si="100"/>
        <v/>
      </c>
      <c r="P57" t="str">
        <f t="shared" ca="1" si="100"/>
        <v/>
      </c>
      <c r="Q57" t="str">
        <f t="shared" ca="1" si="100"/>
        <v/>
      </c>
      <c r="R57" t="str">
        <f t="shared" ca="1" si="100"/>
        <v/>
      </c>
      <c r="S57" t="str">
        <f t="shared" ca="1" si="100"/>
        <v/>
      </c>
      <c r="T57" t="str">
        <f t="shared" ca="1" si="100"/>
        <v/>
      </c>
      <c r="U57" t="str">
        <f t="shared" ca="1" si="99"/>
        <v/>
      </c>
      <c r="V57" t="str">
        <f t="shared" ca="1" si="99"/>
        <v/>
      </c>
      <c r="W57" t="str">
        <f t="shared" ca="1" si="99"/>
        <v/>
      </c>
      <c r="X57" t="str">
        <f t="shared" ca="1" si="99"/>
        <v/>
      </c>
      <c r="Y57" t="str">
        <f t="shared" ca="1" si="99"/>
        <v/>
      </c>
      <c r="Z57" t="str">
        <f t="shared" ca="1" si="99"/>
        <v/>
      </c>
      <c r="AA57" t="str">
        <f t="shared" ca="1" si="99"/>
        <v/>
      </c>
      <c r="AB57" t="str">
        <f t="shared" ca="1" si="99"/>
        <v/>
      </c>
      <c r="AC57" t="str">
        <f t="shared" ca="1" si="99"/>
        <v/>
      </c>
      <c r="AD57" t="str">
        <f t="shared" ca="1" si="99"/>
        <v/>
      </c>
      <c r="AE57" t="str">
        <f t="shared" ca="1" si="99"/>
        <v/>
      </c>
      <c r="AF57" t="str">
        <f t="shared" ca="1" si="99"/>
        <v/>
      </c>
      <c r="AG57" t="str">
        <f t="shared" ca="1" si="99"/>
        <v/>
      </c>
      <c r="AH57" t="str">
        <f t="shared" ca="1" si="99"/>
        <v/>
      </c>
      <c r="AI57" t="str">
        <f t="shared" ca="1" si="99"/>
        <v/>
      </c>
      <c r="AJ57" t="str">
        <f t="shared" ca="1" si="97"/>
        <v/>
      </c>
      <c r="AK57" t="str">
        <f t="shared" ca="1" si="97"/>
        <v/>
      </c>
      <c r="AL57" t="str">
        <f t="shared" ca="1" si="97"/>
        <v/>
      </c>
      <c r="AM57" t="str">
        <f t="shared" ca="1" si="97"/>
        <v/>
      </c>
      <c r="AN57" t="str">
        <f t="shared" ca="1" si="97"/>
        <v/>
      </c>
      <c r="AO57" t="str">
        <f t="shared" ca="1" si="97"/>
        <v/>
      </c>
      <c r="AQ57">
        <f t="shared" ca="1" si="57"/>
        <v>29</v>
      </c>
      <c r="AR57">
        <f t="shared" ca="1" si="60"/>
        <v>24</v>
      </c>
      <c r="AS57">
        <f t="shared" ca="1" si="61"/>
        <v>12</v>
      </c>
      <c r="AT57">
        <f t="shared" ca="1" si="62"/>
        <v>1</v>
      </c>
      <c r="AU57">
        <f t="shared" ca="1" si="63"/>
        <v>30</v>
      </c>
      <c r="AV57">
        <f t="shared" ca="1" si="64"/>
        <v>25</v>
      </c>
      <c r="AW57">
        <f t="shared" ca="1" si="65"/>
        <v>8</v>
      </c>
      <c r="AX57">
        <f t="shared" ca="1" si="66"/>
        <v>23</v>
      </c>
      <c r="AY57">
        <f t="shared" ca="1" si="67"/>
        <v>28</v>
      </c>
      <c r="AZ57">
        <f t="shared" ca="1" si="68"/>
        <v>22</v>
      </c>
      <c r="BA57">
        <f t="shared" ca="1" si="69"/>
        <v>18</v>
      </c>
      <c r="BB57">
        <f t="shared" ca="1" si="70"/>
        <v>35</v>
      </c>
      <c r="BC57">
        <f t="shared" ca="1" si="71"/>
        <v>4</v>
      </c>
      <c r="BD57">
        <f t="shared" ca="1" si="72"/>
        <v>34</v>
      </c>
      <c r="BE57">
        <f t="shared" ca="1" si="73"/>
        <v>3</v>
      </c>
      <c r="BF57">
        <f t="shared" ca="1" si="74"/>
        <v>16</v>
      </c>
      <c r="BG57">
        <f t="shared" ca="1" si="75"/>
        <v>15</v>
      </c>
      <c r="BH57">
        <f t="shared" ca="1" si="76"/>
        <v>11</v>
      </c>
      <c r="BI57">
        <f t="shared" ca="1" si="77"/>
        <v>33</v>
      </c>
      <c r="BJ57">
        <f t="shared" ca="1" si="78"/>
        <v>6</v>
      </c>
      <c r="BK57">
        <f t="shared" ca="1" si="79"/>
        <v>9</v>
      </c>
      <c r="BL57">
        <f t="shared" ca="1" si="80"/>
        <v>10</v>
      </c>
      <c r="BM57">
        <f t="shared" ca="1" si="81"/>
        <v>36</v>
      </c>
      <c r="BN57">
        <f t="shared" ca="1" si="82"/>
        <v>27</v>
      </c>
      <c r="BO57">
        <f t="shared" ca="1" si="83"/>
        <v>2</v>
      </c>
      <c r="BP57">
        <f t="shared" ca="1" si="84"/>
        <v>20</v>
      </c>
      <c r="BQ57">
        <f t="shared" ca="1" si="85"/>
        <v>7</v>
      </c>
      <c r="BR57">
        <f t="shared" ca="1" si="86"/>
        <v>37</v>
      </c>
      <c r="BS57" t="str">
        <f t="shared" ca="1" si="87"/>
        <v/>
      </c>
      <c r="BT57" t="str">
        <f t="shared" ca="1" si="88"/>
        <v/>
      </c>
      <c r="BU57" t="str">
        <f t="shared" ca="1" si="89"/>
        <v/>
      </c>
      <c r="BV57" t="str">
        <f t="shared" ca="1" si="90"/>
        <v/>
      </c>
      <c r="BW57" t="str">
        <f t="shared" ca="1" si="91"/>
        <v/>
      </c>
      <c r="BX57" t="str">
        <f t="shared" ca="1" si="92"/>
        <v/>
      </c>
      <c r="BY57" t="str">
        <f t="shared" ca="1" si="93"/>
        <v/>
      </c>
      <c r="BZ57" t="str">
        <f t="shared" ca="1" si="94"/>
        <v/>
      </c>
      <c r="CA57" t="str">
        <f t="shared" ca="1" si="95"/>
        <v/>
      </c>
      <c r="CE57">
        <f t="shared" ca="1" si="102"/>
        <v>4</v>
      </c>
      <c r="CF57">
        <f t="shared" ca="1" si="102"/>
        <v>25</v>
      </c>
      <c r="CG57">
        <f t="shared" ca="1" si="102"/>
        <v>15</v>
      </c>
      <c r="CH57">
        <f t="shared" ca="1" si="102"/>
        <v>13</v>
      </c>
      <c r="CI57" t="str">
        <f t="shared" ca="1" si="102"/>
        <v/>
      </c>
      <c r="CJ57">
        <f t="shared" ca="1" si="102"/>
        <v>20</v>
      </c>
      <c r="CK57">
        <f t="shared" ca="1" si="102"/>
        <v>27</v>
      </c>
      <c r="CL57">
        <f t="shared" ca="1" si="102"/>
        <v>7</v>
      </c>
      <c r="CM57">
        <f t="shared" ca="1" si="102"/>
        <v>21</v>
      </c>
      <c r="CN57">
        <f t="shared" ca="1" si="102"/>
        <v>22</v>
      </c>
      <c r="CO57">
        <f t="shared" ca="1" si="102"/>
        <v>18</v>
      </c>
      <c r="CP57">
        <f t="shared" ca="1" si="102"/>
        <v>3</v>
      </c>
      <c r="CQ57" t="str">
        <f t="shared" ca="1" si="102"/>
        <v/>
      </c>
      <c r="CR57" t="str">
        <f t="shared" ca="1" si="102"/>
        <v/>
      </c>
      <c r="CS57">
        <f t="shared" ca="1" si="102"/>
        <v>17</v>
      </c>
      <c r="CT57">
        <f t="shared" ca="1" si="102"/>
        <v>16</v>
      </c>
      <c r="CU57" t="str">
        <f t="shared" ca="1" si="102"/>
        <v/>
      </c>
      <c r="CV57">
        <f t="shared" ca="1" si="102"/>
        <v>11</v>
      </c>
      <c r="CW57" t="str">
        <f t="shared" ca="1" si="102"/>
        <v/>
      </c>
      <c r="CX57">
        <f t="shared" ca="1" si="102"/>
        <v>26</v>
      </c>
      <c r="CY57" t="str">
        <f t="shared" ca="1" si="102"/>
        <v/>
      </c>
      <c r="CZ57">
        <f t="shared" ca="1" si="102"/>
        <v>10</v>
      </c>
      <c r="DA57">
        <f t="shared" ca="1" si="102"/>
        <v>8</v>
      </c>
      <c r="DB57">
        <f t="shared" ca="1" si="102"/>
        <v>2</v>
      </c>
      <c r="DC57">
        <f t="shared" ca="1" si="102"/>
        <v>6</v>
      </c>
      <c r="DD57" t="str">
        <f t="shared" ca="1" si="102"/>
        <v/>
      </c>
      <c r="DE57">
        <f t="shared" ca="1" si="102"/>
        <v>24</v>
      </c>
      <c r="DF57">
        <f t="shared" ca="1" si="102"/>
        <v>9</v>
      </c>
      <c r="DG57">
        <f t="shared" ca="1" si="101"/>
        <v>1</v>
      </c>
      <c r="DH57">
        <f t="shared" ca="1" si="101"/>
        <v>5</v>
      </c>
      <c r="DI57" t="str">
        <f t="shared" ca="1" si="101"/>
        <v/>
      </c>
      <c r="DJ57" t="str">
        <f t="shared" ca="1" si="101"/>
        <v/>
      </c>
      <c r="DK57">
        <f t="shared" ca="1" si="98"/>
        <v>19</v>
      </c>
      <c r="DL57">
        <f t="shared" ca="1" si="98"/>
        <v>14</v>
      </c>
      <c r="DM57">
        <f t="shared" ca="1" si="98"/>
        <v>12</v>
      </c>
      <c r="DN57">
        <f t="shared" ca="1" si="98"/>
        <v>23</v>
      </c>
      <c r="DO57">
        <f t="shared" ca="1" si="98"/>
        <v>28</v>
      </c>
    </row>
    <row r="58" spans="1:119" x14ac:dyDescent="0.25">
      <c r="A58">
        <v>57</v>
      </c>
      <c r="B58">
        <f ca="1">'Rev-KTF'!B59</f>
        <v>31</v>
      </c>
      <c r="C58" t="str">
        <f t="shared" ca="1" si="58"/>
        <v/>
      </c>
      <c r="D58" t="str">
        <f t="shared" ca="1" si="7"/>
        <v/>
      </c>
      <c r="E58" t="str">
        <f t="shared" ca="1" si="100"/>
        <v/>
      </c>
      <c r="F58" t="str">
        <f t="shared" ca="1" si="100"/>
        <v/>
      </c>
      <c r="G58" t="str">
        <f t="shared" ca="1" si="100"/>
        <v/>
      </c>
      <c r="H58" t="str">
        <f t="shared" ca="1" si="100"/>
        <v/>
      </c>
      <c r="I58" t="str">
        <f t="shared" ca="1" si="100"/>
        <v/>
      </c>
      <c r="J58" t="str">
        <f t="shared" ca="1" si="100"/>
        <v/>
      </c>
      <c r="K58" t="str">
        <f t="shared" ca="1" si="100"/>
        <v/>
      </c>
      <c r="L58" t="str">
        <f t="shared" ca="1" si="100"/>
        <v/>
      </c>
      <c r="M58" t="str">
        <f t="shared" ca="1" si="100"/>
        <v/>
      </c>
      <c r="N58" t="str">
        <f t="shared" ca="1" si="100"/>
        <v/>
      </c>
      <c r="O58" t="str">
        <f t="shared" ca="1" si="100"/>
        <v/>
      </c>
      <c r="P58" t="str">
        <f t="shared" ca="1" si="100"/>
        <v/>
      </c>
      <c r="Q58" t="str">
        <f t="shared" ca="1" si="100"/>
        <v/>
      </c>
      <c r="R58" t="str">
        <f t="shared" ca="1" si="100"/>
        <v/>
      </c>
      <c r="S58" t="str">
        <f t="shared" ca="1" si="100"/>
        <v/>
      </c>
      <c r="T58" t="str">
        <f t="shared" ca="1" si="100"/>
        <v/>
      </c>
      <c r="U58" t="str">
        <f t="shared" ca="1" si="99"/>
        <v/>
      </c>
      <c r="V58" t="str">
        <f t="shared" ca="1" si="99"/>
        <v/>
      </c>
      <c r="W58" t="str">
        <f t="shared" ca="1" si="99"/>
        <v/>
      </c>
      <c r="X58" t="str">
        <f t="shared" ca="1" si="99"/>
        <v/>
      </c>
      <c r="Y58" t="str">
        <f t="shared" ca="1" si="99"/>
        <v/>
      </c>
      <c r="Z58" t="str">
        <f t="shared" ca="1" si="99"/>
        <v/>
      </c>
      <c r="AA58" t="str">
        <f t="shared" ca="1" si="99"/>
        <v/>
      </c>
      <c r="AB58" t="str">
        <f t="shared" ca="1" si="99"/>
        <v/>
      </c>
      <c r="AC58" t="str">
        <f t="shared" ca="1" si="99"/>
        <v/>
      </c>
      <c r="AD58" t="str">
        <f t="shared" ca="1" si="99"/>
        <v/>
      </c>
      <c r="AE58" t="str">
        <f t="shared" ca="1" si="99"/>
        <v/>
      </c>
      <c r="AF58" t="str">
        <f t="shared" ca="1" si="99"/>
        <v/>
      </c>
      <c r="AG58" t="str">
        <f t="shared" ca="1" si="99"/>
        <v/>
      </c>
      <c r="AH58" t="str">
        <f t="shared" ca="1" si="99"/>
        <v/>
      </c>
      <c r="AI58" t="str">
        <f t="shared" ca="1" si="99"/>
        <v/>
      </c>
      <c r="AJ58" t="str">
        <f t="shared" ca="1" si="97"/>
        <v/>
      </c>
      <c r="AK58" t="str">
        <f t="shared" ca="1" si="97"/>
        <v/>
      </c>
      <c r="AL58" t="str">
        <f t="shared" ca="1" si="97"/>
        <v/>
      </c>
      <c r="AM58" t="str">
        <f t="shared" ca="1" si="97"/>
        <v/>
      </c>
      <c r="AN58" t="str">
        <f t="shared" ca="1" si="97"/>
        <v/>
      </c>
      <c r="AO58" t="str">
        <f t="shared" ca="1" si="97"/>
        <v/>
      </c>
      <c r="AQ58">
        <f t="shared" ca="1" si="57"/>
        <v>31</v>
      </c>
      <c r="AR58">
        <f t="shared" ca="1" si="60"/>
        <v>29</v>
      </c>
      <c r="AS58">
        <f t="shared" ca="1" si="61"/>
        <v>24</v>
      </c>
      <c r="AT58">
        <f t="shared" ca="1" si="62"/>
        <v>12</v>
      </c>
      <c r="AU58">
        <f t="shared" ca="1" si="63"/>
        <v>1</v>
      </c>
      <c r="AV58">
        <f t="shared" ca="1" si="64"/>
        <v>30</v>
      </c>
      <c r="AW58">
        <f t="shared" ca="1" si="65"/>
        <v>25</v>
      </c>
      <c r="AX58">
        <f t="shared" ca="1" si="66"/>
        <v>8</v>
      </c>
      <c r="AY58">
        <f t="shared" ca="1" si="67"/>
        <v>23</v>
      </c>
      <c r="AZ58">
        <f t="shared" ca="1" si="68"/>
        <v>28</v>
      </c>
      <c r="BA58">
        <f t="shared" ca="1" si="69"/>
        <v>22</v>
      </c>
      <c r="BB58">
        <f t="shared" ca="1" si="70"/>
        <v>18</v>
      </c>
      <c r="BC58">
        <f t="shared" ca="1" si="71"/>
        <v>35</v>
      </c>
      <c r="BD58">
        <f t="shared" ca="1" si="72"/>
        <v>4</v>
      </c>
      <c r="BE58">
        <f t="shared" ca="1" si="73"/>
        <v>34</v>
      </c>
      <c r="BF58">
        <f t="shared" ca="1" si="74"/>
        <v>3</v>
      </c>
      <c r="BG58">
        <f t="shared" ca="1" si="75"/>
        <v>16</v>
      </c>
      <c r="BH58">
        <f t="shared" ca="1" si="76"/>
        <v>15</v>
      </c>
      <c r="BI58">
        <f t="shared" ca="1" si="77"/>
        <v>11</v>
      </c>
      <c r="BJ58">
        <f t="shared" ca="1" si="78"/>
        <v>33</v>
      </c>
      <c r="BK58">
        <f t="shared" ca="1" si="79"/>
        <v>6</v>
      </c>
      <c r="BL58">
        <f t="shared" ca="1" si="80"/>
        <v>9</v>
      </c>
      <c r="BM58">
        <f t="shared" ca="1" si="81"/>
        <v>10</v>
      </c>
      <c r="BN58">
        <f t="shared" ca="1" si="82"/>
        <v>36</v>
      </c>
      <c r="BO58">
        <f t="shared" ca="1" si="83"/>
        <v>27</v>
      </c>
      <c r="BP58">
        <f t="shared" ca="1" si="84"/>
        <v>2</v>
      </c>
      <c r="BQ58">
        <f t="shared" ca="1" si="85"/>
        <v>20</v>
      </c>
      <c r="BR58">
        <f t="shared" ca="1" si="86"/>
        <v>7</v>
      </c>
      <c r="BS58">
        <f t="shared" ca="1" si="87"/>
        <v>37</v>
      </c>
      <c r="BT58" t="str">
        <f t="shared" ca="1" si="88"/>
        <v/>
      </c>
      <c r="BU58" t="str">
        <f t="shared" ca="1" si="89"/>
        <v/>
      </c>
      <c r="BV58" t="str">
        <f t="shared" ca="1" si="90"/>
        <v/>
      </c>
      <c r="BW58" t="str">
        <f t="shared" ca="1" si="91"/>
        <v/>
      </c>
      <c r="BX58" t="str">
        <f t="shared" ca="1" si="92"/>
        <v/>
      </c>
      <c r="BY58" t="str">
        <f t="shared" ca="1" si="93"/>
        <v/>
      </c>
      <c r="BZ58" t="str">
        <f t="shared" ca="1" si="94"/>
        <v/>
      </c>
      <c r="CA58" t="str">
        <f t="shared" ca="1" si="95"/>
        <v/>
      </c>
      <c r="CE58">
        <f t="shared" ca="1" si="102"/>
        <v>5</v>
      </c>
      <c r="CF58">
        <f t="shared" ca="1" si="102"/>
        <v>26</v>
      </c>
      <c r="CG58">
        <f t="shared" ca="1" si="102"/>
        <v>16</v>
      </c>
      <c r="CH58">
        <f t="shared" ca="1" si="102"/>
        <v>14</v>
      </c>
      <c r="CI58" t="str">
        <f t="shared" ca="1" si="102"/>
        <v/>
      </c>
      <c r="CJ58">
        <f t="shared" ca="1" si="102"/>
        <v>21</v>
      </c>
      <c r="CK58">
        <f t="shared" ca="1" si="102"/>
        <v>28</v>
      </c>
      <c r="CL58">
        <f t="shared" ca="1" si="102"/>
        <v>8</v>
      </c>
      <c r="CM58">
        <f t="shared" ca="1" si="102"/>
        <v>22</v>
      </c>
      <c r="CN58">
        <f t="shared" ca="1" si="102"/>
        <v>23</v>
      </c>
      <c r="CO58">
        <f t="shared" ca="1" si="102"/>
        <v>19</v>
      </c>
      <c r="CP58">
        <f t="shared" ca="1" si="102"/>
        <v>4</v>
      </c>
      <c r="CQ58" t="str">
        <f t="shared" ca="1" si="102"/>
        <v/>
      </c>
      <c r="CR58" t="str">
        <f t="shared" ca="1" si="102"/>
        <v/>
      </c>
      <c r="CS58">
        <f t="shared" ca="1" si="102"/>
        <v>18</v>
      </c>
      <c r="CT58">
        <f t="shared" ca="1" si="102"/>
        <v>17</v>
      </c>
      <c r="CU58" t="str">
        <f t="shared" ca="1" si="102"/>
        <v/>
      </c>
      <c r="CV58">
        <f t="shared" ca="1" si="102"/>
        <v>12</v>
      </c>
      <c r="CW58" t="str">
        <f t="shared" ca="1" si="102"/>
        <v/>
      </c>
      <c r="CX58">
        <f t="shared" ca="1" si="102"/>
        <v>27</v>
      </c>
      <c r="CY58" t="str">
        <f t="shared" ca="1" si="102"/>
        <v/>
      </c>
      <c r="CZ58">
        <f t="shared" ca="1" si="102"/>
        <v>11</v>
      </c>
      <c r="DA58">
        <f t="shared" ca="1" si="102"/>
        <v>9</v>
      </c>
      <c r="DB58">
        <f t="shared" ca="1" si="102"/>
        <v>3</v>
      </c>
      <c r="DC58">
        <f t="shared" ca="1" si="102"/>
        <v>7</v>
      </c>
      <c r="DD58" t="str">
        <f t="shared" ca="1" si="102"/>
        <v/>
      </c>
      <c r="DE58">
        <f t="shared" ca="1" si="102"/>
        <v>25</v>
      </c>
      <c r="DF58">
        <f t="shared" ca="1" si="102"/>
        <v>10</v>
      </c>
      <c r="DG58">
        <f t="shared" ca="1" si="101"/>
        <v>2</v>
      </c>
      <c r="DH58">
        <f t="shared" ca="1" si="101"/>
        <v>6</v>
      </c>
      <c r="DI58">
        <f t="shared" ca="1" si="101"/>
        <v>1</v>
      </c>
      <c r="DJ58" t="str">
        <f t="shared" ca="1" si="101"/>
        <v/>
      </c>
      <c r="DK58">
        <f t="shared" ca="1" si="98"/>
        <v>20</v>
      </c>
      <c r="DL58">
        <f t="shared" ca="1" si="98"/>
        <v>15</v>
      </c>
      <c r="DM58">
        <f t="shared" ca="1" si="98"/>
        <v>13</v>
      </c>
      <c r="DN58">
        <f t="shared" ca="1" si="98"/>
        <v>24</v>
      </c>
      <c r="DO58">
        <f t="shared" ca="1" si="98"/>
        <v>29</v>
      </c>
    </row>
    <row r="59" spans="1:119" x14ac:dyDescent="0.25">
      <c r="A59">
        <v>58</v>
      </c>
      <c r="B59">
        <f ca="1">'Rev-KTF'!B60</f>
        <v>28</v>
      </c>
      <c r="C59">
        <f t="shared" ca="1" si="58"/>
        <v>10</v>
      </c>
      <c r="D59" t="str">
        <f t="shared" ca="1" si="7"/>
        <v/>
      </c>
      <c r="E59" t="str">
        <f t="shared" ca="1" si="100"/>
        <v/>
      </c>
      <c r="F59" t="str">
        <f t="shared" ca="1" si="100"/>
        <v/>
      </c>
      <c r="G59" t="str">
        <f t="shared" ca="1" si="100"/>
        <v/>
      </c>
      <c r="H59" t="str">
        <f t="shared" ca="1" si="100"/>
        <v/>
      </c>
      <c r="I59" t="str">
        <f t="shared" ca="1" si="100"/>
        <v/>
      </c>
      <c r="J59" t="str">
        <f t="shared" ca="1" si="100"/>
        <v/>
      </c>
      <c r="K59" t="str">
        <f t="shared" ca="1" si="100"/>
        <v/>
      </c>
      <c r="L59" t="str">
        <f t="shared" ca="1" si="100"/>
        <v/>
      </c>
      <c r="M59" t="str">
        <f t="shared" ca="1" si="100"/>
        <v/>
      </c>
      <c r="N59" t="str">
        <f t="shared" ca="1" si="100"/>
        <v/>
      </c>
      <c r="O59" t="str">
        <f t="shared" ca="1" si="100"/>
        <v/>
      </c>
      <c r="P59" t="str">
        <f t="shared" ca="1" si="100"/>
        <v/>
      </c>
      <c r="Q59" t="str">
        <f t="shared" ca="1" si="100"/>
        <v/>
      </c>
      <c r="R59" t="str">
        <f t="shared" ca="1" si="100"/>
        <v/>
      </c>
      <c r="S59" t="str">
        <f t="shared" ca="1" si="100"/>
        <v/>
      </c>
      <c r="T59" t="str">
        <f t="shared" ca="1" si="100"/>
        <v/>
      </c>
      <c r="U59" t="str">
        <f t="shared" ca="1" si="99"/>
        <v/>
      </c>
      <c r="V59" t="str">
        <f t="shared" ca="1" si="99"/>
        <v/>
      </c>
      <c r="W59" t="str">
        <f t="shared" ca="1" si="99"/>
        <v/>
      </c>
      <c r="X59" t="str">
        <f t="shared" ca="1" si="99"/>
        <v/>
      </c>
      <c r="Y59" t="str">
        <f t="shared" ca="1" si="99"/>
        <v/>
      </c>
      <c r="Z59" t="str">
        <f t="shared" ca="1" si="99"/>
        <v/>
      </c>
      <c r="AA59" t="str">
        <f t="shared" ca="1" si="99"/>
        <v/>
      </c>
      <c r="AB59" t="str">
        <f t="shared" ca="1" si="99"/>
        <v/>
      </c>
      <c r="AC59" t="str">
        <f t="shared" ca="1" si="99"/>
        <v/>
      </c>
      <c r="AD59" t="str">
        <f t="shared" ca="1" si="99"/>
        <v/>
      </c>
      <c r="AE59" t="str">
        <f t="shared" ca="1" si="99"/>
        <v/>
      </c>
      <c r="AF59" t="str">
        <f t="shared" ca="1" si="99"/>
        <v/>
      </c>
      <c r="AG59" t="str">
        <f t="shared" ca="1" si="99"/>
        <v/>
      </c>
      <c r="AH59" t="str">
        <f t="shared" ca="1" si="99"/>
        <v/>
      </c>
      <c r="AI59" t="str">
        <f t="shared" ca="1" si="99"/>
        <v/>
      </c>
      <c r="AJ59" t="str">
        <f t="shared" ca="1" si="97"/>
        <v/>
      </c>
      <c r="AK59" t="str">
        <f t="shared" ca="1" si="97"/>
        <v/>
      </c>
      <c r="AL59" t="str">
        <f t="shared" ca="1" si="97"/>
        <v/>
      </c>
      <c r="AM59" t="str">
        <f t="shared" ca="1" si="97"/>
        <v/>
      </c>
      <c r="AN59" t="str">
        <f t="shared" ca="1" si="97"/>
        <v/>
      </c>
      <c r="AO59" t="str">
        <f t="shared" ca="1" si="97"/>
        <v/>
      </c>
      <c r="AQ59">
        <f t="shared" ca="1" si="57"/>
        <v>28</v>
      </c>
      <c r="AR59">
        <f t="shared" ca="1" si="60"/>
        <v>31</v>
      </c>
      <c r="AS59">
        <f t="shared" ca="1" si="61"/>
        <v>29</v>
      </c>
      <c r="AT59">
        <f t="shared" ca="1" si="62"/>
        <v>24</v>
      </c>
      <c r="AU59">
        <f t="shared" ca="1" si="63"/>
        <v>12</v>
      </c>
      <c r="AV59">
        <f t="shared" ca="1" si="64"/>
        <v>1</v>
      </c>
      <c r="AW59">
        <f t="shared" ca="1" si="65"/>
        <v>30</v>
      </c>
      <c r="AX59">
        <f t="shared" ca="1" si="66"/>
        <v>25</v>
      </c>
      <c r="AY59">
        <f t="shared" ca="1" si="67"/>
        <v>8</v>
      </c>
      <c r="AZ59">
        <f t="shared" ca="1" si="68"/>
        <v>23</v>
      </c>
      <c r="BA59">
        <f t="shared" ca="1" si="69"/>
        <v>22</v>
      </c>
      <c r="BB59">
        <f t="shared" ca="1" si="70"/>
        <v>18</v>
      </c>
      <c r="BC59">
        <f t="shared" ca="1" si="71"/>
        <v>35</v>
      </c>
      <c r="BD59">
        <f t="shared" ca="1" si="72"/>
        <v>4</v>
      </c>
      <c r="BE59">
        <f t="shared" ca="1" si="73"/>
        <v>34</v>
      </c>
      <c r="BF59">
        <f t="shared" ca="1" si="74"/>
        <v>3</v>
      </c>
      <c r="BG59">
        <f t="shared" ca="1" si="75"/>
        <v>16</v>
      </c>
      <c r="BH59">
        <f t="shared" ca="1" si="76"/>
        <v>15</v>
      </c>
      <c r="BI59">
        <f t="shared" ca="1" si="77"/>
        <v>11</v>
      </c>
      <c r="BJ59">
        <f t="shared" ca="1" si="78"/>
        <v>33</v>
      </c>
      <c r="BK59">
        <f t="shared" ca="1" si="79"/>
        <v>6</v>
      </c>
      <c r="BL59">
        <f t="shared" ca="1" si="80"/>
        <v>9</v>
      </c>
      <c r="BM59">
        <f t="shared" ca="1" si="81"/>
        <v>10</v>
      </c>
      <c r="BN59">
        <f t="shared" ca="1" si="82"/>
        <v>36</v>
      </c>
      <c r="BO59">
        <f t="shared" ca="1" si="83"/>
        <v>27</v>
      </c>
      <c r="BP59">
        <f t="shared" ca="1" si="84"/>
        <v>2</v>
      </c>
      <c r="BQ59">
        <f t="shared" ca="1" si="85"/>
        <v>20</v>
      </c>
      <c r="BR59">
        <f t="shared" ca="1" si="86"/>
        <v>7</v>
      </c>
      <c r="BS59">
        <f t="shared" ca="1" si="87"/>
        <v>37</v>
      </c>
      <c r="BT59" t="str">
        <f t="shared" ca="1" si="88"/>
        <v/>
      </c>
      <c r="BU59" t="str">
        <f t="shared" ca="1" si="89"/>
        <v/>
      </c>
      <c r="BV59" t="str">
        <f t="shared" ca="1" si="90"/>
        <v/>
      </c>
      <c r="BW59" t="str">
        <f t="shared" ca="1" si="91"/>
        <v/>
      </c>
      <c r="BX59" t="str">
        <f t="shared" ca="1" si="92"/>
        <v/>
      </c>
      <c r="BY59" t="str">
        <f t="shared" ca="1" si="93"/>
        <v/>
      </c>
      <c r="BZ59" t="str">
        <f t="shared" ca="1" si="94"/>
        <v/>
      </c>
      <c r="CA59" t="str">
        <f t="shared" ca="1" si="95"/>
        <v/>
      </c>
      <c r="CE59">
        <f t="shared" ca="1" si="102"/>
        <v>6</v>
      </c>
      <c r="CF59">
        <f t="shared" ca="1" si="102"/>
        <v>26</v>
      </c>
      <c r="CG59">
        <f t="shared" ca="1" si="102"/>
        <v>16</v>
      </c>
      <c r="CH59">
        <f t="shared" ca="1" si="102"/>
        <v>14</v>
      </c>
      <c r="CI59" t="str">
        <f t="shared" ca="1" si="102"/>
        <v/>
      </c>
      <c r="CJ59">
        <f t="shared" ca="1" si="102"/>
        <v>21</v>
      </c>
      <c r="CK59">
        <f t="shared" ca="1" si="102"/>
        <v>28</v>
      </c>
      <c r="CL59">
        <f t="shared" ca="1" si="102"/>
        <v>9</v>
      </c>
      <c r="CM59">
        <f t="shared" ca="1" si="102"/>
        <v>22</v>
      </c>
      <c r="CN59">
        <f t="shared" ca="1" si="102"/>
        <v>23</v>
      </c>
      <c r="CO59">
        <f t="shared" ca="1" si="102"/>
        <v>19</v>
      </c>
      <c r="CP59">
        <f t="shared" ca="1" si="102"/>
        <v>5</v>
      </c>
      <c r="CQ59" t="str">
        <f t="shared" ca="1" si="102"/>
        <v/>
      </c>
      <c r="CR59" t="str">
        <f t="shared" ca="1" si="102"/>
        <v/>
      </c>
      <c r="CS59">
        <f t="shared" ca="1" si="102"/>
        <v>18</v>
      </c>
      <c r="CT59">
        <f t="shared" ca="1" si="102"/>
        <v>17</v>
      </c>
      <c r="CU59" t="str">
        <f t="shared" ca="1" si="102"/>
        <v/>
      </c>
      <c r="CV59">
        <f t="shared" ca="1" si="102"/>
        <v>12</v>
      </c>
      <c r="CW59" t="str">
        <f t="shared" ca="1" si="102"/>
        <v/>
      </c>
      <c r="CX59">
        <f t="shared" ca="1" si="102"/>
        <v>27</v>
      </c>
      <c r="CY59" t="str">
        <f t="shared" ca="1" si="102"/>
        <v/>
      </c>
      <c r="CZ59">
        <f t="shared" ca="1" si="102"/>
        <v>11</v>
      </c>
      <c r="DA59">
        <f t="shared" ca="1" si="102"/>
        <v>10</v>
      </c>
      <c r="DB59">
        <f t="shared" ca="1" si="102"/>
        <v>4</v>
      </c>
      <c r="DC59">
        <f t="shared" ca="1" si="102"/>
        <v>8</v>
      </c>
      <c r="DD59" t="str">
        <f t="shared" ca="1" si="102"/>
        <v/>
      </c>
      <c r="DE59">
        <f t="shared" ca="1" si="102"/>
        <v>25</v>
      </c>
      <c r="DF59">
        <f t="shared" ca="1" si="102"/>
        <v>1</v>
      </c>
      <c r="DG59">
        <f t="shared" ca="1" si="101"/>
        <v>3</v>
      </c>
      <c r="DH59">
        <f t="shared" ca="1" si="101"/>
        <v>7</v>
      </c>
      <c r="DI59">
        <f t="shared" ca="1" si="101"/>
        <v>2</v>
      </c>
      <c r="DJ59" t="str">
        <f t="shared" ca="1" si="101"/>
        <v/>
      </c>
      <c r="DK59">
        <f t="shared" ca="1" si="98"/>
        <v>20</v>
      </c>
      <c r="DL59">
        <f t="shared" ca="1" si="98"/>
        <v>15</v>
      </c>
      <c r="DM59">
        <f t="shared" ca="1" si="98"/>
        <v>13</v>
      </c>
      <c r="DN59">
        <f t="shared" ca="1" si="98"/>
        <v>24</v>
      </c>
      <c r="DO59">
        <f t="shared" ca="1" si="98"/>
        <v>29</v>
      </c>
    </row>
    <row r="60" spans="1:119" x14ac:dyDescent="0.25">
      <c r="A60">
        <v>59</v>
      </c>
      <c r="B60">
        <f ca="1">'Rev-KTF'!B61</f>
        <v>26</v>
      </c>
      <c r="C60" t="str">
        <f t="shared" ca="1" si="58"/>
        <v/>
      </c>
      <c r="D60" t="str">
        <f t="shared" ca="1" si="7"/>
        <v/>
      </c>
      <c r="E60" t="str">
        <f t="shared" ca="1" si="100"/>
        <v/>
      </c>
      <c r="F60" t="str">
        <f t="shared" ca="1" si="100"/>
        <v/>
      </c>
      <c r="G60" t="str">
        <f t="shared" ca="1" si="100"/>
        <v/>
      </c>
      <c r="H60" t="str">
        <f t="shared" ca="1" si="100"/>
        <v/>
      </c>
      <c r="I60" t="str">
        <f t="shared" ca="1" si="100"/>
        <v/>
      </c>
      <c r="J60" t="str">
        <f t="shared" ca="1" si="100"/>
        <v/>
      </c>
      <c r="K60" t="str">
        <f t="shared" ca="1" si="100"/>
        <v/>
      </c>
      <c r="L60" t="str">
        <f t="shared" ca="1" si="100"/>
        <v/>
      </c>
      <c r="M60" t="str">
        <f t="shared" ca="1" si="100"/>
        <v/>
      </c>
      <c r="N60" t="str">
        <f t="shared" ca="1" si="100"/>
        <v/>
      </c>
      <c r="O60" t="str">
        <f t="shared" ca="1" si="100"/>
        <v/>
      </c>
      <c r="P60" t="str">
        <f t="shared" ca="1" si="100"/>
        <v/>
      </c>
      <c r="Q60" t="str">
        <f t="shared" ca="1" si="100"/>
        <v/>
      </c>
      <c r="R60" t="str">
        <f t="shared" ca="1" si="100"/>
        <v/>
      </c>
      <c r="S60" t="str">
        <f t="shared" ca="1" si="100"/>
        <v/>
      </c>
      <c r="T60" t="str">
        <f t="shared" ca="1" si="100"/>
        <v/>
      </c>
      <c r="U60" t="str">
        <f t="shared" ca="1" si="99"/>
        <v/>
      </c>
      <c r="V60" t="str">
        <f t="shared" ca="1" si="99"/>
        <v/>
      </c>
      <c r="W60" t="str">
        <f t="shared" ca="1" si="99"/>
        <v/>
      </c>
      <c r="X60" t="str">
        <f t="shared" ca="1" si="99"/>
        <v/>
      </c>
      <c r="Y60" t="str">
        <f t="shared" ca="1" si="99"/>
        <v/>
      </c>
      <c r="Z60" t="str">
        <f t="shared" ca="1" si="99"/>
        <v/>
      </c>
      <c r="AA60" t="str">
        <f t="shared" ca="1" si="99"/>
        <v/>
      </c>
      <c r="AB60" t="str">
        <f t="shared" ca="1" si="99"/>
        <v/>
      </c>
      <c r="AC60" t="str">
        <f t="shared" ca="1" si="99"/>
        <v/>
      </c>
      <c r="AD60" t="str">
        <f t="shared" ca="1" si="99"/>
        <v/>
      </c>
      <c r="AE60" t="str">
        <f t="shared" ca="1" si="99"/>
        <v/>
      </c>
      <c r="AF60" t="str">
        <f t="shared" ca="1" si="99"/>
        <v/>
      </c>
      <c r="AG60" t="str">
        <f t="shared" ca="1" si="99"/>
        <v/>
      </c>
      <c r="AH60" t="str">
        <f t="shared" ca="1" si="99"/>
        <v/>
      </c>
      <c r="AI60" t="str">
        <f t="shared" ca="1" si="99"/>
        <v/>
      </c>
      <c r="AJ60" t="str">
        <f t="shared" ca="1" si="97"/>
        <v/>
      </c>
      <c r="AK60" t="str">
        <f t="shared" ca="1" si="97"/>
        <v/>
      </c>
      <c r="AL60" t="str">
        <f t="shared" ca="1" si="97"/>
        <v/>
      </c>
      <c r="AM60" t="str">
        <f t="shared" ca="1" si="97"/>
        <v/>
      </c>
      <c r="AN60" t="str">
        <f t="shared" ca="1" si="97"/>
        <v/>
      </c>
      <c r="AO60" t="str">
        <f t="shared" ca="1" si="97"/>
        <v/>
      </c>
      <c r="AQ60">
        <f t="shared" ca="1" si="57"/>
        <v>26</v>
      </c>
      <c r="AR60">
        <f t="shared" ca="1" si="60"/>
        <v>28</v>
      </c>
      <c r="AS60">
        <f t="shared" ca="1" si="61"/>
        <v>31</v>
      </c>
      <c r="AT60">
        <f t="shared" ca="1" si="62"/>
        <v>29</v>
      </c>
      <c r="AU60">
        <f t="shared" ca="1" si="63"/>
        <v>24</v>
      </c>
      <c r="AV60">
        <f t="shared" ca="1" si="64"/>
        <v>12</v>
      </c>
      <c r="AW60">
        <f t="shared" ca="1" si="65"/>
        <v>1</v>
      </c>
      <c r="AX60">
        <f t="shared" ca="1" si="66"/>
        <v>30</v>
      </c>
      <c r="AY60">
        <f t="shared" ca="1" si="67"/>
        <v>25</v>
      </c>
      <c r="AZ60">
        <f t="shared" ca="1" si="68"/>
        <v>8</v>
      </c>
      <c r="BA60">
        <f t="shared" ca="1" si="69"/>
        <v>23</v>
      </c>
      <c r="BB60">
        <f t="shared" ca="1" si="70"/>
        <v>22</v>
      </c>
      <c r="BC60">
        <f t="shared" ca="1" si="71"/>
        <v>18</v>
      </c>
      <c r="BD60">
        <f t="shared" ca="1" si="72"/>
        <v>35</v>
      </c>
      <c r="BE60">
        <f t="shared" ca="1" si="73"/>
        <v>4</v>
      </c>
      <c r="BF60">
        <f t="shared" ca="1" si="74"/>
        <v>34</v>
      </c>
      <c r="BG60">
        <f t="shared" ca="1" si="75"/>
        <v>3</v>
      </c>
      <c r="BH60">
        <f t="shared" ca="1" si="76"/>
        <v>16</v>
      </c>
      <c r="BI60">
        <f t="shared" ca="1" si="77"/>
        <v>15</v>
      </c>
      <c r="BJ60">
        <f t="shared" ca="1" si="78"/>
        <v>11</v>
      </c>
      <c r="BK60">
        <f t="shared" ca="1" si="79"/>
        <v>33</v>
      </c>
      <c r="BL60">
        <f t="shared" ca="1" si="80"/>
        <v>6</v>
      </c>
      <c r="BM60">
        <f t="shared" ca="1" si="81"/>
        <v>9</v>
      </c>
      <c r="BN60">
        <f t="shared" ca="1" si="82"/>
        <v>10</v>
      </c>
      <c r="BO60">
        <f t="shared" ca="1" si="83"/>
        <v>36</v>
      </c>
      <c r="BP60">
        <f t="shared" ca="1" si="84"/>
        <v>27</v>
      </c>
      <c r="BQ60">
        <f t="shared" ca="1" si="85"/>
        <v>2</v>
      </c>
      <c r="BR60">
        <f t="shared" ca="1" si="86"/>
        <v>20</v>
      </c>
      <c r="BS60">
        <f t="shared" ca="1" si="87"/>
        <v>7</v>
      </c>
      <c r="BT60">
        <f t="shared" ca="1" si="88"/>
        <v>37</v>
      </c>
      <c r="BU60" t="str">
        <f t="shared" ca="1" si="89"/>
        <v/>
      </c>
      <c r="BV60" t="str">
        <f t="shared" ca="1" si="90"/>
        <v/>
      </c>
      <c r="BW60" t="str">
        <f t="shared" ca="1" si="91"/>
        <v/>
      </c>
      <c r="BX60" t="str">
        <f t="shared" ca="1" si="92"/>
        <v/>
      </c>
      <c r="BY60" t="str">
        <f t="shared" ca="1" si="93"/>
        <v/>
      </c>
      <c r="BZ60" t="str">
        <f t="shared" ca="1" si="94"/>
        <v/>
      </c>
      <c r="CA60" t="str">
        <f t="shared" ca="1" si="95"/>
        <v/>
      </c>
      <c r="CE60">
        <f t="shared" ca="1" si="102"/>
        <v>7</v>
      </c>
      <c r="CF60">
        <f t="shared" ca="1" si="102"/>
        <v>27</v>
      </c>
      <c r="CG60">
        <f t="shared" ca="1" si="102"/>
        <v>17</v>
      </c>
      <c r="CH60">
        <f t="shared" ca="1" si="102"/>
        <v>15</v>
      </c>
      <c r="CI60" t="str">
        <f t="shared" ca="1" si="102"/>
        <v/>
      </c>
      <c r="CJ60">
        <f t="shared" ca="1" si="102"/>
        <v>22</v>
      </c>
      <c r="CK60">
        <f t="shared" ca="1" si="102"/>
        <v>29</v>
      </c>
      <c r="CL60">
        <f t="shared" ca="1" si="102"/>
        <v>10</v>
      </c>
      <c r="CM60">
        <f t="shared" ca="1" si="102"/>
        <v>23</v>
      </c>
      <c r="CN60">
        <f t="shared" ca="1" si="102"/>
        <v>24</v>
      </c>
      <c r="CO60">
        <f t="shared" ca="1" si="102"/>
        <v>20</v>
      </c>
      <c r="CP60">
        <f t="shared" ca="1" si="102"/>
        <v>6</v>
      </c>
      <c r="CQ60" t="str">
        <f t="shared" ca="1" si="102"/>
        <v/>
      </c>
      <c r="CR60" t="str">
        <f t="shared" ca="1" si="102"/>
        <v/>
      </c>
      <c r="CS60">
        <f t="shared" ca="1" si="102"/>
        <v>19</v>
      </c>
      <c r="CT60">
        <f t="shared" ca="1" si="102"/>
        <v>18</v>
      </c>
      <c r="CU60" t="str">
        <f t="shared" ca="1" si="102"/>
        <v/>
      </c>
      <c r="CV60">
        <f t="shared" ca="1" si="102"/>
        <v>13</v>
      </c>
      <c r="CW60" t="str">
        <f t="shared" ca="1" si="102"/>
        <v/>
      </c>
      <c r="CX60">
        <f t="shared" ca="1" si="102"/>
        <v>28</v>
      </c>
      <c r="CY60" t="str">
        <f t="shared" ca="1" si="102"/>
        <v/>
      </c>
      <c r="CZ60">
        <f t="shared" ca="1" si="102"/>
        <v>12</v>
      </c>
      <c r="DA60">
        <f t="shared" ca="1" si="102"/>
        <v>11</v>
      </c>
      <c r="DB60">
        <f t="shared" ca="1" si="102"/>
        <v>5</v>
      </c>
      <c r="DC60">
        <f t="shared" ca="1" si="102"/>
        <v>9</v>
      </c>
      <c r="DD60">
        <f t="shared" ca="1" si="102"/>
        <v>1</v>
      </c>
      <c r="DE60">
        <f t="shared" ca="1" si="102"/>
        <v>26</v>
      </c>
      <c r="DF60">
        <f t="shared" ca="1" si="102"/>
        <v>2</v>
      </c>
      <c r="DG60">
        <f t="shared" ca="1" si="101"/>
        <v>4</v>
      </c>
      <c r="DH60">
        <f t="shared" ca="1" si="101"/>
        <v>8</v>
      </c>
      <c r="DI60">
        <f t="shared" ca="1" si="101"/>
        <v>3</v>
      </c>
      <c r="DJ60" t="str">
        <f t="shared" ca="1" si="101"/>
        <v/>
      </c>
      <c r="DK60">
        <f t="shared" ca="1" si="98"/>
        <v>21</v>
      </c>
      <c r="DL60">
        <f t="shared" ca="1" si="98"/>
        <v>16</v>
      </c>
      <c r="DM60">
        <f t="shared" ca="1" si="98"/>
        <v>14</v>
      </c>
      <c r="DN60">
        <f t="shared" ca="1" si="98"/>
        <v>25</v>
      </c>
      <c r="DO60">
        <f t="shared" ca="1" si="98"/>
        <v>30</v>
      </c>
    </row>
    <row r="61" spans="1:119" x14ac:dyDescent="0.25">
      <c r="A61">
        <v>60</v>
      </c>
      <c r="B61">
        <f ca="1">'Rev-KTF'!B62</f>
        <v>17</v>
      </c>
      <c r="C61" t="str">
        <f t="shared" ca="1" si="58"/>
        <v/>
      </c>
      <c r="D61" t="str">
        <f t="shared" ca="1" si="7"/>
        <v/>
      </c>
      <c r="E61" t="str">
        <f t="shared" ca="1" si="100"/>
        <v/>
      </c>
      <c r="F61" t="str">
        <f t="shared" ca="1" si="100"/>
        <v/>
      </c>
      <c r="G61" t="str">
        <f t="shared" ca="1" si="100"/>
        <v/>
      </c>
      <c r="H61" t="str">
        <f t="shared" ca="1" si="100"/>
        <v/>
      </c>
      <c r="I61" t="str">
        <f t="shared" ca="1" si="100"/>
        <v/>
      </c>
      <c r="J61" t="str">
        <f t="shared" ca="1" si="100"/>
        <v/>
      </c>
      <c r="K61" t="str">
        <f t="shared" ca="1" si="100"/>
        <v/>
      </c>
      <c r="L61" t="str">
        <f t="shared" ca="1" si="100"/>
        <v/>
      </c>
      <c r="M61" t="str">
        <f t="shared" ca="1" si="100"/>
        <v/>
      </c>
      <c r="N61" t="str">
        <f t="shared" ca="1" si="100"/>
        <v/>
      </c>
      <c r="O61" t="str">
        <f t="shared" ca="1" si="100"/>
        <v/>
      </c>
      <c r="P61" t="str">
        <f t="shared" ca="1" si="100"/>
        <v/>
      </c>
      <c r="Q61" t="str">
        <f t="shared" ca="1" si="100"/>
        <v/>
      </c>
      <c r="R61" t="str">
        <f t="shared" ca="1" si="100"/>
        <v/>
      </c>
      <c r="S61" t="str">
        <f t="shared" ca="1" si="100"/>
        <v/>
      </c>
      <c r="T61" t="str">
        <f t="shared" ca="1" si="100"/>
        <v/>
      </c>
      <c r="U61" t="str">
        <f t="shared" ca="1" si="99"/>
        <v/>
      </c>
      <c r="V61" t="str">
        <f t="shared" ca="1" si="99"/>
        <v/>
      </c>
      <c r="W61" t="str">
        <f t="shared" ca="1" si="99"/>
        <v/>
      </c>
      <c r="X61" t="str">
        <f t="shared" ca="1" si="99"/>
        <v/>
      </c>
      <c r="Y61" t="str">
        <f t="shared" ca="1" si="99"/>
        <v/>
      </c>
      <c r="Z61" t="str">
        <f t="shared" ca="1" si="99"/>
        <v/>
      </c>
      <c r="AA61" t="str">
        <f t="shared" ca="1" si="99"/>
        <v/>
      </c>
      <c r="AB61" t="str">
        <f t="shared" ca="1" si="99"/>
        <v/>
      </c>
      <c r="AC61" t="str">
        <f t="shared" ca="1" si="99"/>
        <v/>
      </c>
      <c r="AD61" t="str">
        <f t="shared" ca="1" si="99"/>
        <v/>
      </c>
      <c r="AE61" t="str">
        <f t="shared" ca="1" si="99"/>
        <v/>
      </c>
      <c r="AF61" t="str">
        <f t="shared" ca="1" si="99"/>
        <v/>
      </c>
      <c r="AG61" t="str">
        <f t="shared" ca="1" si="99"/>
        <v/>
      </c>
      <c r="AH61" t="str">
        <f t="shared" ca="1" si="99"/>
        <v/>
      </c>
      <c r="AI61" t="str">
        <f t="shared" ca="1" si="99"/>
        <v/>
      </c>
      <c r="AJ61" t="str">
        <f t="shared" ca="1" si="97"/>
        <v/>
      </c>
      <c r="AK61" t="str">
        <f t="shared" ca="1" si="97"/>
        <v/>
      </c>
      <c r="AL61" t="str">
        <f t="shared" ca="1" si="97"/>
        <v/>
      </c>
      <c r="AM61" t="str">
        <f t="shared" ca="1" si="97"/>
        <v/>
      </c>
      <c r="AN61" t="str">
        <f t="shared" ca="1" si="97"/>
        <v/>
      </c>
      <c r="AO61" t="str">
        <f t="shared" ca="1" si="97"/>
        <v/>
      </c>
      <c r="AQ61">
        <f t="shared" ca="1" si="57"/>
        <v>17</v>
      </c>
      <c r="AR61">
        <f t="shared" ca="1" si="60"/>
        <v>26</v>
      </c>
      <c r="AS61">
        <f t="shared" ca="1" si="61"/>
        <v>28</v>
      </c>
      <c r="AT61">
        <f t="shared" ca="1" si="62"/>
        <v>31</v>
      </c>
      <c r="AU61">
        <f t="shared" ca="1" si="63"/>
        <v>29</v>
      </c>
      <c r="AV61">
        <f t="shared" ca="1" si="64"/>
        <v>24</v>
      </c>
      <c r="AW61">
        <f t="shared" ca="1" si="65"/>
        <v>12</v>
      </c>
      <c r="AX61">
        <f t="shared" ca="1" si="66"/>
        <v>1</v>
      </c>
      <c r="AY61">
        <f t="shared" ca="1" si="67"/>
        <v>30</v>
      </c>
      <c r="AZ61">
        <f t="shared" ca="1" si="68"/>
        <v>25</v>
      </c>
      <c r="BA61">
        <f t="shared" ca="1" si="69"/>
        <v>8</v>
      </c>
      <c r="BB61">
        <f t="shared" ca="1" si="70"/>
        <v>23</v>
      </c>
      <c r="BC61">
        <f t="shared" ca="1" si="71"/>
        <v>22</v>
      </c>
      <c r="BD61">
        <f t="shared" ca="1" si="72"/>
        <v>18</v>
      </c>
      <c r="BE61">
        <f t="shared" ca="1" si="73"/>
        <v>35</v>
      </c>
      <c r="BF61">
        <f t="shared" ca="1" si="74"/>
        <v>4</v>
      </c>
      <c r="BG61">
        <f t="shared" ca="1" si="75"/>
        <v>34</v>
      </c>
      <c r="BH61">
        <f t="shared" ca="1" si="76"/>
        <v>3</v>
      </c>
      <c r="BI61">
        <f t="shared" ca="1" si="77"/>
        <v>16</v>
      </c>
      <c r="BJ61">
        <f t="shared" ca="1" si="78"/>
        <v>15</v>
      </c>
      <c r="BK61">
        <f t="shared" ca="1" si="79"/>
        <v>11</v>
      </c>
      <c r="BL61">
        <f t="shared" ca="1" si="80"/>
        <v>33</v>
      </c>
      <c r="BM61">
        <f t="shared" ca="1" si="81"/>
        <v>6</v>
      </c>
      <c r="BN61">
        <f t="shared" ca="1" si="82"/>
        <v>9</v>
      </c>
      <c r="BO61">
        <f t="shared" ca="1" si="83"/>
        <v>10</v>
      </c>
      <c r="BP61">
        <f t="shared" ca="1" si="84"/>
        <v>36</v>
      </c>
      <c r="BQ61">
        <f t="shared" ca="1" si="85"/>
        <v>27</v>
      </c>
      <c r="BR61">
        <f t="shared" ca="1" si="86"/>
        <v>2</v>
      </c>
      <c r="BS61">
        <f t="shared" ca="1" si="87"/>
        <v>20</v>
      </c>
      <c r="BT61">
        <f t="shared" ca="1" si="88"/>
        <v>7</v>
      </c>
      <c r="BU61">
        <f t="shared" ca="1" si="89"/>
        <v>37</v>
      </c>
      <c r="BV61" t="str">
        <f t="shared" ca="1" si="90"/>
        <v/>
      </c>
      <c r="BW61" t="str">
        <f t="shared" ca="1" si="91"/>
        <v/>
      </c>
      <c r="BX61" t="str">
        <f t="shared" ca="1" si="92"/>
        <v/>
      </c>
      <c r="BY61" t="str">
        <f t="shared" ca="1" si="93"/>
        <v/>
      </c>
      <c r="BZ61" t="str">
        <f t="shared" ca="1" si="94"/>
        <v/>
      </c>
      <c r="CA61" t="str">
        <f t="shared" ca="1" si="95"/>
        <v/>
      </c>
      <c r="CE61">
        <f t="shared" ca="1" si="102"/>
        <v>8</v>
      </c>
      <c r="CF61">
        <f t="shared" ca="1" si="102"/>
        <v>28</v>
      </c>
      <c r="CG61">
        <f t="shared" ca="1" si="102"/>
        <v>18</v>
      </c>
      <c r="CH61">
        <f t="shared" ca="1" si="102"/>
        <v>16</v>
      </c>
      <c r="CI61" t="str">
        <f t="shared" ca="1" si="102"/>
        <v/>
      </c>
      <c r="CJ61">
        <f t="shared" ca="1" si="102"/>
        <v>23</v>
      </c>
      <c r="CK61">
        <f t="shared" ca="1" si="102"/>
        <v>30</v>
      </c>
      <c r="CL61">
        <f t="shared" ca="1" si="102"/>
        <v>11</v>
      </c>
      <c r="CM61">
        <f t="shared" ca="1" si="102"/>
        <v>24</v>
      </c>
      <c r="CN61">
        <f t="shared" ca="1" si="102"/>
        <v>25</v>
      </c>
      <c r="CO61">
        <f t="shared" ca="1" si="102"/>
        <v>21</v>
      </c>
      <c r="CP61">
        <f t="shared" ca="1" si="102"/>
        <v>7</v>
      </c>
      <c r="CQ61" t="str">
        <f t="shared" ca="1" si="102"/>
        <v/>
      </c>
      <c r="CR61" t="str">
        <f t="shared" ca="1" si="102"/>
        <v/>
      </c>
      <c r="CS61">
        <f t="shared" ca="1" si="102"/>
        <v>20</v>
      </c>
      <c r="CT61">
        <f t="shared" ca="1" si="102"/>
        <v>19</v>
      </c>
      <c r="CU61">
        <f t="shared" ca="1" si="102"/>
        <v>1</v>
      </c>
      <c r="CV61">
        <f t="shared" ca="1" si="102"/>
        <v>14</v>
      </c>
      <c r="CW61" t="str">
        <f t="shared" ca="1" si="102"/>
        <v/>
      </c>
      <c r="CX61">
        <f t="shared" ca="1" si="102"/>
        <v>29</v>
      </c>
      <c r="CY61" t="str">
        <f t="shared" ca="1" si="102"/>
        <v/>
      </c>
      <c r="CZ61">
        <f t="shared" ca="1" si="102"/>
        <v>13</v>
      </c>
      <c r="DA61">
        <f t="shared" ca="1" si="102"/>
        <v>12</v>
      </c>
      <c r="DB61">
        <f t="shared" ca="1" si="102"/>
        <v>6</v>
      </c>
      <c r="DC61">
        <f t="shared" ca="1" si="102"/>
        <v>10</v>
      </c>
      <c r="DD61">
        <f t="shared" ca="1" si="102"/>
        <v>2</v>
      </c>
      <c r="DE61">
        <f t="shared" ca="1" si="102"/>
        <v>27</v>
      </c>
      <c r="DF61">
        <f t="shared" ca="1" si="102"/>
        <v>3</v>
      </c>
      <c r="DG61">
        <f t="shared" ca="1" si="101"/>
        <v>5</v>
      </c>
      <c r="DH61">
        <f t="shared" ca="1" si="101"/>
        <v>9</v>
      </c>
      <c r="DI61">
        <f t="shared" ca="1" si="101"/>
        <v>4</v>
      </c>
      <c r="DJ61" t="str">
        <f t="shared" ca="1" si="101"/>
        <v/>
      </c>
      <c r="DK61">
        <f t="shared" ca="1" si="98"/>
        <v>22</v>
      </c>
      <c r="DL61">
        <f t="shared" ca="1" si="98"/>
        <v>17</v>
      </c>
      <c r="DM61">
        <f t="shared" ca="1" si="98"/>
        <v>15</v>
      </c>
      <c r="DN61">
        <f t="shared" ca="1" si="98"/>
        <v>26</v>
      </c>
      <c r="DO61">
        <f t="shared" ca="1" si="98"/>
        <v>31</v>
      </c>
    </row>
    <row r="62" spans="1:119" x14ac:dyDescent="0.25">
      <c r="A62">
        <v>61</v>
      </c>
      <c r="B62">
        <f ca="1">'Rev-KTF'!B63</f>
        <v>27</v>
      </c>
      <c r="C62">
        <f t="shared" ca="1" si="58"/>
        <v>27</v>
      </c>
      <c r="D62" t="str">
        <f t="shared" ca="1" si="7"/>
        <v/>
      </c>
      <c r="E62" t="str">
        <f t="shared" ca="1" si="100"/>
        <v/>
      </c>
      <c r="F62" t="str">
        <f t="shared" ca="1" si="100"/>
        <v/>
      </c>
      <c r="G62" t="str">
        <f t="shared" ca="1" si="100"/>
        <v/>
      </c>
      <c r="H62" t="str">
        <f t="shared" ca="1" si="100"/>
        <v/>
      </c>
      <c r="I62" t="str">
        <f t="shared" ca="1" si="100"/>
        <v/>
      </c>
      <c r="J62" t="str">
        <f t="shared" ca="1" si="100"/>
        <v/>
      </c>
      <c r="K62" t="str">
        <f t="shared" ca="1" si="100"/>
        <v/>
      </c>
      <c r="L62" t="str">
        <f t="shared" ca="1" si="100"/>
        <v/>
      </c>
      <c r="M62" t="str">
        <f t="shared" ca="1" si="100"/>
        <v/>
      </c>
      <c r="N62" t="str">
        <f t="shared" ca="1" si="100"/>
        <v/>
      </c>
      <c r="O62" t="str">
        <f t="shared" ca="1" si="100"/>
        <v/>
      </c>
      <c r="P62" t="str">
        <f t="shared" ca="1" si="100"/>
        <v/>
      </c>
      <c r="Q62" t="str">
        <f t="shared" ca="1" si="100"/>
        <v/>
      </c>
      <c r="R62" t="str">
        <f t="shared" ca="1" si="100"/>
        <v/>
      </c>
      <c r="S62" t="str">
        <f t="shared" ca="1" si="100"/>
        <v/>
      </c>
      <c r="T62" t="str">
        <f t="shared" ca="1" si="100"/>
        <v/>
      </c>
      <c r="U62" t="str">
        <f t="shared" ca="1" si="99"/>
        <v/>
      </c>
      <c r="V62" t="str">
        <f t="shared" ca="1" si="99"/>
        <v/>
      </c>
      <c r="W62" t="str">
        <f t="shared" ca="1" si="99"/>
        <v/>
      </c>
      <c r="X62" t="str">
        <f t="shared" ca="1" si="99"/>
        <v/>
      </c>
      <c r="Y62" t="str">
        <f t="shared" ca="1" si="99"/>
        <v/>
      </c>
      <c r="Z62" t="str">
        <f t="shared" ca="1" si="99"/>
        <v/>
      </c>
      <c r="AA62" t="str">
        <f t="shared" ca="1" si="99"/>
        <v/>
      </c>
      <c r="AB62" t="str">
        <f t="shared" ca="1" si="99"/>
        <v/>
      </c>
      <c r="AC62" t="str">
        <f t="shared" ca="1" si="99"/>
        <v/>
      </c>
      <c r="AD62" t="str">
        <f t="shared" ca="1" si="99"/>
        <v/>
      </c>
      <c r="AE62" t="str">
        <f t="shared" ca="1" si="99"/>
        <v/>
      </c>
      <c r="AF62" t="str">
        <f t="shared" ca="1" si="99"/>
        <v/>
      </c>
      <c r="AG62" t="str">
        <f t="shared" ca="1" si="99"/>
        <v/>
      </c>
      <c r="AH62" t="str">
        <f t="shared" ca="1" si="99"/>
        <v/>
      </c>
      <c r="AI62" t="str">
        <f t="shared" ca="1" si="99"/>
        <v/>
      </c>
      <c r="AJ62" t="str">
        <f t="shared" ca="1" si="97"/>
        <v/>
      </c>
      <c r="AK62" t="str">
        <f t="shared" ca="1" si="97"/>
        <v/>
      </c>
      <c r="AL62" t="str">
        <f t="shared" ca="1" si="97"/>
        <v/>
      </c>
      <c r="AM62" t="str">
        <f t="shared" ca="1" si="97"/>
        <v/>
      </c>
      <c r="AN62" t="str">
        <f t="shared" ca="1" si="97"/>
        <v/>
      </c>
      <c r="AO62" t="str">
        <f t="shared" ca="1" si="97"/>
        <v/>
      </c>
      <c r="AQ62">
        <f t="shared" ca="1" si="57"/>
        <v>27</v>
      </c>
      <c r="AR62">
        <f t="shared" ca="1" si="60"/>
        <v>17</v>
      </c>
      <c r="AS62">
        <f t="shared" ca="1" si="61"/>
        <v>26</v>
      </c>
      <c r="AT62">
        <f t="shared" ca="1" si="62"/>
        <v>28</v>
      </c>
      <c r="AU62">
        <f t="shared" ca="1" si="63"/>
        <v>31</v>
      </c>
      <c r="AV62">
        <f t="shared" ca="1" si="64"/>
        <v>29</v>
      </c>
      <c r="AW62">
        <f t="shared" ca="1" si="65"/>
        <v>24</v>
      </c>
      <c r="AX62">
        <f t="shared" ca="1" si="66"/>
        <v>12</v>
      </c>
      <c r="AY62">
        <f t="shared" ca="1" si="67"/>
        <v>1</v>
      </c>
      <c r="AZ62">
        <f t="shared" ca="1" si="68"/>
        <v>30</v>
      </c>
      <c r="BA62">
        <f t="shared" ca="1" si="69"/>
        <v>25</v>
      </c>
      <c r="BB62">
        <f t="shared" ca="1" si="70"/>
        <v>8</v>
      </c>
      <c r="BC62">
        <f t="shared" ca="1" si="71"/>
        <v>23</v>
      </c>
      <c r="BD62">
        <f t="shared" ca="1" si="72"/>
        <v>22</v>
      </c>
      <c r="BE62">
        <f t="shared" ca="1" si="73"/>
        <v>18</v>
      </c>
      <c r="BF62">
        <f t="shared" ca="1" si="74"/>
        <v>35</v>
      </c>
      <c r="BG62">
        <f t="shared" ca="1" si="75"/>
        <v>4</v>
      </c>
      <c r="BH62">
        <f t="shared" ca="1" si="76"/>
        <v>34</v>
      </c>
      <c r="BI62">
        <f t="shared" ca="1" si="77"/>
        <v>3</v>
      </c>
      <c r="BJ62">
        <f t="shared" ca="1" si="78"/>
        <v>16</v>
      </c>
      <c r="BK62">
        <f t="shared" ca="1" si="79"/>
        <v>15</v>
      </c>
      <c r="BL62">
        <f t="shared" ca="1" si="80"/>
        <v>11</v>
      </c>
      <c r="BM62">
        <f t="shared" ca="1" si="81"/>
        <v>33</v>
      </c>
      <c r="BN62">
        <f t="shared" ca="1" si="82"/>
        <v>6</v>
      </c>
      <c r="BO62">
        <f t="shared" ca="1" si="83"/>
        <v>9</v>
      </c>
      <c r="BP62">
        <f t="shared" ca="1" si="84"/>
        <v>10</v>
      </c>
      <c r="BQ62">
        <f t="shared" ca="1" si="85"/>
        <v>36</v>
      </c>
      <c r="BR62">
        <f t="shared" ca="1" si="86"/>
        <v>2</v>
      </c>
      <c r="BS62">
        <f t="shared" ca="1" si="87"/>
        <v>20</v>
      </c>
      <c r="BT62">
        <f t="shared" ca="1" si="88"/>
        <v>7</v>
      </c>
      <c r="BU62">
        <f t="shared" ca="1" si="89"/>
        <v>37</v>
      </c>
      <c r="BV62" t="str">
        <f t="shared" ca="1" si="90"/>
        <v/>
      </c>
      <c r="BW62" t="str">
        <f t="shared" ca="1" si="91"/>
        <v/>
      </c>
      <c r="BX62" t="str">
        <f t="shared" ca="1" si="92"/>
        <v/>
      </c>
      <c r="BY62" t="str">
        <f t="shared" ca="1" si="93"/>
        <v/>
      </c>
      <c r="BZ62" t="str">
        <f t="shared" ca="1" si="94"/>
        <v/>
      </c>
      <c r="CA62" t="str">
        <f t="shared" ca="1" si="95"/>
        <v/>
      </c>
      <c r="CE62">
        <f t="shared" ca="1" si="102"/>
        <v>9</v>
      </c>
      <c r="CF62">
        <f t="shared" ca="1" si="102"/>
        <v>28</v>
      </c>
      <c r="CG62">
        <f t="shared" ca="1" si="102"/>
        <v>19</v>
      </c>
      <c r="CH62">
        <f t="shared" ca="1" si="102"/>
        <v>17</v>
      </c>
      <c r="CI62" t="str">
        <f t="shared" ca="1" si="102"/>
        <v/>
      </c>
      <c r="CJ62">
        <f t="shared" ca="1" si="102"/>
        <v>24</v>
      </c>
      <c r="CK62">
        <f t="shared" ca="1" si="102"/>
        <v>30</v>
      </c>
      <c r="CL62">
        <f t="shared" ca="1" si="102"/>
        <v>12</v>
      </c>
      <c r="CM62">
        <f t="shared" ca="1" si="102"/>
        <v>25</v>
      </c>
      <c r="CN62">
        <f t="shared" ca="1" si="102"/>
        <v>26</v>
      </c>
      <c r="CO62">
        <f t="shared" ca="1" si="102"/>
        <v>22</v>
      </c>
      <c r="CP62">
        <f t="shared" ca="1" si="102"/>
        <v>8</v>
      </c>
      <c r="CQ62" t="str">
        <f t="shared" ca="1" si="102"/>
        <v/>
      </c>
      <c r="CR62" t="str">
        <f t="shared" ca="1" si="102"/>
        <v/>
      </c>
      <c r="CS62">
        <f t="shared" ca="1" si="102"/>
        <v>21</v>
      </c>
      <c r="CT62">
        <f t="shared" ca="1" si="102"/>
        <v>20</v>
      </c>
      <c r="CU62">
        <f t="shared" ca="1" si="102"/>
        <v>2</v>
      </c>
      <c r="CV62">
        <f t="shared" ca="1" si="102"/>
        <v>15</v>
      </c>
      <c r="CW62" t="str">
        <f t="shared" ca="1" si="102"/>
        <v/>
      </c>
      <c r="CX62">
        <f t="shared" ca="1" si="102"/>
        <v>29</v>
      </c>
      <c r="CY62" t="str">
        <f t="shared" ca="1" si="102"/>
        <v/>
      </c>
      <c r="CZ62">
        <f t="shared" ca="1" si="102"/>
        <v>14</v>
      </c>
      <c r="DA62">
        <f t="shared" ca="1" si="102"/>
        <v>13</v>
      </c>
      <c r="DB62">
        <f t="shared" ca="1" si="102"/>
        <v>7</v>
      </c>
      <c r="DC62">
        <f t="shared" ca="1" si="102"/>
        <v>11</v>
      </c>
      <c r="DD62">
        <f t="shared" ca="1" si="102"/>
        <v>3</v>
      </c>
      <c r="DE62">
        <f t="shared" ca="1" si="102"/>
        <v>1</v>
      </c>
      <c r="DF62">
        <f t="shared" ca="1" si="102"/>
        <v>4</v>
      </c>
      <c r="DG62">
        <f t="shared" ca="1" si="101"/>
        <v>6</v>
      </c>
      <c r="DH62">
        <f t="shared" ca="1" si="101"/>
        <v>10</v>
      </c>
      <c r="DI62">
        <f t="shared" ca="1" si="101"/>
        <v>5</v>
      </c>
      <c r="DJ62" t="str">
        <f t="shared" ca="1" si="101"/>
        <v/>
      </c>
      <c r="DK62">
        <f t="shared" ca="1" si="98"/>
        <v>23</v>
      </c>
      <c r="DL62">
        <f t="shared" ca="1" si="98"/>
        <v>18</v>
      </c>
      <c r="DM62">
        <f t="shared" ca="1" si="98"/>
        <v>16</v>
      </c>
      <c r="DN62">
        <f t="shared" ca="1" si="98"/>
        <v>27</v>
      </c>
      <c r="DO62">
        <f t="shared" ca="1" si="98"/>
        <v>31</v>
      </c>
    </row>
    <row r="63" spans="1:119" x14ac:dyDescent="0.25">
      <c r="A63">
        <v>62</v>
      </c>
      <c r="B63">
        <f ca="1">'Rev-KTF'!B64</f>
        <v>19</v>
      </c>
      <c r="C63" t="str">
        <f t="shared" ca="1" si="58"/>
        <v/>
      </c>
      <c r="D63" t="str">
        <f t="shared" ca="1" si="7"/>
        <v/>
      </c>
      <c r="E63" t="str">
        <f t="shared" ca="1" si="100"/>
        <v/>
      </c>
      <c r="F63" t="str">
        <f t="shared" ca="1" si="100"/>
        <v/>
      </c>
      <c r="G63" t="str">
        <f t="shared" ca="1" si="100"/>
        <v/>
      </c>
      <c r="H63" t="str">
        <f t="shared" ca="1" si="100"/>
        <v/>
      </c>
      <c r="I63" t="str">
        <f t="shared" ca="1" si="100"/>
        <v/>
      </c>
      <c r="J63" t="str">
        <f t="shared" ca="1" si="100"/>
        <v/>
      </c>
      <c r="K63" t="str">
        <f t="shared" ca="1" si="100"/>
        <v/>
      </c>
      <c r="L63" t="str">
        <f t="shared" ca="1" si="100"/>
        <v/>
      </c>
      <c r="M63" t="str">
        <f t="shared" ca="1" si="100"/>
        <v/>
      </c>
      <c r="N63" t="str">
        <f t="shared" ca="1" si="100"/>
        <v/>
      </c>
      <c r="O63" t="str">
        <f t="shared" ca="1" si="100"/>
        <v/>
      </c>
      <c r="P63" t="str">
        <f t="shared" ca="1" si="100"/>
        <v/>
      </c>
      <c r="Q63" t="str">
        <f t="shared" ca="1" si="100"/>
        <v/>
      </c>
      <c r="R63" t="str">
        <f t="shared" ca="1" si="100"/>
        <v/>
      </c>
      <c r="S63" t="str">
        <f t="shared" ca="1" si="100"/>
        <v/>
      </c>
      <c r="T63" t="str">
        <f t="shared" ca="1" si="100"/>
        <v/>
      </c>
      <c r="U63" t="str">
        <f t="shared" ca="1" si="99"/>
        <v/>
      </c>
      <c r="V63" t="str">
        <f t="shared" ca="1" si="99"/>
        <v/>
      </c>
      <c r="W63" t="str">
        <f t="shared" ca="1" si="99"/>
        <v/>
      </c>
      <c r="X63" t="str">
        <f t="shared" ca="1" si="99"/>
        <v/>
      </c>
      <c r="Y63" t="str">
        <f t="shared" ca="1" si="99"/>
        <v/>
      </c>
      <c r="Z63" t="str">
        <f t="shared" ca="1" si="99"/>
        <v/>
      </c>
      <c r="AA63" t="str">
        <f t="shared" ca="1" si="99"/>
        <v/>
      </c>
      <c r="AB63" t="str">
        <f t="shared" ca="1" si="99"/>
        <v/>
      </c>
      <c r="AC63" t="str">
        <f t="shared" ca="1" si="99"/>
        <v/>
      </c>
      <c r="AD63" t="str">
        <f t="shared" ca="1" si="99"/>
        <v/>
      </c>
      <c r="AE63" t="str">
        <f t="shared" ca="1" si="99"/>
        <v/>
      </c>
      <c r="AF63" t="str">
        <f t="shared" ca="1" si="99"/>
        <v/>
      </c>
      <c r="AG63" t="str">
        <f t="shared" ca="1" si="99"/>
        <v/>
      </c>
      <c r="AH63" t="str">
        <f t="shared" ca="1" si="99"/>
        <v/>
      </c>
      <c r="AI63" t="str">
        <f t="shared" ca="1" si="99"/>
        <v/>
      </c>
      <c r="AJ63" t="str">
        <f t="shared" ca="1" si="97"/>
        <v/>
      </c>
      <c r="AK63" t="str">
        <f t="shared" ca="1" si="97"/>
        <v/>
      </c>
      <c r="AL63" t="str">
        <f t="shared" ca="1" si="97"/>
        <v/>
      </c>
      <c r="AM63" t="str">
        <f t="shared" ca="1" si="97"/>
        <v/>
      </c>
      <c r="AN63" t="str">
        <f t="shared" ca="1" si="97"/>
        <v/>
      </c>
      <c r="AO63" t="str">
        <f t="shared" ca="1" si="97"/>
        <v/>
      </c>
      <c r="AQ63">
        <f t="shared" ca="1" si="57"/>
        <v>19</v>
      </c>
      <c r="AR63">
        <f t="shared" ca="1" si="60"/>
        <v>27</v>
      </c>
      <c r="AS63">
        <f t="shared" ca="1" si="61"/>
        <v>17</v>
      </c>
      <c r="AT63">
        <f t="shared" ca="1" si="62"/>
        <v>26</v>
      </c>
      <c r="AU63">
        <f t="shared" ca="1" si="63"/>
        <v>28</v>
      </c>
      <c r="AV63">
        <f t="shared" ca="1" si="64"/>
        <v>31</v>
      </c>
      <c r="AW63">
        <f t="shared" ca="1" si="65"/>
        <v>29</v>
      </c>
      <c r="AX63">
        <f t="shared" ca="1" si="66"/>
        <v>24</v>
      </c>
      <c r="AY63">
        <f t="shared" ca="1" si="67"/>
        <v>12</v>
      </c>
      <c r="AZ63">
        <f t="shared" ca="1" si="68"/>
        <v>1</v>
      </c>
      <c r="BA63">
        <f t="shared" ca="1" si="69"/>
        <v>30</v>
      </c>
      <c r="BB63">
        <f t="shared" ca="1" si="70"/>
        <v>25</v>
      </c>
      <c r="BC63">
        <f t="shared" ca="1" si="71"/>
        <v>8</v>
      </c>
      <c r="BD63">
        <f t="shared" ca="1" si="72"/>
        <v>23</v>
      </c>
      <c r="BE63">
        <f t="shared" ca="1" si="73"/>
        <v>22</v>
      </c>
      <c r="BF63">
        <f t="shared" ca="1" si="74"/>
        <v>18</v>
      </c>
      <c r="BG63">
        <f t="shared" ca="1" si="75"/>
        <v>35</v>
      </c>
      <c r="BH63">
        <f t="shared" ca="1" si="76"/>
        <v>4</v>
      </c>
      <c r="BI63">
        <f t="shared" ca="1" si="77"/>
        <v>34</v>
      </c>
      <c r="BJ63">
        <f t="shared" ca="1" si="78"/>
        <v>3</v>
      </c>
      <c r="BK63">
        <f t="shared" ca="1" si="79"/>
        <v>16</v>
      </c>
      <c r="BL63">
        <f t="shared" ca="1" si="80"/>
        <v>15</v>
      </c>
      <c r="BM63">
        <f t="shared" ca="1" si="81"/>
        <v>11</v>
      </c>
      <c r="BN63">
        <f t="shared" ca="1" si="82"/>
        <v>33</v>
      </c>
      <c r="BO63">
        <f t="shared" ca="1" si="83"/>
        <v>6</v>
      </c>
      <c r="BP63">
        <f t="shared" ca="1" si="84"/>
        <v>9</v>
      </c>
      <c r="BQ63">
        <f t="shared" ca="1" si="85"/>
        <v>10</v>
      </c>
      <c r="BR63">
        <f t="shared" ca="1" si="86"/>
        <v>36</v>
      </c>
      <c r="BS63">
        <f t="shared" ca="1" si="87"/>
        <v>2</v>
      </c>
      <c r="BT63">
        <f t="shared" ca="1" si="88"/>
        <v>20</v>
      </c>
      <c r="BU63">
        <f t="shared" ca="1" si="89"/>
        <v>7</v>
      </c>
      <c r="BV63">
        <f t="shared" ca="1" si="90"/>
        <v>37</v>
      </c>
      <c r="BW63" t="str">
        <f t="shared" ca="1" si="91"/>
        <v/>
      </c>
      <c r="BX63" t="str">
        <f t="shared" ca="1" si="92"/>
        <v/>
      </c>
      <c r="BY63" t="str">
        <f t="shared" ca="1" si="93"/>
        <v/>
      </c>
      <c r="BZ63" t="str">
        <f t="shared" ca="1" si="94"/>
        <v/>
      </c>
      <c r="CA63" t="str">
        <f t="shared" ca="1" si="95"/>
        <v/>
      </c>
      <c r="CE63">
        <f t="shared" ca="1" si="102"/>
        <v>10</v>
      </c>
      <c r="CF63">
        <f t="shared" ca="1" si="102"/>
        <v>29</v>
      </c>
      <c r="CG63">
        <f t="shared" ca="1" si="102"/>
        <v>20</v>
      </c>
      <c r="CH63">
        <f t="shared" ca="1" si="102"/>
        <v>18</v>
      </c>
      <c r="CI63" t="str">
        <f t="shared" ca="1" si="102"/>
        <v/>
      </c>
      <c r="CJ63">
        <f t="shared" ca="1" si="102"/>
        <v>25</v>
      </c>
      <c r="CK63">
        <f t="shared" ca="1" si="102"/>
        <v>31</v>
      </c>
      <c r="CL63">
        <f t="shared" ca="1" si="102"/>
        <v>13</v>
      </c>
      <c r="CM63">
        <f t="shared" ca="1" si="102"/>
        <v>26</v>
      </c>
      <c r="CN63">
        <f t="shared" ca="1" si="102"/>
        <v>27</v>
      </c>
      <c r="CO63">
        <f t="shared" ca="1" si="102"/>
        <v>23</v>
      </c>
      <c r="CP63">
        <f t="shared" ca="1" si="102"/>
        <v>9</v>
      </c>
      <c r="CQ63" t="str">
        <f t="shared" ca="1" si="102"/>
        <v/>
      </c>
      <c r="CR63" t="str">
        <f t="shared" ca="1" si="102"/>
        <v/>
      </c>
      <c r="CS63">
        <f t="shared" ca="1" si="102"/>
        <v>22</v>
      </c>
      <c r="CT63">
        <f t="shared" ca="1" si="102"/>
        <v>21</v>
      </c>
      <c r="CU63">
        <f t="shared" ca="1" si="102"/>
        <v>3</v>
      </c>
      <c r="CV63">
        <f t="shared" ca="1" si="102"/>
        <v>16</v>
      </c>
      <c r="CW63">
        <f t="shared" ca="1" si="102"/>
        <v>1</v>
      </c>
      <c r="CX63">
        <f t="shared" ca="1" si="102"/>
        <v>30</v>
      </c>
      <c r="CY63" t="str">
        <f t="shared" ca="1" si="102"/>
        <v/>
      </c>
      <c r="CZ63">
        <f t="shared" ca="1" si="102"/>
        <v>15</v>
      </c>
      <c r="DA63">
        <f t="shared" ca="1" si="102"/>
        <v>14</v>
      </c>
      <c r="DB63">
        <f t="shared" ca="1" si="102"/>
        <v>8</v>
      </c>
      <c r="DC63">
        <f t="shared" ca="1" si="102"/>
        <v>12</v>
      </c>
      <c r="DD63">
        <f t="shared" ca="1" si="102"/>
        <v>4</v>
      </c>
      <c r="DE63">
        <f t="shared" ca="1" si="102"/>
        <v>2</v>
      </c>
      <c r="DF63">
        <f t="shared" ca="1" si="102"/>
        <v>5</v>
      </c>
      <c r="DG63">
        <f t="shared" ca="1" si="101"/>
        <v>7</v>
      </c>
      <c r="DH63">
        <f t="shared" ca="1" si="101"/>
        <v>11</v>
      </c>
      <c r="DI63">
        <f t="shared" ca="1" si="101"/>
        <v>6</v>
      </c>
      <c r="DJ63" t="str">
        <f t="shared" ca="1" si="101"/>
        <v/>
      </c>
      <c r="DK63">
        <f t="shared" ca="1" si="98"/>
        <v>24</v>
      </c>
      <c r="DL63">
        <f t="shared" ca="1" si="98"/>
        <v>19</v>
      </c>
      <c r="DM63">
        <f t="shared" ca="1" si="98"/>
        <v>17</v>
      </c>
      <c r="DN63">
        <f t="shared" ca="1" si="98"/>
        <v>28</v>
      </c>
      <c r="DO63">
        <f t="shared" ca="1" si="98"/>
        <v>32</v>
      </c>
    </row>
    <row r="64" spans="1:119" x14ac:dyDescent="0.25">
      <c r="A64">
        <v>63</v>
      </c>
      <c r="B64">
        <f ca="1">'Rev-KTF'!B65</f>
        <v>5</v>
      </c>
      <c r="C64" t="str">
        <f t="shared" ca="1" si="58"/>
        <v/>
      </c>
      <c r="D64" t="str">
        <f t="shared" ca="1" si="7"/>
        <v/>
      </c>
      <c r="E64" t="str">
        <f t="shared" ca="1" si="100"/>
        <v/>
      </c>
      <c r="F64" t="str">
        <f t="shared" ca="1" si="100"/>
        <v/>
      </c>
      <c r="G64" t="str">
        <f t="shared" ca="1" si="100"/>
        <v/>
      </c>
      <c r="H64" t="str">
        <f t="shared" ca="1" si="100"/>
        <v/>
      </c>
      <c r="I64" t="str">
        <f t="shared" ca="1" si="100"/>
        <v/>
      </c>
      <c r="J64" t="str">
        <f t="shared" ca="1" si="100"/>
        <v/>
      </c>
      <c r="K64" t="str">
        <f t="shared" ca="1" si="100"/>
        <v/>
      </c>
      <c r="L64" t="str">
        <f t="shared" ca="1" si="100"/>
        <v/>
      </c>
      <c r="M64" t="str">
        <f t="shared" ca="1" si="100"/>
        <v/>
      </c>
      <c r="N64" t="str">
        <f t="shared" ca="1" si="100"/>
        <v/>
      </c>
      <c r="O64" t="str">
        <f t="shared" ca="1" si="100"/>
        <v/>
      </c>
      <c r="P64" t="str">
        <f t="shared" ca="1" si="100"/>
        <v/>
      </c>
      <c r="Q64" t="str">
        <f t="shared" ca="1" si="100"/>
        <v/>
      </c>
      <c r="R64" t="str">
        <f t="shared" ca="1" si="100"/>
        <v/>
      </c>
      <c r="S64" t="str">
        <f t="shared" ca="1" si="100"/>
        <v/>
      </c>
      <c r="T64" t="str">
        <f t="shared" ca="1" si="100"/>
        <v/>
      </c>
      <c r="U64" t="str">
        <f t="shared" ca="1" si="99"/>
        <v/>
      </c>
      <c r="V64" t="str">
        <f t="shared" ca="1" si="99"/>
        <v/>
      </c>
      <c r="W64" t="str">
        <f t="shared" ca="1" si="99"/>
        <v/>
      </c>
      <c r="X64" t="str">
        <f t="shared" ca="1" si="99"/>
        <v/>
      </c>
      <c r="Y64" t="str">
        <f t="shared" ca="1" si="99"/>
        <v/>
      </c>
      <c r="Z64" t="str">
        <f t="shared" ca="1" si="99"/>
        <v/>
      </c>
      <c r="AA64" t="str">
        <f t="shared" ca="1" si="99"/>
        <v/>
      </c>
      <c r="AB64" t="str">
        <f t="shared" ca="1" si="99"/>
        <v/>
      </c>
      <c r="AC64" t="str">
        <f t="shared" ca="1" si="99"/>
        <v/>
      </c>
      <c r="AD64" t="str">
        <f t="shared" ca="1" si="99"/>
        <v/>
      </c>
      <c r="AE64" t="str">
        <f t="shared" ca="1" si="99"/>
        <v/>
      </c>
      <c r="AF64" t="str">
        <f t="shared" ca="1" si="99"/>
        <v/>
      </c>
      <c r="AG64" t="str">
        <f t="shared" ca="1" si="99"/>
        <v/>
      </c>
      <c r="AH64" t="str">
        <f t="shared" ca="1" si="99"/>
        <v/>
      </c>
      <c r="AI64" t="str">
        <f t="shared" ca="1" si="99"/>
        <v/>
      </c>
      <c r="AJ64" t="str">
        <f t="shared" ca="1" si="99"/>
        <v/>
      </c>
      <c r="AK64" t="str">
        <f t="shared" ref="AK64:AO79" ca="1" si="103">IF(AND($B65="",$B64&lt;&gt;""),BW64,IF(AND($B66="",$B65&lt;&gt;"",$B64&lt;&gt;""),AK$1,""))</f>
        <v/>
      </c>
      <c r="AL64" t="str">
        <f t="shared" ca="1" si="103"/>
        <v/>
      </c>
      <c r="AM64" t="str">
        <f t="shared" ca="1" si="103"/>
        <v/>
      </c>
      <c r="AN64" t="str">
        <f t="shared" ca="1" si="103"/>
        <v/>
      </c>
      <c r="AO64" t="str">
        <f t="shared" ca="1" si="103"/>
        <v/>
      </c>
      <c r="AQ64">
        <f t="shared" ca="1" si="57"/>
        <v>5</v>
      </c>
      <c r="AR64">
        <f t="shared" ca="1" si="60"/>
        <v>19</v>
      </c>
      <c r="AS64">
        <f t="shared" ca="1" si="61"/>
        <v>27</v>
      </c>
      <c r="AT64">
        <f t="shared" ca="1" si="62"/>
        <v>17</v>
      </c>
      <c r="AU64">
        <f t="shared" ca="1" si="63"/>
        <v>26</v>
      </c>
      <c r="AV64">
        <f t="shared" ca="1" si="64"/>
        <v>28</v>
      </c>
      <c r="AW64">
        <f t="shared" ca="1" si="65"/>
        <v>31</v>
      </c>
      <c r="AX64">
        <f t="shared" ca="1" si="66"/>
        <v>29</v>
      </c>
      <c r="AY64">
        <f t="shared" ca="1" si="67"/>
        <v>24</v>
      </c>
      <c r="AZ64">
        <f t="shared" ca="1" si="68"/>
        <v>12</v>
      </c>
      <c r="BA64">
        <f t="shared" ca="1" si="69"/>
        <v>1</v>
      </c>
      <c r="BB64">
        <f t="shared" ca="1" si="70"/>
        <v>30</v>
      </c>
      <c r="BC64">
        <f t="shared" ca="1" si="71"/>
        <v>25</v>
      </c>
      <c r="BD64">
        <f t="shared" ca="1" si="72"/>
        <v>8</v>
      </c>
      <c r="BE64">
        <f t="shared" ca="1" si="73"/>
        <v>23</v>
      </c>
      <c r="BF64">
        <f t="shared" ca="1" si="74"/>
        <v>22</v>
      </c>
      <c r="BG64">
        <f t="shared" ca="1" si="75"/>
        <v>18</v>
      </c>
      <c r="BH64">
        <f t="shared" ca="1" si="76"/>
        <v>35</v>
      </c>
      <c r="BI64">
        <f t="shared" ca="1" si="77"/>
        <v>4</v>
      </c>
      <c r="BJ64">
        <f t="shared" ca="1" si="78"/>
        <v>34</v>
      </c>
      <c r="BK64">
        <f t="shared" ca="1" si="79"/>
        <v>3</v>
      </c>
      <c r="BL64">
        <f t="shared" ca="1" si="80"/>
        <v>16</v>
      </c>
      <c r="BM64">
        <f t="shared" ca="1" si="81"/>
        <v>15</v>
      </c>
      <c r="BN64">
        <f t="shared" ca="1" si="82"/>
        <v>11</v>
      </c>
      <c r="BO64">
        <f t="shared" ca="1" si="83"/>
        <v>33</v>
      </c>
      <c r="BP64">
        <f t="shared" ca="1" si="84"/>
        <v>6</v>
      </c>
      <c r="BQ64">
        <f t="shared" ca="1" si="85"/>
        <v>9</v>
      </c>
      <c r="BR64">
        <f t="shared" ca="1" si="86"/>
        <v>10</v>
      </c>
      <c r="BS64">
        <f t="shared" ca="1" si="87"/>
        <v>36</v>
      </c>
      <c r="BT64">
        <f t="shared" ca="1" si="88"/>
        <v>2</v>
      </c>
      <c r="BU64">
        <f t="shared" ca="1" si="89"/>
        <v>20</v>
      </c>
      <c r="BV64">
        <f t="shared" ca="1" si="90"/>
        <v>7</v>
      </c>
      <c r="BW64">
        <f t="shared" ca="1" si="91"/>
        <v>37</v>
      </c>
      <c r="BX64" t="str">
        <f t="shared" ca="1" si="92"/>
        <v/>
      </c>
      <c r="BY64" t="str">
        <f t="shared" ca="1" si="93"/>
        <v/>
      </c>
      <c r="BZ64" t="str">
        <f t="shared" ca="1" si="94"/>
        <v/>
      </c>
      <c r="CA64" t="str">
        <f t="shared" ca="1" si="95"/>
        <v/>
      </c>
      <c r="CE64">
        <f t="shared" ca="1" si="102"/>
        <v>11</v>
      </c>
      <c r="CF64">
        <f t="shared" ca="1" si="102"/>
        <v>30</v>
      </c>
      <c r="CG64">
        <f t="shared" ca="1" si="102"/>
        <v>21</v>
      </c>
      <c r="CH64">
        <f t="shared" ref="CE64:DF73" ca="1" si="104">IF(AND(CH63="",$B64&lt;&gt;CH$1),"",IF($C64&lt;CH63,CH63,IF($B64=CH$1,1,1+CH63)))</f>
        <v>19</v>
      </c>
      <c r="CI64">
        <f t="shared" ca="1" si="104"/>
        <v>1</v>
      </c>
      <c r="CJ64">
        <f t="shared" ca="1" si="104"/>
        <v>26</v>
      </c>
      <c r="CK64">
        <f t="shared" ca="1" si="104"/>
        <v>32</v>
      </c>
      <c r="CL64">
        <f t="shared" ca="1" si="104"/>
        <v>14</v>
      </c>
      <c r="CM64">
        <f t="shared" ca="1" si="104"/>
        <v>27</v>
      </c>
      <c r="CN64">
        <f t="shared" ca="1" si="104"/>
        <v>28</v>
      </c>
      <c r="CO64">
        <f t="shared" ca="1" si="104"/>
        <v>24</v>
      </c>
      <c r="CP64">
        <f t="shared" ca="1" si="104"/>
        <v>10</v>
      </c>
      <c r="CQ64" t="str">
        <f t="shared" ca="1" si="104"/>
        <v/>
      </c>
      <c r="CR64" t="str">
        <f t="shared" ca="1" si="104"/>
        <v/>
      </c>
      <c r="CS64">
        <f t="shared" ca="1" si="104"/>
        <v>23</v>
      </c>
      <c r="CT64">
        <f t="shared" ca="1" si="104"/>
        <v>22</v>
      </c>
      <c r="CU64">
        <f t="shared" ca="1" si="104"/>
        <v>4</v>
      </c>
      <c r="CV64">
        <f t="shared" ca="1" si="104"/>
        <v>17</v>
      </c>
      <c r="CW64">
        <f t="shared" ca="1" si="104"/>
        <v>2</v>
      </c>
      <c r="CX64">
        <f t="shared" ca="1" si="104"/>
        <v>31</v>
      </c>
      <c r="CY64" t="str">
        <f t="shared" ca="1" si="104"/>
        <v/>
      </c>
      <c r="CZ64">
        <f t="shared" ca="1" si="104"/>
        <v>16</v>
      </c>
      <c r="DA64">
        <f t="shared" ca="1" si="104"/>
        <v>15</v>
      </c>
      <c r="DB64">
        <f t="shared" ca="1" si="104"/>
        <v>9</v>
      </c>
      <c r="DC64">
        <f t="shared" ca="1" si="104"/>
        <v>13</v>
      </c>
      <c r="DD64">
        <f t="shared" ca="1" si="104"/>
        <v>5</v>
      </c>
      <c r="DE64">
        <f t="shared" ca="1" si="104"/>
        <v>3</v>
      </c>
      <c r="DF64">
        <f t="shared" ca="1" si="104"/>
        <v>6</v>
      </c>
      <c r="DG64">
        <f t="shared" ca="1" si="101"/>
        <v>8</v>
      </c>
      <c r="DH64">
        <f t="shared" ca="1" si="101"/>
        <v>12</v>
      </c>
      <c r="DI64">
        <f t="shared" ca="1" si="101"/>
        <v>7</v>
      </c>
      <c r="DJ64" t="str">
        <f t="shared" ca="1" si="101"/>
        <v/>
      </c>
      <c r="DK64">
        <f t="shared" ca="1" si="101"/>
        <v>25</v>
      </c>
      <c r="DL64">
        <f t="shared" ca="1" si="101"/>
        <v>20</v>
      </c>
      <c r="DM64">
        <f t="shared" ca="1" si="101"/>
        <v>18</v>
      </c>
      <c r="DN64">
        <f t="shared" ref="DN64:DO79" ca="1" si="105">IF(AND(DN63="",$B64&lt;&gt;DN$1),"",IF($C64&lt;DN63,DN63,IF($B64=DN$1,1,1+DN63)))</f>
        <v>29</v>
      </c>
      <c r="DO64">
        <f t="shared" ca="1" si="105"/>
        <v>33</v>
      </c>
    </row>
    <row r="65" spans="1:119" x14ac:dyDescent="0.25">
      <c r="A65">
        <v>64</v>
      </c>
      <c r="B65">
        <f ca="1">'Rev-KTF'!B66</f>
        <v>28</v>
      </c>
      <c r="C65">
        <f t="shared" ca="1" si="58"/>
        <v>6</v>
      </c>
      <c r="D65" t="str">
        <f t="shared" ca="1" si="7"/>
        <v/>
      </c>
      <c r="E65" t="str">
        <f t="shared" ca="1" si="100"/>
        <v/>
      </c>
      <c r="F65" t="str">
        <f t="shared" ca="1" si="100"/>
        <v/>
      </c>
      <c r="G65" t="str">
        <f t="shared" ca="1" si="100"/>
        <v/>
      </c>
      <c r="H65" t="str">
        <f t="shared" ca="1" si="100"/>
        <v/>
      </c>
      <c r="I65" t="str">
        <f t="shared" ca="1" si="100"/>
        <v/>
      </c>
      <c r="J65" t="str">
        <f t="shared" ca="1" si="100"/>
        <v/>
      </c>
      <c r="K65" t="str">
        <f t="shared" ca="1" si="100"/>
        <v/>
      </c>
      <c r="L65" t="str">
        <f t="shared" ca="1" si="100"/>
        <v/>
      </c>
      <c r="M65" t="str">
        <f t="shared" ca="1" si="100"/>
        <v/>
      </c>
      <c r="N65" t="str">
        <f t="shared" ca="1" si="100"/>
        <v/>
      </c>
      <c r="O65" t="str">
        <f t="shared" ca="1" si="100"/>
        <v/>
      </c>
      <c r="P65" t="str">
        <f t="shared" ca="1" si="100"/>
        <v/>
      </c>
      <c r="Q65" t="str">
        <f t="shared" ca="1" si="100"/>
        <v/>
      </c>
      <c r="R65" t="str">
        <f t="shared" ca="1" si="100"/>
        <v/>
      </c>
      <c r="S65" t="str">
        <f t="shared" ca="1" si="100"/>
        <v/>
      </c>
      <c r="T65" t="str">
        <f t="shared" ca="1" si="100"/>
        <v/>
      </c>
      <c r="U65" t="str">
        <f t="shared" ca="1" si="99"/>
        <v/>
      </c>
      <c r="V65" t="str">
        <f t="shared" ca="1" si="99"/>
        <v/>
      </c>
      <c r="W65" t="str">
        <f t="shared" ca="1" si="99"/>
        <v/>
      </c>
      <c r="X65" t="str">
        <f t="shared" ca="1" si="99"/>
        <v/>
      </c>
      <c r="Y65" t="str">
        <f t="shared" ca="1" si="99"/>
        <v/>
      </c>
      <c r="Z65" t="str">
        <f t="shared" ca="1" si="99"/>
        <v/>
      </c>
      <c r="AA65" t="str">
        <f t="shared" ca="1" si="99"/>
        <v/>
      </c>
      <c r="AB65" t="str">
        <f t="shared" ca="1" si="99"/>
        <v/>
      </c>
      <c r="AC65" t="str">
        <f t="shared" ca="1" si="99"/>
        <v/>
      </c>
      <c r="AD65" t="str">
        <f t="shared" ca="1" si="99"/>
        <v/>
      </c>
      <c r="AE65" t="str">
        <f t="shared" ca="1" si="99"/>
        <v/>
      </c>
      <c r="AF65" t="str">
        <f t="shared" ca="1" si="99"/>
        <v/>
      </c>
      <c r="AG65" t="str">
        <f t="shared" ca="1" si="99"/>
        <v/>
      </c>
      <c r="AH65" t="str">
        <f t="shared" ca="1" si="99"/>
        <v/>
      </c>
      <c r="AI65" t="str">
        <f t="shared" ca="1" si="99"/>
        <v/>
      </c>
      <c r="AJ65" t="str">
        <f t="shared" ca="1" si="99"/>
        <v/>
      </c>
      <c r="AK65" t="str">
        <f t="shared" ca="1" si="103"/>
        <v/>
      </c>
      <c r="AL65" t="str">
        <f t="shared" ca="1" si="103"/>
        <v/>
      </c>
      <c r="AM65" t="str">
        <f t="shared" ca="1" si="103"/>
        <v/>
      </c>
      <c r="AN65" t="str">
        <f t="shared" ca="1" si="103"/>
        <v/>
      </c>
      <c r="AO65" t="str">
        <f t="shared" ca="1" si="103"/>
        <v/>
      </c>
      <c r="AQ65">
        <f t="shared" ca="1" si="57"/>
        <v>28</v>
      </c>
      <c r="AR65">
        <f t="shared" ca="1" si="60"/>
        <v>5</v>
      </c>
      <c r="AS65">
        <f t="shared" ca="1" si="61"/>
        <v>19</v>
      </c>
      <c r="AT65">
        <f t="shared" ca="1" si="62"/>
        <v>27</v>
      </c>
      <c r="AU65">
        <f t="shared" ca="1" si="63"/>
        <v>17</v>
      </c>
      <c r="AV65">
        <f t="shared" ca="1" si="64"/>
        <v>26</v>
      </c>
      <c r="AW65">
        <f t="shared" ca="1" si="65"/>
        <v>31</v>
      </c>
      <c r="AX65">
        <f t="shared" ca="1" si="66"/>
        <v>29</v>
      </c>
      <c r="AY65">
        <f t="shared" ca="1" si="67"/>
        <v>24</v>
      </c>
      <c r="AZ65">
        <f t="shared" ca="1" si="68"/>
        <v>12</v>
      </c>
      <c r="BA65">
        <f t="shared" ca="1" si="69"/>
        <v>1</v>
      </c>
      <c r="BB65">
        <f t="shared" ca="1" si="70"/>
        <v>30</v>
      </c>
      <c r="BC65">
        <f t="shared" ca="1" si="71"/>
        <v>25</v>
      </c>
      <c r="BD65">
        <f t="shared" ca="1" si="72"/>
        <v>8</v>
      </c>
      <c r="BE65">
        <f t="shared" ca="1" si="73"/>
        <v>23</v>
      </c>
      <c r="BF65">
        <f t="shared" ca="1" si="74"/>
        <v>22</v>
      </c>
      <c r="BG65">
        <f t="shared" ca="1" si="75"/>
        <v>18</v>
      </c>
      <c r="BH65">
        <f t="shared" ca="1" si="76"/>
        <v>35</v>
      </c>
      <c r="BI65">
        <f t="shared" ca="1" si="77"/>
        <v>4</v>
      </c>
      <c r="BJ65">
        <f t="shared" ca="1" si="78"/>
        <v>34</v>
      </c>
      <c r="BK65">
        <f t="shared" ca="1" si="79"/>
        <v>3</v>
      </c>
      <c r="BL65">
        <f t="shared" ca="1" si="80"/>
        <v>16</v>
      </c>
      <c r="BM65">
        <f t="shared" ca="1" si="81"/>
        <v>15</v>
      </c>
      <c r="BN65">
        <f t="shared" ca="1" si="82"/>
        <v>11</v>
      </c>
      <c r="BO65">
        <f t="shared" ca="1" si="83"/>
        <v>33</v>
      </c>
      <c r="BP65">
        <f t="shared" ca="1" si="84"/>
        <v>6</v>
      </c>
      <c r="BQ65">
        <f t="shared" ca="1" si="85"/>
        <v>9</v>
      </c>
      <c r="BR65">
        <f t="shared" ca="1" si="86"/>
        <v>10</v>
      </c>
      <c r="BS65">
        <f t="shared" ca="1" si="87"/>
        <v>36</v>
      </c>
      <c r="BT65">
        <f t="shared" ca="1" si="88"/>
        <v>2</v>
      </c>
      <c r="BU65">
        <f t="shared" ca="1" si="89"/>
        <v>20</v>
      </c>
      <c r="BV65">
        <f t="shared" ca="1" si="90"/>
        <v>7</v>
      </c>
      <c r="BW65">
        <f t="shared" ca="1" si="91"/>
        <v>37</v>
      </c>
      <c r="BX65" t="str">
        <f t="shared" ca="1" si="92"/>
        <v/>
      </c>
      <c r="BY65" t="str">
        <f t="shared" ca="1" si="93"/>
        <v/>
      </c>
      <c r="BZ65" t="str">
        <f t="shared" ca="1" si="94"/>
        <v/>
      </c>
      <c r="CA65" t="str">
        <f t="shared" ca="1" si="95"/>
        <v/>
      </c>
      <c r="CE65">
        <f t="shared" ca="1" si="104"/>
        <v>11</v>
      </c>
      <c r="CF65">
        <f t="shared" ca="1" si="104"/>
        <v>30</v>
      </c>
      <c r="CG65">
        <f t="shared" ca="1" si="104"/>
        <v>21</v>
      </c>
      <c r="CH65">
        <f t="shared" ca="1" si="104"/>
        <v>19</v>
      </c>
      <c r="CI65">
        <f t="shared" ca="1" si="104"/>
        <v>2</v>
      </c>
      <c r="CJ65">
        <f t="shared" ca="1" si="104"/>
        <v>26</v>
      </c>
      <c r="CK65">
        <f t="shared" ca="1" si="104"/>
        <v>32</v>
      </c>
      <c r="CL65">
        <f t="shared" ca="1" si="104"/>
        <v>14</v>
      </c>
      <c r="CM65">
        <f t="shared" ca="1" si="104"/>
        <v>27</v>
      </c>
      <c r="CN65">
        <f t="shared" ca="1" si="104"/>
        <v>28</v>
      </c>
      <c r="CO65">
        <f t="shared" ca="1" si="104"/>
        <v>24</v>
      </c>
      <c r="CP65">
        <f t="shared" ca="1" si="104"/>
        <v>10</v>
      </c>
      <c r="CQ65" t="str">
        <f t="shared" ca="1" si="104"/>
        <v/>
      </c>
      <c r="CR65" t="str">
        <f t="shared" ca="1" si="104"/>
        <v/>
      </c>
      <c r="CS65">
        <f t="shared" ca="1" si="104"/>
        <v>23</v>
      </c>
      <c r="CT65">
        <f t="shared" ca="1" si="104"/>
        <v>22</v>
      </c>
      <c r="CU65">
        <f t="shared" ca="1" si="104"/>
        <v>5</v>
      </c>
      <c r="CV65">
        <f t="shared" ca="1" si="104"/>
        <v>17</v>
      </c>
      <c r="CW65">
        <f t="shared" ca="1" si="104"/>
        <v>3</v>
      </c>
      <c r="CX65">
        <f t="shared" ca="1" si="104"/>
        <v>31</v>
      </c>
      <c r="CY65" t="str">
        <f t="shared" ca="1" si="104"/>
        <v/>
      </c>
      <c r="CZ65">
        <f t="shared" ca="1" si="104"/>
        <v>16</v>
      </c>
      <c r="DA65">
        <f t="shared" ca="1" si="104"/>
        <v>15</v>
      </c>
      <c r="DB65">
        <f t="shared" ca="1" si="104"/>
        <v>9</v>
      </c>
      <c r="DC65">
        <f t="shared" ca="1" si="104"/>
        <v>13</v>
      </c>
      <c r="DD65">
        <f t="shared" ca="1" si="104"/>
        <v>6</v>
      </c>
      <c r="DE65">
        <f t="shared" ca="1" si="104"/>
        <v>4</v>
      </c>
      <c r="DF65">
        <f t="shared" ca="1" si="104"/>
        <v>1</v>
      </c>
      <c r="DG65">
        <f t="shared" ca="1" si="101"/>
        <v>8</v>
      </c>
      <c r="DH65">
        <f t="shared" ca="1" si="101"/>
        <v>12</v>
      </c>
      <c r="DI65">
        <f t="shared" ca="1" si="101"/>
        <v>7</v>
      </c>
      <c r="DJ65" t="str">
        <f t="shared" ca="1" si="101"/>
        <v/>
      </c>
      <c r="DK65">
        <f t="shared" ca="1" si="101"/>
        <v>25</v>
      </c>
      <c r="DL65">
        <f t="shared" ca="1" si="101"/>
        <v>20</v>
      </c>
      <c r="DM65">
        <f t="shared" ca="1" si="101"/>
        <v>18</v>
      </c>
      <c r="DN65">
        <f t="shared" ca="1" si="105"/>
        <v>29</v>
      </c>
      <c r="DO65">
        <f t="shared" ca="1" si="105"/>
        <v>33</v>
      </c>
    </row>
    <row r="66" spans="1:119" x14ac:dyDescent="0.25">
      <c r="A66">
        <v>65</v>
      </c>
      <c r="B66">
        <f ca="1">'Rev-KTF'!B67</f>
        <v>9</v>
      </c>
      <c r="C66">
        <f t="shared" ca="1" si="58"/>
        <v>27</v>
      </c>
      <c r="D66" t="str">
        <f t="shared" ca="1" si="7"/>
        <v/>
      </c>
      <c r="E66" t="str">
        <f t="shared" ca="1" si="100"/>
        <v/>
      </c>
      <c r="F66" t="str">
        <f t="shared" ca="1" si="100"/>
        <v/>
      </c>
      <c r="G66" t="str">
        <f t="shared" ca="1" si="100"/>
        <v/>
      </c>
      <c r="H66" t="str">
        <f t="shared" ca="1" si="100"/>
        <v/>
      </c>
      <c r="I66" t="str">
        <f t="shared" ca="1" si="100"/>
        <v/>
      </c>
      <c r="J66" t="str">
        <f t="shared" ca="1" si="100"/>
        <v/>
      </c>
      <c r="K66" t="str">
        <f t="shared" ca="1" si="100"/>
        <v/>
      </c>
      <c r="L66" t="str">
        <f t="shared" ca="1" si="100"/>
        <v/>
      </c>
      <c r="M66" t="str">
        <f t="shared" ca="1" si="100"/>
        <v/>
      </c>
      <c r="N66" t="str">
        <f t="shared" ca="1" si="100"/>
        <v/>
      </c>
      <c r="O66" t="str">
        <f t="shared" ca="1" si="100"/>
        <v/>
      </c>
      <c r="P66" t="str">
        <f t="shared" ca="1" si="100"/>
        <v/>
      </c>
      <c r="Q66" t="str">
        <f t="shared" ca="1" si="100"/>
        <v/>
      </c>
      <c r="R66" t="str">
        <f t="shared" ca="1" si="100"/>
        <v/>
      </c>
      <c r="S66" t="str">
        <f t="shared" ca="1" si="100"/>
        <v/>
      </c>
      <c r="T66" t="str">
        <f t="shared" ref="T66:AJ80" ca="1" si="106">IF(AND($B67="",$B66&lt;&gt;""),BF66,IF(AND($B68="",$B67&lt;&gt;"",$B66&lt;&gt;""),T$1,""))</f>
        <v/>
      </c>
      <c r="U66" t="str">
        <f t="shared" ca="1" si="106"/>
        <v/>
      </c>
      <c r="V66" t="str">
        <f t="shared" ca="1" si="106"/>
        <v/>
      </c>
      <c r="W66" t="str">
        <f t="shared" ca="1" si="106"/>
        <v/>
      </c>
      <c r="X66" t="str">
        <f t="shared" ca="1" si="106"/>
        <v/>
      </c>
      <c r="Y66" t="str">
        <f t="shared" ca="1" si="106"/>
        <v/>
      </c>
      <c r="Z66" t="str">
        <f t="shared" ca="1" si="106"/>
        <v/>
      </c>
      <c r="AA66" t="str">
        <f t="shared" ca="1" si="106"/>
        <v/>
      </c>
      <c r="AB66" t="str">
        <f t="shared" ca="1" si="106"/>
        <v/>
      </c>
      <c r="AC66" t="str">
        <f t="shared" ca="1" si="106"/>
        <v/>
      </c>
      <c r="AD66" t="str">
        <f t="shared" ca="1" si="106"/>
        <v/>
      </c>
      <c r="AE66" t="str">
        <f t="shared" ca="1" si="106"/>
        <v/>
      </c>
      <c r="AF66" t="str">
        <f t="shared" ca="1" si="106"/>
        <v/>
      </c>
      <c r="AG66" t="str">
        <f t="shared" ca="1" si="106"/>
        <v/>
      </c>
      <c r="AH66" t="str">
        <f t="shared" ca="1" si="106"/>
        <v/>
      </c>
      <c r="AI66" t="str">
        <f t="shared" ca="1" si="106"/>
        <v/>
      </c>
      <c r="AJ66" t="str">
        <f t="shared" ca="1" si="106"/>
        <v/>
      </c>
      <c r="AK66" t="str">
        <f t="shared" ca="1" si="103"/>
        <v/>
      </c>
      <c r="AL66" t="str">
        <f t="shared" ca="1" si="103"/>
        <v/>
      </c>
      <c r="AM66" t="str">
        <f t="shared" ca="1" si="103"/>
        <v/>
      </c>
      <c r="AN66" t="str">
        <f t="shared" ca="1" si="103"/>
        <v/>
      </c>
      <c r="AO66" t="str">
        <f t="shared" ca="1" si="103"/>
        <v/>
      </c>
      <c r="AQ66">
        <f t="shared" ref="AQ66:AQ101" ca="1" si="107">B66</f>
        <v>9</v>
      </c>
      <c r="AR66">
        <f t="shared" ca="1" si="60"/>
        <v>28</v>
      </c>
      <c r="AS66">
        <f t="shared" ca="1" si="61"/>
        <v>5</v>
      </c>
      <c r="AT66">
        <f t="shared" ca="1" si="62"/>
        <v>19</v>
      </c>
      <c r="AU66">
        <f t="shared" ca="1" si="63"/>
        <v>27</v>
      </c>
      <c r="AV66">
        <f t="shared" ca="1" si="64"/>
        <v>17</v>
      </c>
      <c r="AW66">
        <f t="shared" ca="1" si="65"/>
        <v>26</v>
      </c>
      <c r="AX66">
        <f t="shared" ca="1" si="66"/>
        <v>31</v>
      </c>
      <c r="AY66">
        <f t="shared" ca="1" si="67"/>
        <v>29</v>
      </c>
      <c r="AZ66">
        <f t="shared" ca="1" si="68"/>
        <v>24</v>
      </c>
      <c r="BA66">
        <f t="shared" ca="1" si="69"/>
        <v>12</v>
      </c>
      <c r="BB66">
        <f t="shared" ca="1" si="70"/>
        <v>1</v>
      </c>
      <c r="BC66">
        <f t="shared" ca="1" si="71"/>
        <v>30</v>
      </c>
      <c r="BD66">
        <f t="shared" ca="1" si="72"/>
        <v>25</v>
      </c>
      <c r="BE66">
        <f t="shared" ca="1" si="73"/>
        <v>8</v>
      </c>
      <c r="BF66">
        <f t="shared" ca="1" si="74"/>
        <v>23</v>
      </c>
      <c r="BG66">
        <f t="shared" ca="1" si="75"/>
        <v>22</v>
      </c>
      <c r="BH66">
        <f t="shared" ca="1" si="76"/>
        <v>18</v>
      </c>
      <c r="BI66">
        <f t="shared" ca="1" si="77"/>
        <v>35</v>
      </c>
      <c r="BJ66">
        <f t="shared" ca="1" si="78"/>
        <v>4</v>
      </c>
      <c r="BK66">
        <f t="shared" ca="1" si="79"/>
        <v>34</v>
      </c>
      <c r="BL66">
        <f t="shared" ca="1" si="80"/>
        <v>3</v>
      </c>
      <c r="BM66">
        <f t="shared" ca="1" si="81"/>
        <v>16</v>
      </c>
      <c r="BN66">
        <f t="shared" ca="1" si="82"/>
        <v>15</v>
      </c>
      <c r="BO66">
        <f t="shared" ca="1" si="83"/>
        <v>11</v>
      </c>
      <c r="BP66">
        <f t="shared" ca="1" si="84"/>
        <v>33</v>
      </c>
      <c r="BQ66">
        <f t="shared" ca="1" si="85"/>
        <v>6</v>
      </c>
      <c r="BR66">
        <f t="shared" ca="1" si="86"/>
        <v>10</v>
      </c>
      <c r="BS66">
        <f t="shared" ca="1" si="87"/>
        <v>36</v>
      </c>
      <c r="BT66">
        <f t="shared" ca="1" si="88"/>
        <v>2</v>
      </c>
      <c r="BU66">
        <f t="shared" ca="1" si="89"/>
        <v>20</v>
      </c>
      <c r="BV66">
        <f t="shared" ca="1" si="90"/>
        <v>7</v>
      </c>
      <c r="BW66">
        <f t="shared" ca="1" si="91"/>
        <v>37</v>
      </c>
      <c r="BX66" t="str">
        <f t="shared" ca="1" si="92"/>
        <v/>
      </c>
      <c r="BY66" t="str">
        <f t="shared" ca="1" si="93"/>
        <v/>
      </c>
      <c r="BZ66" t="str">
        <f t="shared" ca="1" si="94"/>
        <v/>
      </c>
      <c r="CA66" t="str">
        <f t="shared" ca="1" si="95"/>
        <v/>
      </c>
      <c r="CE66">
        <f t="shared" ca="1" si="104"/>
        <v>12</v>
      </c>
      <c r="CF66">
        <f t="shared" ca="1" si="104"/>
        <v>30</v>
      </c>
      <c r="CG66">
        <f t="shared" ca="1" si="104"/>
        <v>22</v>
      </c>
      <c r="CH66">
        <f t="shared" ca="1" si="104"/>
        <v>20</v>
      </c>
      <c r="CI66">
        <f t="shared" ca="1" si="104"/>
        <v>3</v>
      </c>
      <c r="CJ66">
        <f t="shared" ca="1" si="104"/>
        <v>27</v>
      </c>
      <c r="CK66">
        <f t="shared" ca="1" si="104"/>
        <v>32</v>
      </c>
      <c r="CL66">
        <f t="shared" ca="1" si="104"/>
        <v>15</v>
      </c>
      <c r="CM66">
        <f t="shared" ca="1" si="104"/>
        <v>1</v>
      </c>
      <c r="CN66">
        <f t="shared" ca="1" si="104"/>
        <v>28</v>
      </c>
      <c r="CO66">
        <f t="shared" ca="1" si="104"/>
        <v>25</v>
      </c>
      <c r="CP66">
        <f t="shared" ca="1" si="104"/>
        <v>11</v>
      </c>
      <c r="CQ66" t="str">
        <f t="shared" ca="1" si="104"/>
        <v/>
      </c>
      <c r="CR66" t="str">
        <f t="shared" ca="1" si="104"/>
        <v/>
      </c>
      <c r="CS66">
        <f t="shared" ca="1" si="104"/>
        <v>24</v>
      </c>
      <c r="CT66">
        <f t="shared" ca="1" si="104"/>
        <v>23</v>
      </c>
      <c r="CU66">
        <f t="shared" ca="1" si="104"/>
        <v>6</v>
      </c>
      <c r="CV66">
        <f t="shared" ca="1" si="104"/>
        <v>18</v>
      </c>
      <c r="CW66">
        <f t="shared" ca="1" si="104"/>
        <v>4</v>
      </c>
      <c r="CX66">
        <f t="shared" ca="1" si="104"/>
        <v>31</v>
      </c>
      <c r="CY66" t="str">
        <f t="shared" ca="1" si="104"/>
        <v/>
      </c>
      <c r="CZ66">
        <f t="shared" ca="1" si="104"/>
        <v>17</v>
      </c>
      <c r="DA66">
        <f t="shared" ca="1" si="104"/>
        <v>16</v>
      </c>
      <c r="DB66">
        <f t="shared" ca="1" si="104"/>
        <v>10</v>
      </c>
      <c r="DC66">
        <f t="shared" ca="1" si="104"/>
        <v>14</v>
      </c>
      <c r="DD66">
        <f t="shared" ca="1" si="104"/>
        <v>7</v>
      </c>
      <c r="DE66">
        <f t="shared" ca="1" si="104"/>
        <v>5</v>
      </c>
      <c r="DF66">
        <f t="shared" ca="1" si="104"/>
        <v>2</v>
      </c>
      <c r="DG66">
        <f t="shared" ca="1" si="101"/>
        <v>9</v>
      </c>
      <c r="DH66">
        <f t="shared" ca="1" si="101"/>
        <v>13</v>
      </c>
      <c r="DI66">
        <f t="shared" ca="1" si="101"/>
        <v>8</v>
      </c>
      <c r="DJ66" t="str">
        <f t="shared" ca="1" si="101"/>
        <v/>
      </c>
      <c r="DK66">
        <f t="shared" ca="1" si="101"/>
        <v>26</v>
      </c>
      <c r="DL66">
        <f t="shared" ca="1" si="101"/>
        <v>21</v>
      </c>
      <c r="DM66">
        <f t="shared" ca="1" si="101"/>
        <v>19</v>
      </c>
      <c r="DN66">
        <f t="shared" ca="1" si="105"/>
        <v>29</v>
      </c>
      <c r="DO66">
        <f t="shared" ca="1" si="105"/>
        <v>33</v>
      </c>
    </row>
    <row r="67" spans="1:119" x14ac:dyDescent="0.25">
      <c r="A67">
        <v>66</v>
      </c>
      <c r="B67">
        <f ca="1">'Rev-KTF'!B68</f>
        <v>19</v>
      </c>
      <c r="C67">
        <f t="shared" ref="C67:C98" ca="1" si="108">IF(B67="","",LOOKUP(B67,$CE$1:$DO$1,CE66:DO66))</f>
        <v>4</v>
      </c>
      <c r="D67" t="str">
        <f t="shared" ca="1" si="7"/>
        <v/>
      </c>
      <c r="E67" t="str">
        <f t="shared" ref="E67:T82" ca="1" si="109">IF(AND($B68="",$B67&lt;&gt;""),AQ67,IF(AND($B69="",$B68&lt;&gt;"",$B67&lt;&gt;""),E$1,""))</f>
        <v/>
      </c>
      <c r="F67" t="str">
        <f t="shared" ca="1" si="109"/>
        <v/>
      </c>
      <c r="G67" t="str">
        <f t="shared" ca="1" si="109"/>
        <v/>
      </c>
      <c r="H67" t="str">
        <f t="shared" ca="1" si="109"/>
        <v/>
      </c>
      <c r="I67" t="str">
        <f t="shared" ca="1" si="109"/>
        <v/>
      </c>
      <c r="J67" t="str">
        <f t="shared" ca="1" si="109"/>
        <v/>
      </c>
      <c r="K67" t="str">
        <f t="shared" ca="1" si="109"/>
        <v/>
      </c>
      <c r="L67" t="str">
        <f t="shared" ca="1" si="109"/>
        <v/>
      </c>
      <c r="M67" t="str">
        <f t="shared" ca="1" si="109"/>
        <v/>
      </c>
      <c r="N67" t="str">
        <f t="shared" ca="1" si="109"/>
        <v/>
      </c>
      <c r="O67" t="str">
        <f t="shared" ca="1" si="109"/>
        <v/>
      </c>
      <c r="P67" t="str">
        <f t="shared" ca="1" si="109"/>
        <v/>
      </c>
      <c r="Q67" t="str">
        <f t="shared" ca="1" si="109"/>
        <v/>
      </c>
      <c r="R67" t="str">
        <f t="shared" ca="1" si="109"/>
        <v/>
      </c>
      <c r="S67" t="str">
        <f t="shared" ca="1" si="109"/>
        <v/>
      </c>
      <c r="T67" t="str">
        <f t="shared" ca="1" si="106"/>
        <v/>
      </c>
      <c r="U67" t="str">
        <f t="shared" ca="1" si="106"/>
        <v/>
      </c>
      <c r="V67" t="str">
        <f t="shared" ca="1" si="106"/>
        <v/>
      </c>
      <c r="W67" t="str">
        <f t="shared" ca="1" si="106"/>
        <v/>
      </c>
      <c r="X67" t="str">
        <f t="shared" ca="1" si="106"/>
        <v/>
      </c>
      <c r="Y67" t="str">
        <f t="shared" ca="1" si="106"/>
        <v/>
      </c>
      <c r="Z67" t="str">
        <f t="shared" ca="1" si="106"/>
        <v/>
      </c>
      <c r="AA67" t="str">
        <f t="shared" ca="1" si="106"/>
        <v/>
      </c>
      <c r="AB67" t="str">
        <f t="shared" ca="1" si="106"/>
        <v/>
      </c>
      <c r="AC67" t="str">
        <f t="shared" ca="1" si="106"/>
        <v/>
      </c>
      <c r="AD67" t="str">
        <f t="shared" ca="1" si="106"/>
        <v/>
      </c>
      <c r="AE67" t="str">
        <f t="shared" ca="1" si="106"/>
        <v/>
      </c>
      <c r="AF67" t="str">
        <f t="shared" ca="1" si="106"/>
        <v/>
      </c>
      <c r="AG67" t="str">
        <f t="shared" ca="1" si="106"/>
        <v/>
      </c>
      <c r="AH67" t="str">
        <f t="shared" ca="1" si="106"/>
        <v/>
      </c>
      <c r="AI67" t="str">
        <f t="shared" ca="1" si="106"/>
        <v/>
      </c>
      <c r="AJ67" t="str">
        <f t="shared" ca="1" si="106"/>
        <v/>
      </c>
      <c r="AK67" t="str">
        <f t="shared" ca="1" si="103"/>
        <v/>
      </c>
      <c r="AL67" t="str">
        <f t="shared" ca="1" si="103"/>
        <v/>
      </c>
      <c r="AM67" t="str">
        <f t="shared" ca="1" si="103"/>
        <v/>
      </c>
      <c r="AN67" t="str">
        <f t="shared" ca="1" si="103"/>
        <v/>
      </c>
      <c r="AO67" t="str">
        <f t="shared" ca="1" si="103"/>
        <v/>
      </c>
      <c r="AQ67">
        <f t="shared" ca="1" si="107"/>
        <v>19</v>
      </c>
      <c r="AR67">
        <f t="shared" ref="AR67:AR101" ca="1" si="110">IF($B67=$AQ66,AR66,AQ66)</f>
        <v>9</v>
      </c>
      <c r="AS67">
        <f t="shared" ca="1" si="61"/>
        <v>28</v>
      </c>
      <c r="AT67">
        <f t="shared" ca="1" si="62"/>
        <v>5</v>
      </c>
      <c r="AU67">
        <f t="shared" ca="1" si="63"/>
        <v>27</v>
      </c>
      <c r="AV67">
        <f t="shared" ca="1" si="64"/>
        <v>17</v>
      </c>
      <c r="AW67">
        <f t="shared" ca="1" si="65"/>
        <v>26</v>
      </c>
      <c r="AX67">
        <f t="shared" ca="1" si="66"/>
        <v>31</v>
      </c>
      <c r="AY67">
        <f t="shared" ca="1" si="67"/>
        <v>29</v>
      </c>
      <c r="AZ67">
        <f t="shared" ca="1" si="68"/>
        <v>24</v>
      </c>
      <c r="BA67">
        <f t="shared" ca="1" si="69"/>
        <v>12</v>
      </c>
      <c r="BB67">
        <f t="shared" ca="1" si="70"/>
        <v>1</v>
      </c>
      <c r="BC67">
        <f t="shared" ca="1" si="71"/>
        <v>30</v>
      </c>
      <c r="BD67">
        <f t="shared" ca="1" si="72"/>
        <v>25</v>
      </c>
      <c r="BE67">
        <f t="shared" ca="1" si="73"/>
        <v>8</v>
      </c>
      <c r="BF67">
        <f t="shared" ca="1" si="74"/>
        <v>23</v>
      </c>
      <c r="BG67">
        <f t="shared" ca="1" si="75"/>
        <v>22</v>
      </c>
      <c r="BH67">
        <f t="shared" ca="1" si="76"/>
        <v>18</v>
      </c>
      <c r="BI67">
        <f t="shared" ca="1" si="77"/>
        <v>35</v>
      </c>
      <c r="BJ67">
        <f t="shared" ca="1" si="78"/>
        <v>4</v>
      </c>
      <c r="BK67">
        <f t="shared" ca="1" si="79"/>
        <v>34</v>
      </c>
      <c r="BL67">
        <f t="shared" ca="1" si="80"/>
        <v>3</v>
      </c>
      <c r="BM67">
        <f t="shared" ca="1" si="81"/>
        <v>16</v>
      </c>
      <c r="BN67">
        <f t="shared" ca="1" si="82"/>
        <v>15</v>
      </c>
      <c r="BO67">
        <f t="shared" ca="1" si="83"/>
        <v>11</v>
      </c>
      <c r="BP67">
        <f t="shared" ca="1" si="84"/>
        <v>33</v>
      </c>
      <c r="BQ67">
        <f t="shared" ca="1" si="85"/>
        <v>6</v>
      </c>
      <c r="BR67">
        <f t="shared" ca="1" si="86"/>
        <v>10</v>
      </c>
      <c r="BS67">
        <f t="shared" ca="1" si="87"/>
        <v>36</v>
      </c>
      <c r="BT67">
        <f t="shared" ca="1" si="88"/>
        <v>2</v>
      </c>
      <c r="BU67">
        <f t="shared" ca="1" si="89"/>
        <v>20</v>
      </c>
      <c r="BV67">
        <f t="shared" ca="1" si="90"/>
        <v>7</v>
      </c>
      <c r="BW67">
        <f t="shared" ca="1" si="91"/>
        <v>37</v>
      </c>
      <c r="BX67" t="str">
        <f t="shared" ca="1" si="92"/>
        <v/>
      </c>
      <c r="BY67" t="str">
        <f t="shared" ca="1" si="93"/>
        <v/>
      </c>
      <c r="BZ67" t="str">
        <f t="shared" ca="1" si="94"/>
        <v/>
      </c>
      <c r="CA67" t="str">
        <f t="shared" ca="1" si="95"/>
        <v/>
      </c>
      <c r="CE67">
        <f t="shared" ca="1" si="104"/>
        <v>12</v>
      </c>
      <c r="CF67">
        <f t="shared" ca="1" si="104"/>
        <v>30</v>
      </c>
      <c r="CG67">
        <f t="shared" ca="1" si="104"/>
        <v>22</v>
      </c>
      <c r="CH67">
        <f t="shared" ca="1" si="104"/>
        <v>20</v>
      </c>
      <c r="CI67">
        <f t="shared" ca="1" si="104"/>
        <v>4</v>
      </c>
      <c r="CJ67">
        <f t="shared" ca="1" si="104"/>
        <v>27</v>
      </c>
      <c r="CK67">
        <f t="shared" ca="1" si="104"/>
        <v>32</v>
      </c>
      <c r="CL67">
        <f t="shared" ca="1" si="104"/>
        <v>15</v>
      </c>
      <c r="CM67">
        <f t="shared" ca="1" si="104"/>
        <v>2</v>
      </c>
      <c r="CN67">
        <f t="shared" ca="1" si="104"/>
        <v>28</v>
      </c>
      <c r="CO67">
        <f t="shared" ca="1" si="104"/>
        <v>25</v>
      </c>
      <c r="CP67">
        <f t="shared" ca="1" si="104"/>
        <v>11</v>
      </c>
      <c r="CQ67" t="str">
        <f t="shared" ca="1" si="104"/>
        <v/>
      </c>
      <c r="CR67" t="str">
        <f t="shared" ca="1" si="104"/>
        <v/>
      </c>
      <c r="CS67">
        <f t="shared" ca="1" si="104"/>
        <v>24</v>
      </c>
      <c r="CT67">
        <f t="shared" ca="1" si="104"/>
        <v>23</v>
      </c>
      <c r="CU67">
        <f t="shared" ca="1" si="104"/>
        <v>6</v>
      </c>
      <c r="CV67">
        <f t="shared" ca="1" si="104"/>
        <v>18</v>
      </c>
      <c r="CW67">
        <f t="shared" ca="1" si="104"/>
        <v>1</v>
      </c>
      <c r="CX67">
        <f t="shared" ca="1" si="104"/>
        <v>31</v>
      </c>
      <c r="CY67" t="str">
        <f t="shared" ca="1" si="104"/>
        <v/>
      </c>
      <c r="CZ67">
        <f t="shared" ca="1" si="104"/>
        <v>17</v>
      </c>
      <c r="DA67">
        <f t="shared" ca="1" si="104"/>
        <v>16</v>
      </c>
      <c r="DB67">
        <f t="shared" ca="1" si="104"/>
        <v>10</v>
      </c>
      <c r="DC67">
        <f t="shared" ca="1" si="104"/>
        <v>14</v>
      </c>
      <c r="DD67">
        <f t="shared" ca="1" si="104"/>
        <v>7</v>
      </c>
      <c r="DE67">
        <f t="shared" ca="1" si="104"/>
        <v>5</v>
      </c>
      <c r="DF67">
        <f t="shared" ca="1" si="104"/>
        <v>3</v>
      </c>
      <c r="DG67">
        <f t="shared" ca="1" si="101"/>
        <v>9</v>
      </c>
      <c r="DH67">
        <f t="shared" ca="1" si="101"/>
        <v>13</v>
      </c>
      <c r="DI67">
        <f t="shared" ca="1" si="101"/>
        <v>8</v>
      </c>
      <c r="DJ67" t="str">
        <f t="shared" ca="1" si="101"/>
        <v/>
      </c>
      <c r="DK67">
        <f t="shared" ca="1" si="101"/>
        <v>26</v>
      </c>
      <c r="DL67">
        <f t="shared" ca="1" si="101"/>
        <v>21</v>
      </c>
      <c r="DM67">
        <f t="shared" ca="1" si="101"/>
        <v>19</v>
      </c>
      <c r="DN67">
        <f t="shared" ca="1" si="105"/>
        <v>29</v>
      </c>
      <c r="DO67">
        <f t="shared" ca="1" si="105"/>
        <v>33</v>
      </c>
    </row>
    <row r="68" spans="1:119" x14ac:dyDescent="0.25">
      <c r="A68">
        <v>67</v>
      </c>
      <c r="B68">
        <f ca="1">'Rev-KTF'!B69</f>
        <v>11</v>
      </c>
      <c r="C68">
        <f t="shared" ca="1" si="108"/>
        <v>25</v>
      </c>
      <c r="D68" t="str">
        <f t="shared" ref="D68:D99" ca="1" si="111">IF(AND($B69="",$B68&lt;&gt;""),"Nrs",IF(AND($B70="",$B69&lt;&gt;"",$B68&lt;&gt;""),D$1,""))</f>
        <v/>
      </c>
      <c r="E68" t="str">
        <f t="shared" ca="1" si="109"/>
        <v/>
      </c>
      <c r="F68" t="str">
        <f t="shared" ca="1" si="109"/>
        <v/>
      </c>
      <c r="G68" t="str">
        <f t="shared" ca="1" si="109"/>
        <v/>
      </c>
      <c r="H68" t="str">
        <f t="shared" ca="1" si="109"/>
        <v/>
      </c>
      <c r="I68" t="str">
        <f t="shared" ca="1" si="109"/>
        <v/>
      </c>
      <c r="J68" t="str">
        <f t="shared" ca="1" si="109"/>
        <v/>
      </c>
      <c r="K68" t="str">
        <f t="shared" ca="1" si="109"/>
        <v/>
      </c>
      <c r="L68" t="str">
        <f t="shared" ca="1" si="109"/>
        <v/>
      </c>
      <c r="M68" t="str">
        <f t="shared" ca="1" si="109"/>
        <v/>
      </c>
      <c r="N68" t="str">
        <f t="shared" ca="1" si="109"/>
        <v/>
      </c>
      <c r="O68" t="str">
        <f t="shared" ca="1" si="109"/>
        <v/>
      </c>
      <c r="P68" t="str">
        <f t="shared" ca="1" si="109"/>
        <v/>
      </c>
      <c r="Q68" t="str">
        <f t="shared" ca="1" si="109"/>
        <v/>
      </c>
      <c r="R68" t="str">
        <f t="shared" ca="1" si="109"/>
        <v/>
      </c>
      <c r="S68" t="str">
        <f t="shared" ca="1" si="109"/>
        <v/>
      </c>
      <c r="T68" t="str">
        <f t="shared" ca="1" si="106"/>
        <v/>
      </c>
      <c r="U68" t="str">
        <f t="shared" ca="1" si="106"/>
        <v/>
      </c>
      <c r="V68" t="str">
        <f t="shared" ca="1" si="106"/>
        <v/>
      </c>
      <c r="W68" t="str">
        <f t="shared" ca="1" si="106"/>
        <v/>
      </c>
      <c r="X68" t="str">
        <f t="shared" ca="1" si="106"/>
        <v/>
      </c>
      <c r="Y68" t="str">
        <f t="shared" ca="1" si="106"/>
        <v/>
      </c>
      <c r="Z68" t="str">
        <f t="shared" ca="1" si="106"/>
        <v/>
      </c>
      <c r="AA68" t="str">
        <f t="shared" ca="1" si="106"/>
        <v/>
      </c>
      <c r="AB68" t="str">
        <f t="shared" ca="1" si="106"/>
        <v/>
      </c>
      <c r="AC68" t="str">
        <f t="shared" ca="1" si="106"/>
        <v/>
      </c>
      <c r="AD68" t="str">
        <f t="shared" ca="1" si="106"/>
        <v/>
      </c>
      <c r="AE68" t="str">
        <f t="shared" ca="1" si="106"/>
        <v/>
      </c>
      <c r="AF68" t="str">
        <f t="shared" ca="1" si="106"/>
        <v/>
      </c>
      <c r="AG68" t="str">
        <f t="shared" ca="1" si="106"/>
        <v/>
      </c>
      <c r="AH68" t="str">
        <f t="shared" ca="1" si="106"/>
        <v/>
      </c>
      <c r="AI68" t="str">
        <f t="shared" ca="1" si="106"/>
        <v/>
      </c>
      <c r="AJ68" t="str">
        <f t="shared" ca="1" si="106"/>
        <v/>
      </c>
      <c r="AK68" t="str">
        <f t="shared" ca="1" si="103"/>
        <v/>
      </c>
      <c r="AL68" t="str">
        <f t="shared" ca="1" si="103"/>
        <v/>
      </c>
      <c r="AM68" t="str">
        <f t="shared" ca="1" si="103"/>
        <v/>
      </c>
      <c r="AN68" t="str">
        <f t="shared" ca="1" si="103"/>
        <v/>
      </c>
      <c r="AO68" t="str">
        <f t="shared" ca="1" si="103"/>
        <v/>
      </c>
      <c r="AQ68">
        <f t="shared" ca="1" si="107"/>
        <v>11</v>
      </c>
      <c r="AR68">
        <f t="shared" ca="1" si="110"/>
        <v>19</v>
      </c>
      <c r="AS68">
        <f t="shared" ref="AS68:AS101" ca="1" si="112">IF(OR($B68=$AQ67,$B68=$AR67),AS67,AR67)</f>
        <v>9</v>
      </c>
      <c r="AT68">
        <f t="shared" ref="AT68:AT101" ca="1" si="113">IF(OR($B68=$AS67,$B68=$AQ67,$B68=$AR67),AT67,AS67)</f>
        <v>28</v>
      </c>
      <c r="AU68">
        <f t="shared" ref="AU68:AU101" ca="1" si="114">IF(OR($B68=$AS67,$B68=$AQ67,$B68=$AR67,$B68=$AT67),AU67,AT67)</f>
        <v>5</v>
      </c>
      <c r="AV68">
        <f t="shared" ref="AV68:AV101" ca="1" si="115">IF(OR($B68=$AS67,$B68=$AQ67,$B68=$AR67,$B68=$AT67,$B68=$AU67),AV67,AU67)</f>
        <v>27</v>
      </c>
      <c r="AW68">
        <f t="shared" ref="AW68:AW101" ca="1" si="116">IF(OR($B68=$AS67,$B68=$AQ67,$B68=$AR67,$B68=$AT67,$B68=$AU67,$B68=$AV67),AW67,AV67)</f>
        <v>17</v>
      </c>
      <c r="AX68">
        <f t="shared" ref="AX68:AX101" ca="1" si="117">IF(OR($B68=$AS67,$B68=$AQ67,$B68=$AR67,$B68=$AT67,$B68=$AU67,$B68=$AV67,$B68=$AW67),AX67,AW67)</f>
        <v>26</v>
      </c>
      <c r="AY68">
        <f t="shared" ref="AY68:AY101" ca="1" si="118">IF(OR($B68=$AS67,$B68=$AQ67,$B68=$AR67,$B68=$AT67,$B68=$AU67,$B68=$AV67,$B68=$AW67,$B68=$AX67),AY67,AX67)</f>
        <v>31</v>
      </c>
      <c r="AZ68">
        <f t="shared" ref="AZ68:AZ101" ca="1" si="119">IF(OR($B68=$AS67,$B68=$AQ67,$B68=$AR67,$B68=$AT67,$B68=$AU67,$B68=$AV67,$B68=$AW67,$B68=$AX67,$B68=$AY67),AZ67,AY67)</f>
        <v>29</v>
      </c>
      <c r="BA68">
        <f t="shared" ref="BA68:BA101" ca="1" si="120">IF(OR($B68=$AS67,$B68=$AQ67,$B68=$AR67,$B68=$AT67,$B68=$AU67,$B68=$AV67,$B68=$AW67,$B68=$AY67,$B68=$AZ67,$B68=$AX67),BA67,AZ67)</f>
        <v>24</v>
      </c>
      <c r="BB68">
        <f t="shared" ref="BB68:BB101" ca="1" si="121">IF(OR($B68=$AS67,$B68=$AQ67,$B68=$AR67,$B68=$AT67,$B68=$AU67,$B68=$AV67,$B68=$AW67,$B68=$AY67,$B68=$AZ67,$B68=$BA67,$B68=$AX67),BB67,BA67)</f>
        <v>12</v>
      </c>
      <c r="BC68">
        <f t="shared" ref="BC68:BC101" ca="1" si="122">IF(OR($B68=$AS67,$B68=$AQ67,$B68=$AR67,$B68=$AT67,$B68=$AU67,$B68=$AV67,$B68=$AW67,$B68=$AY67,$B68=$AZ67,$B68=$BA67,$B68=$BB67,$B68=$AX67),BC67,BB67)</f>
        <v>1</v>
      </c>
      <c r="BD68">
        <f t="shared" ref="BD68:BD101" ca="1" si="123">IF(OR($B68=$AS67,$B68=$AQ67,$B68=$AR67,$B68=$AT67,$B68=$AU67,$B68=$AV67,$B68=$AW67,$B68=$AY67,$B68=$AZ67,$B68=$BA67,$B68=$BB67,$B68=$BC67,$B68=$AX67),BD67,BC67)</f>
        <v>30</v>
      </c>
      <c r="BE68">
        <f t="shared" ref="BE68:BE101" ca="1" si="124">IF(OR($B68=$AS67,$B68=$AQ67,$B68=$AR67,$B68=$AT67,$B68=$AU67,$B68=$AV67,$B68=$AW67,$B68=$AY67,$B68=$AZ67,$B68=$BA67,$B68=$BB67,$B68=$BC67,$B68=$BD67,$B68=$AX67),BE67,BD67)</f>
        <v>25</v>
      </c>
      <c r="BF68">
        <f t="shared" ref="BF68:BF101" ca="1" si="125">IF(OR($B68=$AS67,$B68=$AQ67,$B68=$AR67,$B68=$AT67,$B68=$AU67,$B68=$AV67,$B68=$AW67,$B68=$AY67,$B68=$AZ67,$B68=$BA67,$B68=$BB67,$B68=$BC67,$B68=$BD67,$B68=$BE67,$B68=$AX67),BF67,BE67)</f>
        <v>8</v>
      </c>
      <c r="BG68">
        <f t="shared" ref="BG68:BG101" ca="1" si="126">IF(OR($B68=$AS67,$B68=$AQ67,$B68=$AR67,$B68=$AT67,$B68=$AU67,$B68=$AV67,$B68=$AW67,$B68=$AY67,$B68=$AZ67,$B68=$BA67,$B68=$BB67,$B68=$BC67,$B68=$BD67,$B68=$BE67,$B68=$BF67,$B68=$AX67),BG67,BF67)</f>
        <v>23</v>
      </c>
      <c r="BH68">
        <f t="shared" ref="BH68:BH101" ca="1" si="127">IF(OR($B68=$AS67,$B68=$AQ67,$B68=$AR67,$B68=$AT67,$B68=$AU67,$B68=$AV67,$B68=$AW67,$B68=$AY67,$B68=$AZ67,$B68=$BA67,$B68=$BB67,$B68=$BC67,$B68=$BD67,$B68=$BE67,$B68=$BF67,$B68=$BG67,$B68=$AX67),BH67,BG67)</f>
        <v>22</v>
      </c>
      <c r="BI68">
        <f t="shared" ref="BI68:BI101" ca="1" si="128">IF(OR($B68=$AS67,$B68=$AQ67,$B68=$AR67,$B68=$AT67,$B68=$AU67,$B68=$AV67,$B68=$AW67,$B68=$AY67,$B68=$AZ67,$B68=$BA67,$B68=$BB67,$B68=$BC67,$B68=$BD67,$B68=$BE67,$B68=$BF67,$B68=$BG67,$B68=$BH67,$B68=$AX67),BI67,BH67)</f>
        <v>18</v>
      </c>
      <c r="BJ68">
        <f t="shared" ref="BJ68:BJ101" ca="1" si="129">IF(OR($B68=$AS67,$B68=$AQ67,$B68=$AR67,$B68=$AT67,$B68=$AU67,$B68=$AV67,$B68=$AW67,$B68=$AY67,$B68=$AZ67,$B68=$BA67,$B68=$BB67,$B68=$BC67,$B68=$BD67,$B68=$BE67,$B68=$BF67,$B68=$BG67,$B68=$BH67,$B68=$BI67,$B68=$AX67),BJ67,BI67)</f>
        <v>35</v>
      </c>
      <c r="BK68">
        <f t="shared" ref="BK68:BK101" ca="1" si="130">IF(OR($B68=$AS67,$B68=$AQ67,$B68=$AR67,$B68=$AT67,$B68=$AU67,$B68=$AV67,$B68=$AW67,$B68=$AY67,$B68=$AZ67,$B68=$BA67,$B68=$BB67,$B68=$BC67,$B68=$BD67,$B68=$BE67,$B68=$BF67,$B68=$BG67,$B68=$BH67,$B68=$BI67,$B68=$BJ67,$B68=$AX67),BK67,BJ67)</f>
        <v>4</v>
      </c>
      <c r="BL68">
        <f t="shared" ref="BL68:BL101" ca="1" si="131">IF(OR($B68=$AS67,$B68=$AQ67,$B68=$AR67,$B68=$AT67,$B68=$AU67,$B68=$AV67,$B68=$AW67,$B68=$AY67,$B68=$AZ67,$B68=$BA67,$B68=$BB67,$B68=$BC67,$B68=$BD67,$B68=$BE67,$B68=$BF67,$B68=$BG67,$B68=$BH67,$B68=$BI67,$B68=$BJ67,$B68=$BK67,$B68=$AX67),BL67,BK67)</f>
        <v>34</v>
      </c>
      <c r="BM68">
        <f t="shared" ref="BM68:BM101" ca="1" si="132">IF(OR($B68=$AS67,$B68=$AQ67,$B68=$AR67,$B68=$AT67,$B68=$AU67,$B68=$AV67,$B68=$AW67,$B68=$AY67,$B68=$AZ67,$B68=$BA67,$B68=$BB67,$B68=$BC67,$B68=$BD67,$B68=$BE67,$B68=$BF67,$B68=$BG67,$B68=$BH67,$B68=$BI67,$B68=$BJ67,$B68=$BK67,$B68=$BL67,$B68=$AX67),BM67,BL67)</f>
        <v>3</v>
      </c>
      <c r="BN68">
        <f t="shared" ref="BN68:BN101" ca="1" si="133">IF(OR($B68=$AS67,$B68=$AQ67,$B68=$AR67,$B68=$AT67,$B68=$AU67,$B68=$AV67,$B68=$AW67,$B68=$AY67,$B68=$AZ67,$B68=$BA67,$B68=$BB67,$B68=$BC67,$B68=$BD67,$B68=$BE67,$B68=$BF67,$B68=$BG67,$B68=$BH67,$B68=$BI67,$B68=$BJ67,$B68=$BK67,$B68=$BL67,$B68=$BM67,$B68=$AX67),BN67,BM67)</f>
        <v>16</v>
      </c>
      <c r="BO68">
        <f t="shared" ref="BO68:BO101" ca="1" si="134">IF(OR($B68=$AS67,$B68=$AQ67,$B68=$AR67,$B68=$AT67,$B68=$AU67,$B68=$AV67,$B68=$AW67,$B68=$AY67,$B68=$AZ67,$B68=$BA67,$B68=$BB67,$B68=$BC67,$B68=$BD67,$B68=$BE67,$B68=$BF67,$B68=$BG67,$B68=$BH67,$B68=$BI67,$B68=$BJ67,$B68=$BK67,$B68=$BL67,$B68=$BM67,$B68=$BN67,$B68=$AX67),BO67,BN67)</f>
        <v>15</v>
      </c>
      <c r="BP68">
        <f t="shared" ref="BP68:BP101" ca="1" si="135">IF(OR($B68=$AS67,$B68=$AQ67,$B68=$AR67,$B68=$AT67,$B68=$AU67,$B68=$AV67,$B68=$AW67,$B68=$AY67,$B68=$AZ67,$B68=$BA67,$B68=$BB67,$B68=$BC67,$B68=$BD67,$B68=$BE67,$B68=$BF67,$B68=$BG67,$B68=$BH67,$B68=$BI67,$B68=$BJ67,$B68=$BK67,$B68=$BL67,$B68=$BM67,$B68=$BN67,$B68=$BO67,$B68=$AX67),BP67,BO67)</f>
        <v>33</v>
      </c>
      <c r="BQ68">
        <f t="shared" ref="BQ68:BQ101" ca="1" si="136">IF(OR($B68=$AS67,$B68=$AQ67,$B68=$AR67,$B68=$AT67,$B68=$AU67,$B68=$AV67,$B68=$AW67,$B68=$AY67,$B68=$AZ67,$B68=$BA67,$B68=$BB67,$B68=$BC67,$B68=$BD67,$B68=$BE67,$B68=$BF67,$B68=$BG67,$B68=$BH67,$B68=$BI67,$B68=$BJ67,$B68=$BK67,$B68=$BL67,$B68=$BM67,$B68=$BN67,$B68=$BO67,$B68=$BP67,$B68=$AX67),BQ67,BP67)</f>
        <v>6</v>
      </c>
      <c r="BR68">
        <f t="shared" ref="BR68:BR101" ca="1" si="137">IF(OR($B68=$AS67,$B68=$AQ67,$B68=$AR67,$B68=$AT67,$B68=$AU67,$B68=$AV67,$B68=$AW67,$B68=$AY67,$B68=$AZ67,$B68=$BA67,$B68=$BB67,$B68=$BC67,$B68=$BD67,$B68=$BE67,$B68=$BF67,$B68=$BG67,$B68=$BH67,$B68=$BI67,$B68=$BJ67,$B68=$BK67,$B68=$BL67,$B68=$BM67,$B68=$BN67,$B68=$BO67,$B68=$BP67,$B68=$BQ67,$B68=$AX67),BR67,BQ67)</f>
        <v>10</v>
      </c>
      <c r="BS68">
        <f t="shared" ref="BS68:BS101" ca="1" si="138">IF(OR($B68=$AS67,$B68=$AQ67,$B68=$AR67,$B68=$AT67,$B68=$AU67,$B68=$AV67,$B68=$AW67,$B68=$AY67,$B68=$AZ67,$B68=$BA67,$B68=$BB67,$B68=$BC67,$B68=$BD67,$B68=$BE67,$B68=$BF67,$B68=$BG67,$B68=$BH67,$B68=$BI67,$B68=$BJ67,$B68=$BK67,$B68=$BL67,$B68=$BM67,$B68=$BN67,$B68=$BO67,$B68=$BP67,$B68=$BQ67,$B68=$BR67,$B68=$AX67),BS67,BR67)</f>
        <v>36</v>
      </c>
      <c r="BT68">
        <f t="shared" ref="BT68:BT101" ca="1" si="139">IF(OR($B68=$AS67,$B68=$AQ67,$B68=$AR67,$B68=$AT67,$B68=$AU67,$B68=$AV67,$B68=$AW67,$B68=$AY67,$B68=$AZ67,$B68=$BA67,$B68=$BB67,$B68=$BC67,$B68=$BD67,$B68=$BE67,$B68=$BF67,$B68=$BG67,$B68=$BH67,$B68=$BI67,$B68=$BJ67,$B68=$BK67,$B68=$BL67,$B68=$BM67,$B68=$BN67,$B68=$BO67,$B68=$BP67,$B68=$BQ67,$B68=$BR67,$B68=$BS67,$B68=$AX67),BT67,BS67)</f>
        <v>2</v>
      </c>
      <c r="BU68">
        <f t="shared" ref="BU68:BU101" ca="1" si="140">IF(OR($B68=$AS67,$B68=$AQ67,$B68=$AR67,$B68=$AT67,$B68=$AU67,$B68=$AV67,$B68=$AW67,$B68=$AY67,$B68=$AZ67,$B68=$BA67,$B68=$BB67,$B68=$BC67,$B68=$BD67,$B68=$BE67,$B68=$BF67,$B68=$BG67,$B68=$BH67,$B68=$BI67,$B68=$BJ67,$B68=$BK67,$B68=$BL67,$B68=$BM67,$B68=$BN67,$B68=$BO67,$B68=$BP67,$B68=$BQ67,$B68=$BR67,$B68=$BS67,$B68=$BT67,$B68=$AX67),BU67,BT67)</f>
        <v>20</v>
      </c>
      <c r="BV68">
        <f t="shared" ref="BV68:BV101" ca="1" si="141">IF(OR($B68=$AS67,$B68=$AQ67,$B68=$AR67,$B68=$AT67,$B68=$AU67,$B68=$AV67,$B68=$AW67,$B68=$AY67,$B68=$AZ67,$B68=$BA67,$B68=$BB67,$B68=$BC67,$B68=$BD67,$B68=$BE67,$B68=$BF67,$B68=$BG67,$B68=$BH67,$B68=$BI67,$B68=$BJ67,$B68=$BK67,$B68=$BL67,$B68=$BM67,$B68=$BN67,$B68=$BO67,$B68=$BP67,$B68=$BQ67,$B68=$BR67,$B68=$BS67,$B68=$BT67,$B68=$BU67,$B68=$AX67),BV67,BU67)</f>
        <v>7</v>
      </c>
      <c r="BW68">
        <f t="shared" ref="BW68:BW101" ca="1" si="142">IF(OR($B68=$AS67,$B68=$AQ67,$B68=$AR67,$B68=$AT67,$B68=$AU67,$B68=$AV67,$B68=$AW67,$B68=$AY67,$B68=$AZ67,$B68=$BA67,$B68=$BB67,$B68=$BC67,$B68=$BD67,$B68=$BE67,$B68=$BF67,$B68=$BG67,$B68=$BH67,$B68=$BI67,$B68=$BJ67,$B68=$BK67,$B68=$BL67,$B68=$BM67,$B68=$BN67,$B68=$BO67,$B68=$BP67,$B68=$BQ67,$B68=$BR67,$B68=$BS67,$B68=$BT67,$B68=$BU67,$B68=$BV67,$B68=$AX67),BW67,BV67)</f>
        <v>37</v>
      </c>
      <c r="BX68" t="str">
        <f t="shared" ref="BX68:BX101" ca="1" si="143">IF(OR($B68=$AS67,$B68=$AQ67,$B68=$AR67,$B68=$AT67,$B68=$AU67,$B68=$AV67,$B68=$AW67,$B68=$AY67,$B68=$AZ67,$B68=$BA67,$B68=$BB67,$B68=$BC67,$B68=$BD67,$B68=$BE67,$B68=$BF67,$B68=$BG67,$B68=$BH67,$B68=$BI67,$B68=$BJ67,$B68=$BK67,$B68=$BL67,$B68=$BM67,$B68=$BN67,$B68=$BO67,$B68=$BP67,$B68=$BQ67,$B68=$BR67,$B68=$BS67,$B68=$BT67,$B68=$BU67,$B68=$BV67,$B68=$BW67,$B68=$AX67),BX67,BW67)</f>
        <v/>
      </c>
      <c r="BY68" t="str">
        <f t="shared" ref="BY68:BY101" ca="1" si="144">IF(OR($B68=$AS67,$B68=$AQ67,$B68=$AR67,$B68=$AT67,$B68=$AU67,$B68=$AV67,$B68=$AW67,$B68=$AY67,$B68=$AZ67,$B68=$BA67,$B68=$BB67,$B68=$BC67,$B68=$BD67,$B68=$BE67,$B68=$BF67,$B68=$BG67,$B68=$BH67,$B68=$BI67,$B68=$BJ67,$B68=$BK67,$B68=$BL67,$B68=$BM67,$B68=$BN67,$B68=$BO67,$B68=$BP67,$B68=$BQ67,$B68=$BR67,$B68=$BS67,$B68=$BT67,$B68=$BU67,$B68=$BV67,$B68=$BW67,$B68=$BX67,$B68=$AX67),BY67,BX67)</f>
        <v/>
      </c>
      <c r="BZ68" t="str">
        <f t="shared" ref="BZ68:BZ101" ca="1" si="145">IF(OR($B68=$AS67,$B68=$AQ67,$B68=$AR67,$B68=$AT67,$B68=$AU67,$B68=$AV67,$B68=$AW67,$B68=$AY67,$B68=$AZ67,$B68=$BA67,$B68=$BB67,$B68=$BC67,$B68=$BD67,$B68=$BE67,$B68=$BF67,$B68=$BG67,$B68=$BH67,$B68=$BI67,$B68=$BJ67,$B68=$BK67,$B68=$BL67,$B68=$BM67,$B68=$BN67,$B68=$BO67,$B68=$BP67,$B68=$BQ67,$B68=$BR67,$B68=$BS67,$B68=$BT67,$B68=$BU67,$B68=$BV67,$B68=$BW67,$B68=$BX67,$B68=$BY67,$B68=$AX67),BZ67,BY67)</f>
        <v/>
      </c>
      <c r="CA68" t="str">
        <f t="shared" ref="CA68:CA101" ca="1" si="146">IF(OR($B68=$AS67,$B68=$AQ67,$B68=$AR67,$B68=$AT67,$B68=$AU67,$B68=$AV67,$B68=$AW67,$B68=$AY67,$B68=$AZ67,$B68=$BA67,$B68=$BB67,$B68=$BC67,$B68=$BD67,$B68=$BE67,$B68=$BF67,$B68=$BG67,$B68=$BH67,$B68=$BI67,$B68=$BJ67,$B68=$BK67,$B68=$BL67,$B68=$BM67,$B68=$BN67,$B68=$BO67,$B68=$BP67,$B68=$BQ67,$B68=$BR67,$B68=$BS67,$B68=$BT67,$B68=$BU67,$B68=$BV67,$B68=$BW67,$B68=$BX67,$B68=$BY67,$B68=$BZ67,$B68=$AX67),CA67,BZ67)</f>
        <v/>
      </c>
      <c r="CE68">
        <f t="shared" ca="1" si="104"/>
        <v>13</v>
      </c>
      <c r="CF68">
        <f t="shared" ca="1" si="104"/>
        <v>30</v>
      </c>
      <c r="CG68">
        <f t="shared" ca="1" si="104"/>
        <v>23</v>
      </c>
      <c r="CH68">
        <f t="shared" ca="1" si="104"/>
        <v>21</v>
      </c>
      <c r="CI68">
        <f t="shared" ca="1" si="104"/>
        <v>5</v>
      </c>
      <c r="CJ68">
        <f t="shared" ca="1" si="104"/>
        <v>27</v>
      </c>
      <c r="CK68">
        <f t="shared" ca="1" si="104"/>
        <v>32</v>
      </c>
      <c r="CL68">
        <f t="shared" ca="1" si="104"/>
        <v>16</v>
      </c>
      <c r="CM68">
        <f t="shared" ca="1" si="104"/>
        <v>3</v>
      </c>
      <c r="CN68">
        <f t="shared" ca="1" si="104"/>
        <v>28</v>
      </c>
      <c r="CO68">
        <f t="shared" ca="1" si="104"/>
        <v>1</v>
      </c>
      <c r="CP68">
        <f t="shared" ca="1" si="104"/>
        <v>12</v>
      </c>
      <c r="CQ68" t="str">
        <f t="shared" ca="1" si="104"/>
        <v/>
      </c>
      <c r="CR68" t="str">
        <f t="shared" ca="1" si="104"/>
        <v/>
      </c>
      <c r="CS68">
        <f t="shared" ca="1" si="104"/>
        <v>25</v>
      </c>
      <c r="CT68">
        <f t="shared" ca="1" si="104"/>
        <v>24</v>
      </c>
      <c r="CU68">
        <f t="shared" ca="1" si="104"/>
        <v>7</v>
      </c>
      <c r="CV68">
        <f t="shared" ca="1" si="104"/>
        <v>19</v>
      </c>
      <c r="CW68">
        <f t="shared" ca="1" si="104"/>
        <v>2</v>
      </c>
      <c r="CX68">
        <f t="shared" ca="1" si="104"/>
        <v>31</v>
      </c>
      <c r="CY68" t="str">
        <f t="shared" ca="1" si="104"/>
        <v/>
      </c>
      <c r="CZ68">
        <f t="shared" ca="1" si="104"/>
        <v>18</v>
      </c>
      <c r="DA68">
        <f t="shared" ca="1" si="104"/>
        <v>17</v>
      </c>
      <c r="DB68">
        <f t="shared" ca="1" si="104"/>
        <v>11</v>
      </c>
      <c r="DC68">
        <f t="shared" ca="1" si="104"/>
        <v>15</v>
      </c>
      <c r="DD68">
        <f t="shared" ca="1" si="104"/>
        <v>8</v>
      </c>
      <c r="DE68">
        <f t="shared" ca="1" si="104"/>
        <v>6</v>
      </c>
      <c r="DF68">
        <f t="shared" ca="1" si="104"/>
        <v>4</v>
      </c>
      <c r="DG68">
        <f t="shared" ca="1" si="101"/>
        <v>10</v>
      </c>
      <c r="DH68">
        <f t="shared" ca="1" si="101"/>
        <v>14</v>
      </c>
      <c r="DI68">
        <f t="shared" ca="1" si="101"/>
        <v>9</v>
      </c>
      <c r="DJ68" t="str">
        <f t="shared" ca="1" si="101"/>
        <v/>
      </c>
      <c r="DK68">
        <f t="shared" ca="1" si="101"/>
        <v>26</v>
      </c>
      <c r="DL68">
        <f t="shared" ca="1" si="101"/>
        <v>22</v>
      </c>
      <c r="DM68">
        <f t="shared" ca="1" si="101"/>
        <v>20</v>
      </c>
      <c r="DN68">
        <f t="shared" ca="1" si="105"/>
        <v>29</v>
      </c>
      <c r="DO68">
        <f t="shared" ca="1" si="105"/>
        <v>33</v>
      </c>
    </row>
    <row r="69" spans="1:119" x14ac:dyDescent="0.25">
      <c r="A69">
        <v>68</v>
      </c>
      <c r="B69">
        <f ca="1">'Rev-KTF'!B70</f>
        <v>3</v>
      </c>
      <c r="C69">
        <f t="shared" ca="1" si="108"/>
        <v>23</v>
      </c>
      <c r="D69" t="str">
        <f t="shared" ca="1" si="111"/>
        <v/>
      </c>
      <c r="E69" t="str">
        <f t="shared" ca="1" si="109"/>
        <v/>
      </c>
      <c r="F69" t="str">
        <f t="shared" ca="1" si="109"/>
        <v/>
      </c>
      <c r="G69" t="str">
        <f t="shared" ca="1" si="109"/>
        <v/>
      </c>
      <c r="H69" t="str">
        <f t="shared" ca="1" si="109"/>
        <v/>
      </c>
      <c r="I69" t="str">
        <f t="shared" ca="1" si="109"/>
        <v/>
      </c>
      <c r="J69" t="str">
        <f t="shared" ca="1" si="109"/>
        <v/>
      </c>
      <c r="K69" t="str">
        <f t="shared" ca="1" si="109"/>
        <v/>
      </c>
      <c r="L69" t="str">
        <f t="shared" ca="1" si="109"/>
        <v/>
      </c>
      <c r="M69" t="str">
        <f t="shared" ca="1" si="109"/>
        <v/>
      </c>
      <c r="N69" t="str">
        <f t="shared" ca="1" si="109"/>
        <v/>
      </c>
      <c r="O69" t="str">
        <f t="shared" ca="1" si="109"/>
        <v/>
      </c>
      <c r="P69" t="str">
        <f t="shared" ca="1" si="109"/>
        <v/>
      </c>
      <c r="Q69" t="str">
        <f t="shared" ca="1" si="109"/>
        <v/>
      </c>
      <c r="R69" t="str">
        <f t="shared" ca="1" si="109"/>
        <v/>
      </c>
      <c r="S69" t="str">
        <f t="shared" ca="1" si="109"/>
        <v/>
      </c>
      <c r="T69" t="str">
        <f t="shared" ca="1" si="106"/>
        <v/>
      </c>
      <c r="U69" t="str">
        <f t="shared" ca="1" si="106"/>
        <v/>
      </c>
      <c r="V69" t="str">
        <f t="shared" ca="1" si="106"/>
        <v/>
      </c>
      <c r="W69" t="str">
        <f t="shared" ca="1" si="106"/>
        <v/>
      </c>
      <c r="X69" t="str">
        <f t="shared" ca="1" si="106"/>
        <v/>
      </c>
      <c r="Y69" t="str">
        <f t="shared" ca="1" si="106"/>
        <v/>
      </c>
      <c r="Z69" t="str">
        <f t="shared" ca="1" si="106"/>
        <v/>
      </c>
      <c r="AA69" t="str">
        <f t="shared" ca="1" si="106"/>
        <v/>
      </c>
      <c r="AB69" t="str">
        <f t="shared" ca="1" si="106"/>
        <v/>
      </c>
      <c r="AC69" t="str">
        <f t="shared" ca="1" si="106"/>
        <v/>
      </c>
      <c r="AD69" t="str">
        <f t="shared" ca="1" si="106"/>
        <v/>
      </c>
      <c r="AE69" t="str">
        <f t="shared" ca="1" si="106"/>
        <v/>
      </c>
      <c r="AF69" t="str">
        <f t="shared" ca="1" si="106"/>
        <v/>
      </c>
      <c r="AG69" t="str">
        <f t="shared" ca="1" si="106"/>
        <v/>
      </c>
      <c r="AH69" t="str">
        <f t="shared" ca="1" si="106"/>
        <v/>
      </c>
      <c r="AI69" t="str">
        <f t="shared" ca="1" si="106"/>
        <v/>
      </c>
      <c r="AJ69" t="str">
        <f t="shared" ca="1" si="106"/>
        <v/>
      </c>
      <c r="AK69" t="str">
        <f t="shared" ca="1" si="103"/>
        <v/>
      </c>
      <c r="AL69" t="str">
        <f t="shared" ca="1" si="103"/>
        <v/>
      </c>
      <c r="AM69" t="str">
        <f t="shared" ca="1" si="103"/>
        <v/>
      </c>
      <c r="AN69" t="str">
        <f t="shared" ca="1" si="103"/>
        <v/>
      </c>
      <c r="AO69" t="str">
        <f t="shared" ca="1" si="103"/>
        <v/>
      </c>
      <c r="AQ69">
        <f t="shared" ca="1" si="107"/>
        <v>3</v>
      </c>
      <c r="AR69">
        <f t="shared" ca="1" si="110"/>
        <v>11</v>
      </c>
      <c r="AS69">
        <f t="shared" ca="1" si="112"/>
        <v>19</v>
      </c>
      <c r="AT69">
        <f t="shared" ca="1" si="113"/>
        <v>9</v>
      </c>
      <c r="AU69">
        <f t="shared" ca="1" si="114"/>
        <v>28</v>
      </c>
      <c r="AV69">
        <f t="shared" ca="1" si="115"/>
        <v>5</v>
      </c>
      <c r="AW69">
        <f t="shared" ca="1" si="116"/>
        <v>27</v>
      </c>
      <c r="AX69">
        <f t="shared" ca="1" si="117"/>
        <v>17</v>
      </c>
      <c r="AY69">
        <f t="shared" ca="1" si="118"/>
        <v>26</v>
      </c>
      <c r="AZ69">
        <f t="shared" ca="1" si="119"/>
        <v>31</v>
      </c>
      <c r="BA69">
        <f t="shared" ca="1" si="120"/>
        <v>29</v>
      </c>
      <c r="BB69">
        <f t="shared" ca="1" si="121"/>
        <v>24</v>
      </c>
      <c r="BC69">
        <f t="shared" ca="1" si="122"/>
        <v>12</v>
      </c>
      <c r="BD69">
        <f t="shared" ca="1" si="123"/>
        <v>1</v>
      </c>
      <c r="BE69">
        <f t="shared" ca="1" si="124"/>
        <v>30</v>
      </c>
      <c r="BF69">
        <f t="shared" ca="1" si="125"/>
        <v>25</v>
      </c>
      <c r="BG69">
        <f t="shared" ca="1" si="126"/>
        <v>8</v>
      </c>
      <c r="BH69">
        <f t="shared" ca="1" si="127"/>
        <v>23</v>
      </c>
      <c r="BI69">
        <f t="shared" ca="1" si="128"/>
        <v>22</v>
      </c>
      <c r="BJ69">
        <f t="shared" ca="1" si="129"/>
        <v>18</v>
      </c>
      <c r="BK69">
        <f t="shared" ca="1" si="130"/>
        <v>35</v>
      </c>
      <c r="BL69">
        <f t="shared" ca="1" si="131"/>
        <v>4</v>
      </c>
      <c r="BM69">
        <f t="shared" ca="1" si="132"/>
        <v>34</v>
      </c>
      <c r="BN69">
        <f t="shared" ca="1" si="133"/>
        <v>16</v>
      </c>
      <c r="BO69">
        <f t="shared" ca="1" si="134"/>
        <v>15</v>
      </c>
      <c r="BP69">
        <f t="shared" ca="1" si="135"/>
        <v>33</v>
      </c>
      <c r="BQ69">
        <f t="shared" ca="1" si="136"/>
        <v>6</v>
      </c>
      <c r="BR69">
        <f t="shared" ca="1" si="137"/>
        <v>10</v>
      </c>
      <c r="BS69">
        <f t="shared" ca="1" si="138"/>
        <v>36</v>
      </c>
      <c r="BT69">
        <f t="shared" ca="1" si="139"/>
        <v>2</v>
      </c>
      <c r="BU69">
        <f t="shared" ca="1" si="140"/>
        <v>20</v>
      </c>
      <c r="BV69">
        <f t="shared" ca="1" si="141"/>
        <v>7</v>
      </c>
      <c r="BW69">
        <f t="shared" ca="1" si="142"/>
        <v>37</v>
      </c>
      <c r="BX69" t="str">
        <f t="shared" ca="1" si="143"/>
        <v/>
      </c>
      <c r="BY69" t="str">
        <f t="shared" ca="1" si="144"/>
        <v/>
      </c>
      <c r="BZ69" t="str">
        <f t="shared" ca="1" si="145"/>
        <v/>
      </c>
      <c r="CA69" t="str">
        <f t="shared" ca="1" si="146"/>
        <v/>
      </c>
      <c r="CE69">
        <f t="shared" ca="1" si="104"/>
        <v>14</v>
      </c>
      <c r="CF69">
        <f t="shared" ca="1" si="104"/>
        <v>30</v>
      </c>
      <c r="CG69">
        <f t="shared" ca="1" si="104"/>
        <v>1</v>
      </c>
      <c r="CH69">
        <f t="shared" ca="1" si="104"/>
        <v>22</v>
      </c>
      <c r="CI69">
        <f t="shared" ca="1" si="104"/>
        <v>6</v>
      </c>
      <c r="CJ69">
        <f t="shared" ca="1" si="104"/>
        <v>27</v>
      </c>
      <c r="CK69">
        <f t="shared" ca="1" si="104"/>
        <v>32</v>
      </c>
      <c r="CL69">
        <f t="shared" ca="1" si="104"/>
        <v>17</v>
      </c>
      <c r="CM69">
        <f t="shared" ca="1" si="104"/>
        <v>4</v>
      </c>
      <c r="CN69">
        <f t="shared" ca="1" si="104"/>
        <v>28</v>
      </c>
      <c r="CO69">
        <f t="shared" ca="1" si="104"/>
        <v>2</v>
      </c>
      <c r="CP69">
        <f t="shared" ca="1" si="104"/>
        <v>13</v>
      </c>
      <c r="CQ69" t="str">
        <f t="shared" ca="1" si="104"/>
        <v/>
      </c>
      <c r="CR69" t="str">
        <f t="shared" ca="1" si="104"/>
        <v/>
      </c>
      <c r="CS69">
        <f t="shared" ca="1" si="104"/>
        <v>25</v>
      </c>
      <c r="CT69">
        <f t="shared" ca="1" si="104"/>
        <v>24</v>
      </c>
      <c r="CU69">
        <f t="shared" ca="1" si="104"/>
        <v>8</v>
      </c>
      <c r="CV69">
        <f t="shared" ca="1" si="104"/>
        <v>20</v>
      </c>
      <c r="CW69">
        <f t="shared" ca="1" si="104"/>
        <v>3</v>
      </c>
      <c r="CX69">
        <f t="shared" ca="1" si="104"/>
        <v>31</v>
      </c>
      <c r="CY69" t="str">
        <f t="shared" ca="1" si="104"/>
        <v/>
      </c>
      <c r="CZ69">
        <f t="shared" ca="1" si="104"/>
        <v>19</v>
      </c>
      <c r="DA69">
        <f t="shared" ca="1" si="104"/>
        <v>18</v>
      </c>
      <c r="DB69">
        <f t="shared" ca="1" si="104"/>
        <v>12</v>
      </c>
      <c r="DC69">
        <f t="shared" ca="1" si="104"/>
        <v>16</v>
      </c>
      <c r="DD69">
        <f t="shared" ca="1" si="104"/>
        <v>9</v>
      </c>
      <c r="DE69">
        <f t="shared" ca="1" si="104"/>
        <v>7</v>
      </c>
      <c r="DF69">
        <f t="shared" ca="1" si="104"/>
        <v>5</v>
      </c>
      <c r="DG69">
        <f t="shared" ca="1" si="101"/>
        <v>11</v>
      </c>
      <c r="DH69">
        <f t="shared" ca="1" si="101"/>
        <v>15</v>
      </c>
      <c r="DI69">
        <f t="shared" ca="1" si="101"/>
        <v>10</v>
      </c>
      <c r="DJ69" t="str">
        <f t="shared" ca="1" si="101"/>
        <v/>
      </c>
      <c r="DK69">
        <f t="shared" ca="1" si="101"/>
        <v>26</v>
      </c>
      <c r="DL69">
        <f t="shared" ca="1" si="101"/>
        <v>23</v>
      </c>
      <c r="DM69">
        <f t="shared" ca="1" si="101"/>
        <v>21</v>
      </c>
      <c r="DN69">
        <f t="shared" ca="1" si="105"/>
        <v>29</v>
      </c>
      <c r="DO69">
        <f t="shared" ca="1" si="105"/>
        <v>33</v>
      </c>
    </row>
    <row r="70" spans="1:119" x14ac:dyDescent="0.25">
      <c r="A70">
        <v>69</v>
      </c>
      <c r="B70">
        <f ca="1">'Rev-KTF'!B71</f>
        <v>29</v>
      </c>
      <c r="C70">
        <f t="shared" ca="1" si="108"/>
        <v>11</v>
      </c>
      <c r="D70" t="str">
        <f t="shared" ca="1" si="111"/>
        <v/>
      </c>
      <c r="E70" t="str">
        <f t="shared" ca="1" si="109"/>
        <v/>
      </c>
      <c r="F70" t="str">
        <f t="shared" ca="1" si="109"/>
        <v/>
      </c>
      <c r="G70" t="str">
        <f t="shared" ca="1" si="109"/>
        <v/>
      </c>
      <c r="H70" t="str">
        <f t="shared" ca="1" si="109"/>
        <v/>
      </c>
      <c r="I70" t="str">
        <f t="shared" ca="1" si="109"/>
        <v/>
      </c>
      <c r="J70" t="str">
        <f t="shared" ca="1" si="109"/>
        <v/>
      </c>
      <c r="K70" t="str">
        <f t="shared" ca="1" si="109"/>
        <v/>
      </c>
      <c r="L70" t="str">
        <f t="shared" ca="1" si="109"/>
        <v/>
      </c>
      <c r="M70" t="str">
        <f t="shared" ca="1" si="109"/>
        <v/>
      </c>
      <c r="N70" t="str">
        <f t="shared" ca="1" si="109"/>
        <v/>
      </c>
      <c r="O70" t="str">
        <f t="shared" ca="1" si="109"/>
        <v/>
      </c>
      <c r="P70" t="str">
        <f t="shared" ca="1" si="109"/>
        <v/>
      </c>
      <c r="Q70" t="str">
        <f t="shared" ca="1" si="109"/>
        <v/>
      </c>
      <c r="R70" t="str">
        <f t="shared" ca="1" si="109"/>
        <v/>
      </c>
      <c r="S70" t="str">
        <f t="shared" ca="1" si="109"/>
        <v/>
      </c>
      <c r="T70" t="str">
        <f t="shared" ca="1" si="106"/>
        <v/>
      </c>
      <c r="U70" t="str">
        <f t="shared" ca="1" si="106"/>
        <v/>
      </c>
      <c r="V70" t="str">
        <f t="shared" ca="1" si="106"/>
        <v/>
      </c>
      <c r="W70" t="str">
        <f t="shared" ca="1" si="106"/>
        <v/>
      </c>
      <c r="X70" t="str">
        <f t="shared" ca="1" si="106"/>
        <v/>
      </c>
      <c r="Y70" t="str">
        <f t="shared" ca="1" si="106"/>
        <v/>
      </c>
      <c r="Z70" t="str">
        <f t="shared" ca="1" si="106"/>
        <v/>
      </c>
      <c r="AA70" t="str">
        <f t="shared" ca="1" si="106"/>
        <v/>
      </c>
      <c r="AB70" t="str">
        <f t="shared" ca="1" si="106"/>
        <v/>
      </c>
      <c r="AC70" t="str">
        <f t="shared" ca="1" si="106"/>
        <v/>
      </c>
      <c r="AD70" t="str">
        <f t="shared" ca="1" si="106"/>
        <v/>
      </c>
      <c r="AE70" t="str">
        <f t="shared" ca="1" si="106"/>
        <v/>
      </c>
      <c r="AF70" t="str">
        <f t="shared" ca="1" si="106"/>
        <v/>
      </c>
      <c r="AG70" t="str">
        <f t="shared" ca="1" si="106"/>
        <v/>
      </c>
      <c r="AH70" t="str">
        <f t="shared" ca="1" si="106"/>
        <v/>
      </c>
      <c r="AI70" t="str">
        <f t="shared" ca="1" si="106"/>
        <v/>
      </c>
      <c r="AJ70" t="str">
        <f t="shared" ca="1" si="106"/>
        <v/>
      </c>
      <c r="AK70" t="str">
        <f t="shared" ca="1" si="103"/>
        <v/>
      </c>
      <c r="AL70" t="str">
        <f t="shared" ca="1" si="103"/>
        <v/>
      </c>
      <c r="AM70" t="str">
        <f t="shared" ca="1" si="103"/>
        <v/>
      </c>
      <c r="AN70" t="str">
        <f t="shared" ca="1" si="103"/>
        <v/>
      </c>
      <c r="AO70" t="str">
        <f t="shared" ca="1" si="103"/>
        <v/>
      </c>
      <c r="AQ70">
        <f t="shared" ca="1" si="107"/>
        <v>29</v>
      </c>
      <c r="AR70">
        <f t="shared" ca="1" si="110"/>
        <v>3</v>
      </c>
      <c r="AS70">
        <f t="shared" ca="1" si="112"/>
        <v>11</v>
      </c>
      <c r="AT70">
        <f t="shared" ca="1" si="113"/>
        <v>19</v>
      </c>
      <c r="AU70">
        <f t="shared" ca="1" si="114"/>
        <v>9</v>
      </c>
      <c r="AV70">
        <f t="shared" ca="1" si="115"/>
        <v>28</v>
      </c>
      <c r="AW70">
        <f t="shared" ca="1" si="116"/>
        <v>5</v>
      </c>
      <c r="AX70">
        <f t="shared" ca="1" si="117"/>
        <v>27</v>
      </c>
      <c r="AY70">
        <f t="shared" ca="1" si="118"/>
        <v>17</v>
      </c>
      <c r="AZ70">
        <f t="shared" ca="1" si="119"/>
        <v>26</v>
      </c>
      <c r="BA70">
        <f t="shared" ca="1" si="120"/>
        <v>31</v>
      </c>
      <c r="BB70">
        <f t="shared" ca="1" si="121"/>
        <v>24</v>
      </c>
      <c r="BC70">
        <f t="shared" ca="1" si="122"/>
        <v>12</v>
      </c>
      <c r="BD70">
        <f t="shared" ca="1" si="123"/>
        <v>1</v>
      </c>
      <c r="BE70">
        <f t="shared" ca="1" si="124"/>
        <v>30</v>
      </c>
      <c r="BF70">
        <f t="shared" ca="1" si="125"/>
        <v>25</v>
      </c>
      <c r="BG70">
        <f t="shared" ca="1" si="126"/>
        <v>8</v>
      </c>
      <c r="BH70">
        <f t="shared" ca="1" si="127"/>
        <v>23</v>
      </c>
      <c r="BI70">
        <f t="shared" ca="1" si="128"/>
        <v>22</v>
      </c>
      <c r="BJ70">
        <f t="shared" ca="1" si="129"/>
        <v>18</v>
      </c>
      <c r="BK70">
        <f t="shared" ca="1" si="130"/>
        <v>35</v>
      </c>
      <c r="BL70">
        <f t="shared" ca="1" si="131"/>
        <v>4</v>
      </c>
      <c r="BM70">
        <f t="shared" ca="1" si="132"/>
        <v>34</v>
      </c>
      <c r="BN70">
        <f t="shared" ca="1" si="133"/>
        <v>16</v>
      </c>
      <c r="BO70">
        <f t="shared" ca="1" si="134"/>
        <v>15</v>
      </c>
      <c r="BP70">
        <f t="shared" ca="1" si="135"/>
        <v>33</v>
      </c>
      <c r="BQ70">
        <f t="shared" ca="1" si="136"/>
        <v>6</v>
      </c>
      <c r="BR70">
        <f t="shared" ca="1" si="137"/>
        <v>10</v>
      </c>
      <c r="BS70">
        <f t="shared" ca="1" si="138"/>
        <v>36</v>
      </c>
      <c r="BT70">
        <f t="shared" ca="1" si="139"/>
        <v>2</v>
      </c>
      <c r="BU70">
        <f t="shared" ca="1" si="140"/>
        <v>20</v>
      </c>
      <c r="BV70">
        <f t="shared" ca="1" si="141"/>
        <v>7</v>
      </c>
      <c r="BW70">
        <f t="shared" ca="1" si="142"/>
        <v>37</v>
      </c>
      <c r="BX70" t="str">
        <f t="shared" ca="1" si="143"/>
        <v/>
      </c>
      <c r="BY70" t="str">
        <f t="shared" ca="1" si="144"/>
        <v/>
      </c>
      <c r="BZ70" t="str">
        <f t="shared" ca="1" si="145"/>
        <v/>
      </c>
      <c r="CA70" t="str">
        <f t="shared" ca="1" si="146"/>
        <v/>
      </c>
      <c r="CE70">
        <f t="shared" ca="1" si="104"/>
        <v>14</v>
      </c>
      <c r="CF70">
        <f t="shared" ca="1" si="104"/>
        <v>30</v>
      </c>
      <c r="CG70">
        <f t="shared" ca="1" si="104"/>
        <v>2</v>
      </c>
      <c r="CH70">
        <f t="shared" ca="1" si="104"/>
        <v>22</v>
      </c>
      <c r="CI70">
        <f t="shared" ca="1" si="104"/>
        <v>7</v>
      </c>
      <c r="CJ70">
        <f t="shared" ca="1" si="104"/>
        <v>27</v>
      </c>
      <c r="CK70">
        <f t="shared" ca="1" si="104"/>
        <v>32</v>
      </c>
      <c r="CL70">
        <f t="shared" ca="1" si="104"/>
        <v>17</v>
      </c>
      <c r="CM70">
        <f t="shared" ca="1" si="104"/>
        <v>5</v>
      </c>
      <c r="CN70">
        <f t="shared" ca="1" si="104"/>
        <v>28</v>
      </c>
      <c r="CO70">
        <f t="shared" ca="1" si="104"/>
        <v>3</v>
      </c>
      <c r="CP70">
        <f t="shared" ca="1" si="104"/>
        <v>13</v>
      </c>
      <c r="CQ70" t="str">
        <f t="shared" ca="1" si="104"/>
        <v/>
      </c>
      <c r="CR70" t="str">
        <f t="shared" ca="1" si="104"/>
        <v/>
      </c>
      <c r="CS70">
        <f t="shared" ca="1" si="104"/>
        <v>25</v>
      </c>
      <c r="CT70">
        <f t="shared" ca="1" si="104"/>
        <v>24</v>
      </c>
      <c r="CU70">
        <f t="shared" ca="1" si="104"/>
        <v>9</v>
      </c>
      <c r="CV70">
        <f t="shared" ca="1" si="104"/>
        <v>20</v>
      </c>
      <c r="CW70">
        <f t="shared" ca="1" si="104"/>
        <v>4</v>
      </c>
      <c r="CX70">
        <f t="shared" ca="1" si="104"/>
        <v>31</v>
      </c>
      <c r="CY70" t="str">
        <f t="shared" ca="1" si="104"/>
        <v/>
      </c>
      <c r="CZ70">
        <f t="shared" ca="1" si="104"/>
        <v>19</v>
      </c>
      <c r="DA70">
        <f t="shared" ca="1" si="104"/>
        <v>18</v>
      </c>
      <c r="DB70">
        <f t="shared" ca="1" si="104"/>
        <v>12</v>
      </c>
      <c r="DC70">
        <f t="shared" ca="1" si="104"/>
        <v>16</v>
      </c>
      <c r="DD70">
        <f t="shared" ca="1" si="104"/>
        <v>10</v>
      </c>
      <c r="DE70">
        <f t="shared" ca="1" si="104"/>
        <v>8</v>
      </c>
      <c r="DF70">
        <f t="shared" ca="1" si="104"/>
        <v>6</v>
      </c>
      <c r="DG70">
        <f t="shared" ref="DG70:DO85" ca="1" si="147">IF(AND(DG69="",$B70&lt;&gt;DG$1),"",IF($C70&lt;DG69,DG69,IF($B70=DG$1,1,1+DG69)))</f>
        <v>1</v>
      </c>
      <c r="DH70">
        <f t="shared" ca="1" si="147"/>
        <v>15</v>
      </c>
      <c r="DI70">
        <f t="shared" ca="1" si="147"/>
        <v>11</v>
      </c>
      <c r="DJ70" t="str">
        <f t="shared" ca="1" si="147"/>
        <v/>
      </c>
      <c r="DK70">
        <f t="shared" ca="1" si="147"/>
        <v>26</v>
      </c>
      <c r="DL70">
        <f t="shared" ca="1" si="147"/>
        <v>23</v>
      </c>
      <c r="DM70">
        <f t="shared" ca="1" si="147"/>
        <v>21</v>
      </c>
      <c r="DN70">
        <f t="shared" ca="1" si="105"/>
        <v>29</v>
      </c>
      <c r="DO70">
        <f t="shared" ca="1" si="105"/>
        <v>33</v>
      </c>
    </row>
    <row r="71" spans="1:119" x14ac:dyDescent="0.25">
      <c r="A71">
        <v>70</v>
      </c>
      <c r="B71">
        <f ca="1">'Rev-KTF'!B72</f>
        <v>26</v>
      </c>
      <c r="C71">
        <f t="shared" ca="1" si="108"/>
        <v>10</v>
      </c>
      <c r="D71" t="str">
        <f t="shared" ca="1" si="111"/>
        <v/>
      </c>
      <c r="E71" t="str">
        <f t="shared" ca="1" si="109"/>
        <v/>
      </c>
      <c r="F71" t="str">
        <f t="shared" ca="1" si="109"/>
        <v/>
      </c>
      <c r="G71" t="str">
        <f t="shared" ca="1" si="109"/>
        <v/>
      </c>
      <c r="H71" t="str">
        <f t="shared" ca="1" si="109"/>
        <v/>
      </c>
      <c r="I71" t="str">
        <f t="shared" ca="1" si="109"/>
        <v/>
      </c>
      <c r="J71" t="str">
        <f t="shared" ca="1" si="109"/>
        <v/>
      </c>
      <c r="K71" t="str">
        <f t="shared" ca="1" si="109"/>
        <v/>
      </c>
      <c r="L71" t="str">
        <f t="shared" ca="1" si="109"/>
        <v/>
      </c>
      <c r="M71" t="str">
        <f t="shared" ca="1" si="109"/>
        <v/>
      </c>
      <c r="N71" t="str">
        <f t="shared" ca="1" si="109"/>
        <v/>
      </c>
      <c r="O71" t="str">
        <f t="shared" ca="1" si="109"/>
        <v/>
      </c>
      <c r="P71" t="str">
        <f t="shared" ca="1" si="109"/>
        <v/>
      </c>
      <c r="Q71" t="str">
        <f t="shared" ca="1" si="109"/>
        <v/>
      </c>
      <c r="R71" t="str">
        <f t="shared" ca="1" si="109"/>
        <v/>
      </c>
      <c r="S71" t="str">
        <f t="shared" ca="1" si="109"/>
        <v/>
      </c>
      <c r="T71" t="str">
        <f t="shared" ca="1" si="106"/>
        <v/>
      </c>
      <c r="U71" t="str">
        <f t="shared" ca="1" si="106"/>
        <v/>
      </c>
      <c r="V71" t="str">
        <f t="shared" ca="1" si="106"/>
        <v/>
      </c>
      <c r="W71" t="str">
        <f t="shared" ca="1" si="106"/>
        <v/>
      </c>
      <c r="X71" t="str">
        <f t="shared" ca="1" si="106"/>
        <v/>
      </c>
      <c r="Y71" t="str">
        <f t="shared" ca="1" si="106"/>
        <v/>
      </c>
      <c r="Z71" t="str">
        <f t="shared" ca="1" si="106"/>
        <v/>
      </c>
      <c r="AA71" t="str">
        <f t="shared" ca="1" si="106"/>
        <v/>
      </c>
      <c r="AB71" t="str">
        <f t="shared" ca="1" si="106"/>
        <v/>
      </c>
      <c r="AC71" t="str">
        <f t="shared" ca="1" si="106"/>
        <v/>
      </c>
      <c r="AD71" t="str">
        <f t="shared" ca="1" si="106"/>
        <v/>
      </c>
      <c r="AE71" t="str">
        <f t="shared" ca="1" si="106"/>
        <v/>
      </c>
      <c r="AF71" t="str">
        <f t="shared" ca="1" si="106"/>
        <v/>
      </c>
      <c r="AG71" t="str">
        <f t="shared" ca="1" si="106"/>
        <v/>
      </c>
      <c r="AH71" t="str">
        <f t="shared" ca="1" si="106"/>
        <v/>
      </c>
      <c r="AI71" t="str">
        <f t="shared" ca="1" si="106"/>
        <v/>
      </c>
      <c r="AJ71" t="str">
        <f t="shared" ca="1" si="106"/>
        <v/>
      </c>
      <c r="AK71" t="str">
        <f t="shared" ca="1" si="103"/>
        <v/>
      </c>
      <c r="AL71" t="str">
        <f t="shared" ca="1" si="103"/>
        <v/>
      </c>
      <c r="AM71" t="str">
        <f t="shared" ca="1" si="103"/>
        <v/>
      </c>
      <c r="AN71" t="str">
        <f t="shared" ca="1" si="103"/>
        <v/>
      </c>
      <c r="AO71" t="str">
        <f t="shared" ca="1" si="103"/>
        <v/>
      </c>
      <c r="AQ71">
        <f t="shared" ca="1" si="107"/>
        <v>26</v>
      </c>
      <c r="AR71">
        <f t="shared" ca="1" si="110"/>
        <v>29</v>
      </c>
      <c r="AS71">
        <f t="shared" ca="1" si="112"/>
        <v>3</v>
      </c>
      <c r="AT71">
        <f t="shared" ca="1" si="113"/>
        <v>11</v>
      </c>
      <c r="AU71">
        <f t="shared" ca="1" si="114"/>
        <v>19</v>
      </c>
      <c r="AV71">
        <f t="shared" ca="1" si="115"/>
        <v>9</v>
      </c>
      <c r="AW71">
        <f t="shared" ca="1" si="116"/>
        <v>28</v>
      </c>
      <c r="AX71">
        <f t="shared" ca="1" si="117"/>
        <v>5</v>
      </c>
      <c r="AY71">
        <f t="shared" ca="1" si="118"/>
        <v>27</v>
      </c>
      <c r="AZ71">
        <f t="shared" ca="1" si="119"/>
        <v>17</v>
      </c>
      <c r="BA71">
        <f t="shared" ca="1" si="120"/>
        <v>31</v>
      </c>
      <c r="BB71">
        <f t="shared" ca="1" si="121"/>
        <v>24</v>
      </c>
      <c r="BC71">
        <f t="shared" ca="1" si="122"/>
        <v>12</v>
      </c>
      <c r="BD71">
        <f t="shared" ca="1" si="123"/>
        <v>1</v>
      </c>
      <c r="BE71">
        <f t="shared" ca="1" si="124"/>
        <v>30</v>
      </c>
      <c r="BF71">
        <f t="shared" ca="1" si="125"/>
        <v>25</v>
      </c>
      <c r="BG71">
        <f t="shared" ca="1" si="126"/>
        <v>8</v>
      </c>
      <c r="BH71">
        <f t="shared" ca="1" si="127"/>
        <v>23</v>
      </c>
      <c r="BI71">
        <f t="shared" ca="1" si="128"/>
        <v>22</v>
      </c>
      <c r="BJ71">
        <f t="shared" ca="1" si="129"/>
        <v>18</v>
      </c>
      <c r="BK71">
        <f t="shared" ca="1" si="130"/>
        <v>35</v>
      </c>
      <c r="BL71">
        <f t="shared" ca="1" si="131"/>
        <v>4</v>
      </c>
      <c r="BM71">
        <f t="shared" ca="1" si="132"/>
        <v>34</v>
      </c>
      <c r="BN71">
        <f t="shared" ca="1" si="133"/>
        <v>16</v>
      </c>
      <c r="BO71">
        <f t="shared" ca="1" si="134"/>
        <v>15</v>
      </c>
      <c r="BP71">
        <f t="shared" ca="1" si="135"/>
        <v>33</v>
      </c>
      <c r="BQ71">
        <f t="shared" ca="1" si="136"/>
        <v>6</v>
      </c>
      <c r="BR71">
        <f t="shared" ca="1" si="137"/>
        <v>10</v>
      </c>
      <c r="BS71">
        <f t="shared" ca="1" si="138"/>
        <v>36</v>
      </c>
      <c r="BT71">
        <f t="shared" ca="1" si="139"/>
        <v>2</v>
      </c>
      <c r="BU71">
        <f t="shared" ca="1" si="140"/>
        <v>20</v>
      </c>
      <c r="BV71">
        <f t="shared" ca="1" si="141"/>
        <v>7</v>
      </c>
      <c r="BW71">
        <f t="shared" ca="1" si="142"/>
        <v>37</v>
      </c>
      <c r="BX71" t="str">
        <f t="shared" ca="1" si="143"/>
        <v/>
      </c>
      <c r="BY71" t="str">
        <f t="shared" ca="1" si="144"/>
        <v/>
      </c>
      <c r="BZ71" t="str">
        <f t="shared" ca="1" si="145"/>
        <v/>
      </c>
      <c r="CA71" t="str">
        <f t="shared" ca="1" si="146"/>
        <v/>
      </c>
      <c r="CE71">
        <f t="shared" ca="1" si="104"/>
        <v>14</v>
      </c>
      <c r="CF71">
        <f t="shared" ca="1" si="104"/>
        <v>30</v>
      </c>
      <c r="CG71">
        <f t="shared" ca="1" si="104"/>
        <v>3</v>
      </c>
      <c r="CH71">
        <f t="shared" ca="1" si="104"/>
        <v>22</v>
      </c>
      <c r="CI71">
        <f t="shared" ca="1" si="104"/>
        <v>8</v>
      </c>
      <c r="CJ71">
        <f t="shared" ca="1" si="104"/>
        <v>27</v>
      </c>
      <c r="CK71">
        <f t="shared" ca="1" si="104"/>
        <v>32</v>
      </c>
      <c r="CL71">
        <f t="shared" ca="1" si="104"/>
        <v>17</v>
      </c>
      <c r="CM71">
        <f t="shared" ca="1" si="104"/>
        <v>6</v>
      </c>
      <c r="CN71">
        <f t="shared" ca="1" si="104"/>
        <v>28</v>
      </c>
      <c r="CO71">
        <f t="shared" ca="1" si="104"/>
        <v>4</v>
      </c>
      <c r="CP71">
        <f t="shared" ca="1" si="104"/>
        <v>13</v>
      </c>
      <c r="CQ71" t="str">
        <f t="shared" ca="1" si="104"/>
        <v/>
      </c>
      <c r="CR71" t="str">
        <f t="shared" ca="1" si="104"/>
        <v/>
      </c>
      <c r="CS71">
        <f t="shared" ca="1" si="104"/>
        <v>25</v>
      </c>
      <c r="CT71">
        <f t="shared" ca="1" si="104"/>
        <v>24</v>
      </c>
      <c r="CU71">
        <f t="shared" ca="1" si="104"/>
        <v>10</v>
      </c>
      <c r="CV71">
        <f t="shared" ca="1" si="104"/>
        <v>20</v>
      </c>
      <c r="CW71">
        <f t="shared" ca="1" si="104"/>
        <v>5</v>
      </c>
      <c r="CX71">
        <f t="shared" ca="1" si="104"/>
        <v>31</v>
      </c>
      <c r="CY71" t="str">
        <f t="shared" ca="1" si="104"/>
        <v/>
      </c>
      <c r="CZ71">
        <f t="shared" ca="1" si="104"/>
        <v>19</v>
      </c>
      <c r="DA71">
        <f t="shared" ca="1" si="104"/>
        <v>18</v>
      </c>
      <c r="DB71">
        <f t="shared" ca="1" si="104"/>
        <v>12</v>
      </c>
      <c r="DC71">
        <f t="shared" ca="1" si="104"/>
        <v>16</v>
      </c>
      <c r="DD71">
        <f t="shared" ca="1" si="104"/>
        <v>1</v>
      </c>
      <c r="DE71">
        <f t="shared" ca="1" si="104"/>
        <v>9</v>
      </c>
      <c r="DF71">
        <f t="shared" ca="1" si="104"/>
        <v>7</v>
      </c>
      <c r="DG71">
        <f t="shared" ca="1" si="147"/>
        <v>2</v>
      </c>
      <c r="DH71">
        <f t="shared" ca="1" si="147"/>
        <v>15</v>
      </c>
      <c r="DI71">
        <f t="shared" ca="1" si="147"/>
        <v>11</v>
      </c>
      <c r="DJ71" t="str">
        <f t="shared" ca="1" si="147"/>
        <v/>
      </c>
      <c r="DK71">
        <f t="shared" ca="1" si="147"/>
        <v>26</v>
      </c>
      <c r="DL71">
        <f t="shared" ca="1" si="147"/>
        <v>23</v>
      </c>
      <c r="DM71">
        <f t="shared" ca="1" si="147"/>
        <v>21</v>
      </c>
      <c r="DN71">
        <f t="shared" ca="1" si="105"/>
        <v>29</v>
      </c>
      <c r="DO71">
        <f t="shared" ca="1" si="105"/>
        <v>33</v>
      </c>
    </row>
    <row r="72" spans="1:119" x14ac:dyDescent="0.25">
      <c r="A72">
        <v>71</v>
      </c>
      <c r="B72">
        <f ca="1">'Rev-KTF'!B73</f>
        <v>35</v>
      </c>
      <c r="C72">
        <f t="shared" ca="1" si="108"/>
        <v>21</v>
      </c>
      <c r="D72" t="str">
        <f t="shared" ca="1" si="111"/>
        <v/>
      </c>
      <c r="E72" t="str">
        <f t="shared" ca="1" si="109"/>
        <v/>
      </c>
      <c r="F72" t="str">
        <f t="shared" ca="1" si="109"/>
        <v/>
      </c>
      <c r="G72" t="str">
        <f t="shared" ca="1" si="109"/>
        <v/>
      </c>
      <c r="H72" t="str">
        <f t="shared" ca="1" si="109"/>
        <v/>
      </c>
      <c r="I72" t="str">
        <f t="shared" ca="1" si="109"/>
        <v/>
      </c>
      <c r="J72" t="str">
        <f t="shared" ca="1" si="109"/>
        <v/>
      </c>
      <c r="K72" t="str">
        <f t="shared" ca="1" si="109"/>
        <v/>
      </c>
      <c r="L72" t="str">
        <f t="shared" ca="1" si="109"/>
        <v/>
      </c>
      <c r="M72" t="str">
        <f t="shared" ca="1" si="109"/>
        <v/>
      </c>
      <c r="N72" t="str">
        <f t="shared" ca="1" si="109"/>
        <v/>
      </c>
      <c r="O72" t="str">
        <f t="shared" ca="1" si="109"/>
        <v/>
      </c>
      <c r="P72" t="str">
        <f t="shared" ca="1" si="109"/>
        <v/>
      </c>
      <c r="Q72" t="str">
        <f t="shared" ca="1" si="109"/>
        <v/>
      </c>
      <c r="R72" t="str">
        <f t="shared" ca="1" si="109"/>
        <v/>
      </c>
      <c r="S72" t="str">
        <f t="shared" ca="1" si="109"/>
        <v/>
      </c>
      <c r="T72" t="str">
        <f t="shared" ca="1" si="106"/>
        <v/>
      </c>
      <c r="U72" t="str">
        <f t="shared" ca="1" si="106"/>
        <v/>
      </c>
      <c r="V72" t="str">
        <f t="shared" ca="1" si="106"/>
        <v/>
      </c>
      <c r="W72" t="str">
        <f t="shared" ca="1" si="106"/>
        <v/>
      </c>
      <c r="X72" t="str">
        <f t="shared" ca="1" si="106"/>
        <v/>
      </c>
      <c r="Y72" t="str">
        <f t="shared" ca="1" si="106"/>
        <v/>
      </c>
      <c r="Z72" t="str">
        <f t="shared" ca="1" si="106"/>
        <v/>
      </c>
      <c r="AA72" t="str">
        <f t="shared" ca="1" si="106"/>
        <v/>
      </c>
      <c r="AB72" t="str">
        <f t="shared" ca="1" si="106"/>
        <v/>
      </c>
      <c r="AC72" t="str">
        <f t="shared" ca="1" si="106"/>
        <v/>
      </c>
      <c r="AD72" t="str">
        <f t="shared" ca="1" si="106"/>
        <v/>
      </c>
      <c r="AE72" t="str">
        <f t="shared" ca="1" si="106"/>
        <v/>
      </c>
      <c r="AF72" t="str">
        <f t="shared" ca="1" si="106"/>
        <v/>
      </c>
      <c r="AG72" t="str">
        <f t="shared" ca="1" si="106"/>
        <v/>
      </c>
      <c r="AH72" t="str">
        <f t="shared" ca="1" si="106"/>
        <v/>
      </c>
      <c r="AI72" t="str">
        <f t="shared" ca="1" si="106"/>
        <v/>
      </c>
      <c r="AJ72" t="str">
        <f t="shared" ca="1" si="106"/>
        <v/>
      </c>
      <c r="AK72" t="str">
        <f t="shared" ca="1" si="103"/>
        <v/>
      </c>
      <c r="AL72" t="str">
        <f t="shared" ca="1" si="103"/>
        <v/>
      </c>
      <c r="AM72" t="str">
        <f t="shared" ca="1" si="103"/>
        <v/>
      </c>
      <c r="AN72" t="str">
        <f t="shared" ca="1" si="103"/>
        <v/>
      </c>
      <c r="AO72" t="str">
        <f t="shared" ca="1" si="103"/>
        <v/>
      </c>
      <c r="AQ72">
        <f t="shared" ca="1" si="107"/>
        <v>35</v>
      </c>
      <c r="AR72">
        <f t="shared" ca="1" si="110"/>
        <v>26</v>
      </c>
      <c r="AS72">
        <f t="shared" ca="1" si="112"/>
        <v>29</v>
      </c>
      <c r="AT72">
        <f t="shared" ca="1" si="113"/>
        <v>3</v>
      </c>
      <c r="AU72">
        <f t="shared" ca="1" si="114"/>
        <v>11</v>
      </c>
      <c r="AV72">
        <f t="shared" ca="1" si="115"/>
        <v>19</v>
      </c>
      <c r="AW72">
        <f t="shared" ca="1" si="116"/>
        <v>9</v>
      </c>
      <c r="AX72">
        <f t="shared" ca="1" si="117"/>
        <v>28</v>
      </c>
      <c r="AY72">
        <f t="shared" ca="1" si="118"/>
        <v>5</v>
      </c>
      <c r="AZ72">
        <f t="shared" ca="1" si="119"/>
        <v>27</v>
      </c>
      <c r="BA72">
        <f t="shared" ca="1" si="120"/>
        <v>17</v>
      </c>
      <c r="BB72">
        <f t="shared" ca="1" si="121"/>
        <v>31</v>
      </c>
      <c r="BC72">
        <f t="shared" ca="1" si="122"/>
        <v>24</v>
      </c>
      <c r="BD72">
        <f t="shared" ca="1" si="123"/>
        <v>12</v>
      </c>
      <c r="BE72">
        <f t="shared" ca="1" si="124"/>
        <v>1</v>
      </c>
      <c r="BF72">
        <f t="shared" ca="1" si="125"/>
        <v>30</v>
      </c>
      <c r="BG72">
        <f t="shared" ca="1" si="126"/>
        <v>25</v>
      </c>
      <c r="BH72">
        <f t="shared" ca="1" si="127"/>
        <v>8</v>
      </c>
      <c r="BI72">
        <f t="shared" ca="1" si="128"/>
        <v>23</v>
      </c>
      <c r="BJ72">
        <f t="shared" ca="1" si="129"/>
        <v>22</v>
      </c>
      <c r="BK72">
        <f t="shared" ca="1" si="130"/>
        <v>18</v>
      </c>
      <c r="BL72">
        <f t="shared" ca="1" si="131"/>
        <v>4</v>
      </c>
      <c r="BM72">
        <f t="shared" ca="1" si="132"/>
        <v>34</v>
      </c>
      <c r="BN72">
        <f t="shared" ca="1" si="133"/>
        <v>16</v>
      </c>
      <c r="BO72">
        <f t="shared" ca="1" si="134"/>
        <v>15</v>
      </c>
      <c r="BP72">
        <f t="shared" ca="1" si="135"/>
        <v>33</v>
      </c>
      <c r="BQ72">
        <f t="shared" ca="1" si="136"/>
        <v>6</v>
      </c>
      <c r="BR72">
        <f t="shared" ca="1" si="137"/>
        <v>10</v>
      </c>
      <c r="BS72">
        <f t="shared" ca="1" si="138"/>
        <v>36</v>
      </c>
      <c r="BT72">
        <f t="shared" ca="1" si="139"/>
        <v>2</v>
      </c>
      <c r="BU72">
        <f t="shared" ca="1" si="140"/>
        <v>20</v>
      </c>
      <c r="BV72">
        <f t="shared" ca="1" si="141"/>
        <v>7</v>
      </c>
      <c r="BW72">
        <f t="shared" ca="1" si="142"/>
        <v>37</v>
      </c>
      <c r="BX72" t="str">
        <f t="shared" ca="1" si="143"/>
        <v/>
      </c>
      <c r="BY72" t="str">
        <f t="shared" ca="1" si="144"/>
        <v/>
      </c>
      <c r="BZ72" t="str">
        <f t="shared" ca="1" si="145"/>
        <v/>
      </c>
      <c r="CA72" t="str">
        <f t="shared" ca="1" si="146"/>
        <v/>
      </c>
      <c r="CE72">
        <f t="shared" ca="1" si="104"/>
        <v>15</v>
      </c>
      <c r="CF72">
        <f t="shared" ca="1" si="104"/>
        <v>30</v>
      </c>
      <c r="CG72">
        <f t="shared" ca="1" si="104"/>
        <v>4</v>
      </c>
      <c r="CH72">
        <f t="shared" ca="1" si="104"/>
        <v>22</v>
      </c>
      <c r="CI72">
        <f t="shared" ca="1" si="104"/>
        <v>9</v>
      </c>
      <c r="CJ72">
        <f t="shared" ca="1" si="104"/>
        <v>27</v>
      </c>
      <c r="CK72">
        <f t="shared" ca="1" si="104"/>
        <v>32</v>
      </c>
      <c r="CL72">
        <f t="shared" ca="1" si="104"/>
        <v>18</v>
      </c>
      <c r="CM72">
        <f t="shared" ca="1" si="104"/>
        <v>7</v>
      </c>
      <c r="CN72">
        <f t="shared" ca="1" si="104"/>
        <v>28</v>
      </c>
      <c r="CO72">
        <f t="shared" ca="1" si="104"/>
        <v>5</v>
      </c>
      <c r="CP72">
        <f t="shared" ca="1" si="104"/>
        <v>14</v>
      </c>
      <c r="CQ72" t="str">
        <f t="shared" ca="1" si="104"/>
        <v/>
      </c>
      <c r="CR72" t="str">
        <f t="shared" ca="1" si="104"/>
        <v/>
      </c>
      <c r="CS72">
        <f t="shared" ca="1" si="104"/>
        <v>25</v>
      </c>
      <c r="CT72">
        <f t="shared" ca="1" si="104"/>
        <v>24</v>
      </c>
      <c r="CU72">
        <f t="shared" ca="1" si="104"/>
        <v>11</v>
      </c>
      <c r="CV72">
        <f t="shared" ca="1" si="104"/>
        <v>21</v>
      </c>
      <c r="CW72">
        <f t="shared" ca="1" si="104"/>
        <v>6</v>
      </c>
      <c r="CX72">
        <f t="shared" ca="1" si="104"/>
        <v>31</v>
      </c>
      <c r="CY72" t="str">
        <f t="shared" ca="1" si="104"/>
        <v/>
      </c>
      <c r="CZ72">
        <f t="shared" ca="1" si="104"/>
        <v>20</v>
      </c>
      <c r="DA72">
        <f t="shared" ca="1" si="104"/>
        <v>19</v>
      </c>
      <c r="DB72">
        <f t="shared" ca="1" si="104"/>
        <v>13</v>
      </c>
      <c r="DC72">
        <f t="shared" ca="1" si="104"/>
        <v>17</v>
      </c>
      <c r="DD72">
        <f t="shared" ca="1" si="104"/>
        <v>2</v>
      </c>
      <c r="DE72">
        <f t="shared" ca="1" si="104"/>
        <v>10</v>
      </c>
      <c r="DF72">
        <f t="shared" ca="1" si="104"/>
        <v>8</v>
      </c>
      <c r="DG72">
        <f t="shared" ca="1" si="147"/>
        <v>3</v>
      </c>
      <c r="DH72">
        <f t="shared" ca="1" si="147"/>
        <v>16</v>
      </c>
      <c r="DI72">
        <f t="shared" ca="1" si="147"/>
        <v>12</v>
      </c>
      <c r="DJ72" t="str">
        <f t="shared" ca="1" si="147"/>
        <v/>
      </c>
      <c r="DK72">
        <f t="shared" ca="1" si="147"/>
        <v>26</v>
      </c>
      <c r="DL72">
        <f t="shared" ca="1" si="147"/>
        <v>23</v>
      </c>
      <c r="DM72">
        <f t="shared" ca="1" si="147"/>
        <v>1</v>
      </c>
      <c r="DN72">
        <f t="shared" ca="1" si="105"/>
        <v>29</v>
      </c>
      <c r="DO72">
        <f t="shared" ca="1" si="105"/>
        <v>33</v>
      </c>
    </row>
    <row r="73" spans="1:119" x14ac:dyDescent="0.25">
      <c r="A73">
        <v>72</v>
      </c>
      <c r="B73">
        <f ca="1">'Rev-KTF'!B74</f>
        <v>8</v>
      </c>
      <c r="C73">
        <f t="shared" ca="1" si="108"/>
        <v>18</v>
      </c>
      <c r="D73" t="str">
        <f t="shared" ca="1" si="111"/>
        <v/>
      </c>
      <c r="E73" t="str">
        <f t="shared" ca="1" si="109"/>
        <v/>
      </c>
      <c r="F73" t="str">
        <f t="shared" ca="1" si="109"/>
        <v/>
      </c>
      <c r="G73" t="str">
        <f t="shared" ca="1" si="109"/>
        <v/>
      </c>
      <c r="H73" t="str">
        <f t="shared" ca="1" si="109"/>
        <v/>
      </c>
      <c r="I73" t="str">
        <f t="shared" ca="1" si="109"/>
        <v/>
      </c>
      <c r="J73" t="str">
        <f t="shared" ca="1" si="109"/>
        <v/>
      </c>
      <c r="K73" t="str">
        <f t="shared" ca="1" si="109"/>
        <v/>
      </c>
      <c r="L73" t="str">
        <f t="shared" ca="1" si="109"/>
        <v/>
      </c>
      <c r="M73" t="str">
        <f t="shared" ca="1" si="109"/>
        <v/>
      </c>
      <c r="N73" t="str">
        <f t="shared" ca="1" si="109"/>
        <v/>
      </c>
      <c r="O73" t="str">
        <f t="shared" ca="1" si="109"/>
        <v/>
      </c>
      <c r="P73" t="str">
        <f t="shared" ca="1" si="109"/>
        <v/>
      </c>
      <c r="Q73" t="str">
        <f t="shared" ca="1" si="109"/>
        <v/>
      </c>
      <c r="R73" t="str">
        <f t="shared" ca="1" si="109"/>
        <v/>
      </c>
      <c r="S73" t="str">
        <f t="shared" ca="1" si="109"/>
        <v/>
      </c>
      <c r="T73" t="str">
        <f t="shared" ca="1" si="106"/>
        <v/>
      </c>
      <c r="U73" t="str">
        <f t="shared" ca="1" si="106"/>
        <v/>
      </c>
      <c r="V73" t="str">
        <f t="shared" ca="1" si="106"/>
        <v/>
      </c>
      <c r="W73" t="str">
        <f t="shared" ca="1" si="106"/>
        <v/>
      </c>
      <c r="X73" t="str">
        <f t="shared" ca="1" si="106"/>
        <v/>
      </c>
      <c r="Y73" t="str">
        <f t="shared" ca="1" si="106"/>
        <v/>
      </c>
      <c r="Z73" t="str">
        <f t="shared" ca="1" si="106"/>
        <v/>
      </c>
      <c r="AA73" t="str">
        <f t="shared" ca="1" si="106"/>
        <v/>
      </c>
      <c r="AB73" t="str">
        <f t="shared" ca="1" si="106"/>
        <v/>
      </c>
      <c r="AC73" t="str">
        <f t="shared" ca="1" si="106"/>
        <v/>
      </c>
      <c r="AD73" t="str">
        <f t="shared" ca="1" si="106"/>
        <v/>
      </c>
      <c r="AE73" t="str">
        <f t="shared" ca="1" si="106"/>
        <v/>
      </c>
      <c r="AF73" t="str">
        <f t="shared" ca="1" si="106"/>
        <v/>
      </c>
      <c r="AG73" t="str">
        <f t="shared" ca="1" si="106"/>
        <v/>
      </c>
      <c r="AH73" t="str">
        <f t="shared" ca="1" si="106"/>
        <v/>
      </c>
      <c r="AI73" t="str">
        <f t="shared" ca="1" si="106"/>
        <v/>
      </c>
      <c r="AJ73" t="str">
        <f t="shared" ca="1" si="106"/>
        <v/>
      </c>
      <c r="AK73" t="str">
        <f t="shared" ca="1" si="103"/>
        <v/>
      </c>
      <c r="AL73" t="str">
        <f t="shared" ca="1" si="103"/>
        <v/>
      </c>
      <c r="AM73" t="str">
        <f t="shared" ca="1" si="103"/>
        <v/>
      </c>
      <c r="AN73" t="str">
        <f t="shared" ca="1" si="103"/>
        <v/>
      </c>
      <c r="AO73" t="str">
        <f t="shared" ca="1" si="103"/>
        <v/>
      </c>
      <c r="AQ73">
        <f t="shared" ca="1" si="107"/>
        <v>8</v>
      </c>
      <c r="AR73">
        <f t="shared" ca="1" si="110"/>
        <v>35</v>
      </c>
      <c r="AS73">
        <f t="shared" ca="1" si="112"/>
        <v>26</v>
      </c>
      <c r="AT73">
        <f t="shared" ca="1" si="113"/>
        <v>29</v>
      </c>
      <c r="AU73">
        <f t="shared" ca="1" si="114"/>
        <v>3</v>
      </c>
      <c r="AV73">
        <f t="shared" ca="1" si="115"/>
        <v>11</v>
      </c>
      <c r="AW73">
        <f t="shared" ca="1" si="116"/>
        <v>19</v>
      </c>
      <c r="AX73">
        <f t="shared" ca="1" si="117"/>
        <v>9</v>
      </c>
      <c r="AY73">
        <f t="shared" ca="1" si="118"/>
        <v>28</v>
      </c>
      <c r="AZ73">
        <f t="shared" ca="1" si="119"/>
        <v>5</v>
      </c>
      <c r="BA73">
        <f t="shared" ca="1" si="120"/>
        <v>27</v>
      </c>
      <c r="BB73">
        <f t="shared" ca="1" si="121"/>
        <v>17</v>
      </c>
      <c r="BC73">
        <f t="shared" ca="1" si="122"/>
        <v>31</v>
      </c>
      <c r="BD73">
        <f t="shared" ca="1" si="123"/>
        <v>24</v>
      </c>
      <c r="BE73">
        <f t="shared" ca="1" si="124"/>
        <v>12</v>
      </c>
      <c r="BF73">
        <f t="shared" ca="1" si="125"/>
        <v>1</v>
      </c>
      <c r="BG73">
        <f t="shared" ca="1" si="126"/>
        <v>30</v>
      </c>
      <c r="BH73">
        <f t="shared" ca="1" si="127"/>
        <v>25</v>
      </c>
      <c r="BI73">
        <f t="shared" ca="1" si="128"/>
        <v>23</v>
      </c>
      <c r="BJ73">
        <f t="shared" ca="1" si="129"/>
        <v>22</v>
      </c>
      <c r="BK73">
        <f t="shared" ca="1" si="130"/>
        <v>18</v>
      </c>
      <c r="BL73">
        <f t="shared" ca="1" si="131"/>
        <v>4</v>
      </c>
      <c r="BM73">
        <f t="shared" ca="1" si="132"/>
        <v>34</v>
      </c>
      <c r="BN73">
        <f t="shared" ca="1" si="133"/>
        <v>16</v>
      </c>
      <c r="BO73">
        <f t="shared" ca="1" si="134"/>
        <v>15</v>
      </c>
      <c r="BP73">
        <f t="shared" ca="1" si="135"/>
        <v>33</v>
      </c>
      <c r="BQ73">
        <f t="shared" ca="1" si="136"/>
        <v>6</v>
      </c>
      <c r="BR73">
        <f t="shared" ca="1" si="137"/>
        <v>10</v>
      </c>
      <c r="BS73">
        <f t="shared" ca="1" si="138"/>
        <v>36</v>
      </c>
      <c r="BT73">
        <f t="shared" ca="1" si="139"/>
        <v>2</v>
      </c>
      <c r="BU73">
        <f t="shared" ca="1" si="140"/>
        <v>20</v>
      </c>
      <c r="BV73">
        <f t="shared" ca="1" si="141"/>
        <v>7</v>
      </c>
      <c r="BW73">
        <f t="shared" ca="1" si="142"/>
        <v>37</v>
      </c>
      <c r="BX73" t="str">
        <f t="shared" ca="1" si="143"/>
        <v/>
      </c>
      <c r="BY73" t="str">
        <f t="shared" ca="1" si="144"/>
        <v/>
      </c>
      <c r="BZ73" t="str">
        <f t="shared" ca="1" si="145"/>
        <v/>
      </c>
      <c r="CA73" t="str">
        <f t="shared" ca="1" si="146"/>
        <v/>
      </c>
      <c r="CE73">
        <f t="shared" ca="1" si="104"/>
        <v>16</v>
      </c>
      <c r="CF73">
        <f t="shared" ca="1" si="104"/>
        <v>30</v>
      </c>
      <c r="CG73">
        <f t="shared" ca="1" si="104"/>
        <v>5</v>
      </c>
      <c r="CH73">
        <f t="shared" ca="1" si="104"/>
        <v>22</v>
      </c>
      <c r="CI73">
        <f t="shared" ca="1" si="104"/>
        <v>10</v>
      </c>
      <c r="CJ73">
        <f t="shared" ca="1" si="104"/>
        <v>27</v>
      </c>
      <c r="CK73">
        <f t="shared" ref="CH73:DF84" ca="1" si="148">IF(AND(CK72="",$B73&lt;&gt;CK$1),"",IF($C73&lt;CK72,CK72,IF($B73=CK$1,1,1+CK72)))</f>
        <v>32</v>
      </c>
      <c r="CL73">
        <f t="shared" ca="1" si="148"/>
        <v>1</v>
      </c>
      <c r="CM73">
        <f t="shared" ca="1" si="148"/>
        <v>8</v>
      </c>
      <c r="CN73">
        <f t="shared" ca="1" si="148"/>
        <v>28</v>
      </c>
      <c r="CO73">
        <f t="shared" ca="1" si="148"/>
        <v>6</v>
      </c>
      <c r="CP73">
        <f t="shared" ca="1" si="148"/>
        <v>15</v>
      </c>
      <c r="CQ73" t="str">
        <f t="shared" ca="1" si="148"/>
        <v/>
      </c>
      <c r="CR73" t="str">
        <f t="shared" ca="1" si="148"/>
        <v/>
      </c>
      <c r="CS73">
        <f t="shared" ca="1" si="148"/>
        <v>25</v>
      </c>
      <c r="CT73">
        <f t="shared" ca="1" si="148"/>
        <v>24</v>
      </c>
      <c r="CU73">
        <f t="shared" ca="1" si="148"/>
        <v>12</v>
      </c>
      <c r="CV73">
        <f t="shared" ca="1" si="148"/>
        <v>21</v>
      </c>
      <c r="CW73">
        <f t="shared" ca="1" si="148"/>
        <v>7</v>
      </c>
      <c r="CX73">
        <f t="shared" ca="1" si="148"/>
        <v>31</v>
      </c>
      <c r="CY73" t="str">
        <f t="shared" ca="1" si="148"/>
        <v/>
      </c>
      <c r="CZ73">
        <f t="shared" ca="1" si="148"/>
        <v>20</v>
      </c>
      <c r="DA73">
        <f t="shared" ca="1" si="148"/>
        <v>19</v>
      </c>
      <c r="DB73">
        <f t="shared" ca="1" si="148"/>
        <v>14</v>
      </c>
      <c r="DC73">
        <f t="shared" ca="1" si="148"/>
        <v>18</v>
      </c>
      <c r="DD73">
        <f t="shared" ca="1" si="148"/>
        <v>3</v>
      </c>
      <c r="DE73">
        <f t="shared" ca="1" si="148"/>
        <v>11</v>
      </c>
      <c r="DF73">
        <f t="shared" ca="1" si="148"/>
        <v>9</v>
      </c>
      <c r="DG73">
        <f t="shared" ca="1" si="147"/>
        <v>4</v>
      </c>
      <c r="DH73">
        <f t="shared" ca="1" si="147"/>
        <v>17</v>
      </c>
      <c r="DI73">
        <f t="shared" ca="1" si="147"/>
        <v>13</v>
      </c>
      <c r="DJ73" t="str">
        <f t="shared" ca="1" si="147"/>
        <v/>
      </c>
      <c r="DK73">
        <f t="shared" ca="1" si="147"/>
        <v>26</v>
      </c>
      <c r="DL73">
        <f t="shared" ca="1" si="147"/>
        <v>23</v>
      </c>
      <c r="DM73">
        <f t="shared" ca="1" si="147"/>
        <v>2</v>
      </c>
      <c r="DN73">
        <f t="shared" ca="1" si="105"/>
        <v>29</v>
      </c>
      <c r="DO73">
        <f t="shared" ca="1" si="105"/>
        <v>33</v>
      </c>
    </row>
    <row r="74" spans="1:119" x14ac:dyDescent="0.25">
      <c r="A74">
        <v>73</v>
      </c>
      <c r="B74">
        <f ca="1">'Rev-KTF'!B75</f>
        <v>32</v>
      </c>
      <c r="C74" t="str">
        <f t="shared" ca="1" si="108"/>
        <v/>
      </c>
      <c r="D74" t="str">
        <f t="shared" ca="1" si="111"/>
        <v/>
      </c>
      <c r="E74" t="str">
        <f t="shared" ca="1" si="109"/>
        <v/>
      </c>
      <c r="F74" t="str">
        <f t="shared" ca="1" si="109"/>
        <v/>
      </c>
      <c r="G74" t="str">
        <f t="shared" ca="1" si="109"/>
        <v/>
      </c>
      <c r="H74" t="str">
        <f t="shared" ca="1" si="109"/>
        <v/>
      </c>
      <c r="I74" t="str">
        <f t="shared" ca="1" si="109"/>
        <v/>
      </c>
      <c r="J74" t="str">
        <f t="shared" ca="1" si="109"/>
        <v/>
      </c>
      <c r="K74" t="str">
        <f t="shared" ca="1" si="109"/>
        <v/>
      </c>
      <c r="L74" t="str">
        <f t="shared" ca="1" si="109"/>
        <v/>
      </c>
      <c r="M74" t="str">
        <f t="shared" ca="1" si="109"/>
        <v/>
      </c>
      <c r="N74" t="str">
        <f t="shared" ca="1" si="109"/>
        <v/>
      </c>
      <c r="O74" t="str">
        <f t="shared" ca="1" si="109"/>
        <v/>
      </c>
      <c r="P74" t="str">
        <f t="shared" ca="1" si="109"/>
        <v/>
      </c>
      <c r="Q74" t="str">
        <f t="shared" ca="1" si="109"/>
        <v/>
      </c>
      <c r="R74" t="str">
        <f t="shared" ca="1" si="109"/>
        <v/>
      </c>
      <c r="S74" t="str">
        <f t="shared" ca="1" si="109"/>
        <v/>
      </c>
      <c r="T74" t="str">
        <f t="shared" ca="1" si="106"/>
        <v/>
      </c>
      <c r="U74" t="str">
        <f t="shared" ca="1" si="106"/>
        <v/>
      </c>
      <c r="V74" t="str">
        <f t="shared" ca="1" si="106"/>
        <v/>
      </c>
      <c r="W74" t="str">
        <f t="shared" ca="1" si="106"/>
        <v/>
      </c>
      <c r="X74" t="str">
        <f t="shared" ca="1" si="106"/>
        <v/>
      </c>
      <c r="Y74" t="str">
        <f t="shared" ca="1" si="106"/>
        <v/>
      </c>
      <c r="Z74" t="str">
        <f t="shared" ca="1" si="106"/>
        <v/>
      </c>
      <c r="AA74" t="str">
        <f t="shared" ca="1" si="106"/>
        <v/>
      </c>
      <c r="AB74" t="str">
        <f t="shared" ca="1" si="106"/>
        <v/>
      </c>
      <c r="AC74" t="str">
        <f t="shared" ca="1" si="106"/>
        <v/>
      </c>
      <c r="AD74" t="str">
        <f t="shared" ca="1" si="106"/>
        <v/>
      </c>
      <c r="AE74" t="str">
        <f t="shared" ca="1" si="106"/>
        <v/>
      </c>
      <c r="AF74" t="str">
        <f t="shared" ca="1" si="106"/>
        <v/>
      </c>
      <c r="AG74" t="str">
        <f t="shared" ca="1" si="106"/>
        <v/>
      </c>
      <c r="AH74" t="str">
        <f t="shared" ca="1" si="106"/>
        <v/>
      </c>
      <c r="AI74" t="str">
        <f t="shared" ca="1" si="106"/>
        <v/>
      </c>
      <c r="AJ74" t="str">
        <f t="shared" ca="1" si="106"/>
        <v/>
      </c>
      <c r="AK74" t="str">
        <f t="shared" ca="1" si="103"/>
        <v/>
      </c>
      <c r="AL74" t="str">
        <f t="shared" ca="1" si="103"/>
        <v/>
      </c>
      <c r="AM74" t="str">
        <f t="shared" ca="1" si="103"/>
        <v/>
      </c>
      <c r="AN74" t="str">
        <f t="shared" ca="1" si="103"/>
        <v/>
      </c>
      <c r="AO74" t="str">
        <f t="shared" ca="1" si="103"/>
        <v/>
      </c>
      <c r="AQ74">
        <f t="shared" ca="1" si="107"/>
        <v>32</v>
      </c>
      <c r="AR74">
        <f t="shared" ca="1" si="110"/>
        <v>8</v>
      </c>
      <c r="AS74">
        <f t="shared" ca="1" si="112"/>
        <v>35</v>
      </c>
      <c r="AT74">
        <f t="shared" ca="1" si="113"/>
        <v>26</v>
      </c>
      <c r="AU74">
        <f t="shared" ca="1" si="114"/>
        <v>29</v>
      </c>
      <c r="AV74">
        <f t="shared" ca="1" si="115"/>
        <v>3</v>
      </c>
      <c r="AW74">
        <f t="shared" ca="1" si="116"/>
        <v>11</v>
      </c>
      <c r="AX74">
        <f t="shared" ca="1" si="117"/>
        <v>19</v>
      </c>
      <c r="AY74">
        <f t="shared" ca="1" si="118"/>
        <v>9</v>
      </c>
      <c r="AZ74">
        <f t="shared" ca="1" si="119"/>
        <v>28</v>
      </c>
      <c r="BA74">
        <f t="shared" ca="1" si="120"/>
        <v>5</v>
      </c>
      <c r="BB74">
        <f t="shared" ca="1" si="121"/>
        <v>27</v>
      </c>
      <c r="BC74">
        <f t="shared" ca="1" si="122"/>
        <v>17</v>
      </c>
      <c r="BD74">
        <f t="shared" ca="1" si="123"/>
        <v>31</v>
      </c>
      <c r="BE74">
        <f t="shared" ca="1" si="124"/>
        <v>24</v>
      </c>
      <c r="BF74">
        <f t="shared" ca="1" si="125"/>
        <v>12</v>
      </c>
      <c r="BG74">
        <f t="shared" ca="1" si="126"/>
        <v>1</v>
      </c>
      <c r="BH74">
        <f t="shared" ca="1" si="127"/>
        <v>30</v>
      </c>
      <c r="BI74">
        <f t="shared" ca="1" si="128"/>
        <v>25</v>
      </c>
      <c r="BJ74">
        <f t="shared" ca="1" si="129"/>
        <v>23</v>
      </c>
      <c r="BK74">
        <f t="shared" ca="1" si="130"/>
        <v>22</v>
      </c>
      <c r="BL74">
        <f t="shared" ca="1" si="131"/>
        <v>18</v>
      </c>
      <c r="BM74">
        <f t="shared" ca="1" si="132"/>
        <v>4</v>
      </c>
      <c r="BN74">
        <f t="shared" ca="1" si="133"/>
        <v>34</v>
      </c>
      <c r="BO74">
        <f t="shared" ca="1" si="134"/>
        <v>16</v>
      </c>
      <c r="BP74">
        <f t="shared" ca="1" si="135"/>
        <v>15</v>
      </c>
      <c r="BQ74">
        <f t="shared" ca="1" si="136"/>
        <v>33</v>
      </c>
      <c r="BR74">
        <f t="shared" ca="1" si="137"/>
        <v>6</v>
      </c>
      <c r="BS74">
        <f t="shared" ca="1" si="138"/>
        <v>10</v>
      </c>
      <c r="BT74">
        <f t="shared" ca="1" si="139"/>
        <v>36</v>
      </c>
      <c r="BU74">
        <f t="shared" ca="1" si="140"/>
        <v>2</v>
      </c>
      <c r="BV74">
        <f t="shared" ca="1" si="141"/>
        <v>20</v>
      </c>
      <c r="BW74">
        <f t="shared" ca="1" si="142"/>
        <v>7</v>
      </c>
      <c r="BX74">
        <f t="shared" ca="1" si="143"/>
        <v>37</v>
      </c>
      <c r="BY74" t="str">
        <f t="shared" ca="1" si="144"/>
        <v/>
      </c>
      <c r="BZ74" t="str">
        <f t="shared" ca="1" si="145"/>
        <v/>
      </c>
      <c r="CA74" t="str">
        <f t="shared" ca="1" si="146"/>
        <v/>
      </c>
      <c r="CE74">
        <f t="shared" ref="CE74:CT89" ca="1" si="149">IF(AND(CE73="",$B74&lt;&gt;CE$1),"",IF($C74&lt;CE73,CE73,IF($B74=CE$1,1,1+CE73)))</f>
        <v>17</v>
      </c>
      <c r="CF74">
        <f t="shared" ca="1" si="149"/>
        <v>31</v>
      </c>
      <c r="CG74">
        <f t="shared" ca="1" si="149"/>
        <v>6</v>
      </c>
      <c r="CH74">
        <f t="shared" ca="1" si="148"/>
        <v>23</v>
      </c>
      <c r="CI74">
        <f t="shared" ca="1" si="148"/>
        <v>11</v>
      </c>
      <c r="CJ74">
        <f t="shared" ca="1" si="148"/>
        <v>28</v>
      </c>
      <c r="CK74">
        <f t="shared" ca="1" si="148"/>
        <v>33</v>
      </c>
      <c r="CL74">
        <f t="shared" ca="1" si="148"/>
        <v>2</v>
      </c>
      <c r="CM74">
        <f t="shared" ca="1" si="148"/>
        <v>9</v>
      </c>
      <c r="CN74">
        <f t="shared" ca="1" si="148"/>
        <v>29</v>
      </c>
      <c r="CO74">
        <f t="shared" ca="1" si="148"/>
        <v>7</v>
      </c>
      <c r="CP74">
        <f t="shared" ca="1" si="148"/>
        <v>16</v>
      </c>
      <c r="CQ74" t="str">
        <f t="shared" ca="1" si="148"/>
        <v/>
      </c>
      <c r="CR74" t="str">
        <f t="shared" ca="1" si="148"/>
        <v/>
      </c>
      <c r="CS74">
        <f t="shared" ca="1" si="148"/>
        <v>26</v>
      </c>
      <c r="CT74">
        <f t="shared" ca="1" si="148"/>
        <v>25</v>
      </c>
      <c r="CU74">
        <f t="shared" ca="1" si="148"/>
        <v>13</v>
      </c>
      <c r="CV74">
        <f t="shared" ca="1" si="148"/>
        <v>22</v>
      </c>
      <c r="CW74">
        <f t="shared" ca="1" si="148"/>
        <v>8</v>
      </c>
      <c r="CX74">
        <f t="shared" ca="1" si="148"/>
        <v>32</v>
      </c>
      <c r="CY74" t="str">
        <f t="shared" ca="1" si="148"/>
        <v/>
      </c>
      <c r="CZ74">
        <f t="shared" ca="1" si="148"/>
        <v>21</v>
      </c>
      <c r="DA74">
        <f t="shared" ca="1" si="148"/>
        <v>20</v>
      </c>
      <c r="DB74">
        <f t="shared" ca="1" si="148"/>
        <v>15</v>
      </c>
      <c r="DC74">
        <f t="shared" ca="1" si="148"/>
        <v>19</v>
      </c>
      <c r="DD74">
        <f t="shared" ca="1" si="148"/>
        <v>4</v>
      </c>
      <c r="DE74">
        <f t="shared" ca="1" si="148"/>
        <v>12</v>
      </c>
      <c r="DF74">
        <f t="shared" ca="1" si="148"/>
        <v>10</v>
      </c>
      <c r="DG74">
        <f t="shared" ca="1" si="147"/>
        <v>5</v>
      </c>
      <c r="DH74">
        <f t="shared" ca="1" si="147"/>
        <v>18</v>
      </c>
      <c r="DI74">
        <f t="shared" ca="1" si="147"/>
        <v>14</v>
      </c>
      <c r="DJ74">
        <f t="shared" ca="1" si="147"/>
        <v>1</v>
      </c>
      <c r="DK74">
        <f t="shared" ca="1" si="147"/>
        <v>27</v>
      </c>
      <c r="DL74">
        <f t="shared" ca="1" si="147"/>
        <v>24</v>
      </c>
      <c r="DM74">
        <f t="shared" ca="1" si="147"/>
        <v>3</v>
      </c>
      <c r="DN74">
        <f t="shared" ca="1" si="105"/>
        <v>30</v>
      </c>
      <c r="DO74">
        <f t="shared" ca="1" si="105"/>
        <v>34</v>
      </c>
    </row>
    <row r="75" spans="1:119" x14ac:dyDescent="0.25">
      <c r="A75">
        <v>74</v>
      </c>
      <c r="B75">
        <f ca="1">'Rev-KTF'!B76</f>
        <v>17</v>
      </c>
      <c r="C75">
        <f t="shared" ca="1" si="108"/>
        <v>13</v>
      </c>
      <c r="D75" t="str">
        <f t="shared" ca="1" si="111"/>
        <v/>
      </c>
      <c r="E75" t="str">
        <f t="shared" ca="1" si="109"/>
        <v/>
      </c>
      <c r="F75" t="str">
        <f t="shared" ca="1" si="109"/>
        <v/>
      </c>
      <c r="G75" t="str">
        <f t="shared" ca="1" si="109"/>
        <v/>
      </c>
      <c r="H75" t="str">
        <f t="shared" ca="1" si="109"/>
        <v/>
      </c>
      <c r="I75" t="str">
        <f t="shared" ca="1" si="109"/>
        <v/>
      </c>
      <c r="J75" t="str">
        <f t="shared" ca="1" si="109"/>
        <v/>
      </c>
      <c r="K75" t="str">
        <f t="shared" ca="1" si="109"/>
        <v/>
      </c>
      <c r="L75" t="str">
        <f t="shared" ca="1" si="109"/>
        <v/>
      </c>
      <c r="M75" t="str">
        <f t="shared" ca="1" si="109"/>
        <v/>
      </c>
      <c r="N75" t="str">
        <f t="shared" ca="1" si="109"/>
        <v/>
      </c>
      <c r="O75" t="str">
        <f t="shared" ca="1" si="109"/>
        <v/>
      </c>
      <c r="P75" t="str">
        <f t="shared" ca="1" si="109"/>
        <v/>
      </c>
      <c r="Q75" t="str">
        <f t="shared" ca="1" si="109"/>
        <v/>
      </c>
      <c r="R75" t="str">
        <f t="shared" ca="1" si="109"/>
        <v/>
      </c>
      <c r="S75" t="str">
        <f t="shared" ca="1" si="109"/>
        <v/>
      </c>
      <c r="T75" t="str">
        <f t="shared" ca="1" si="106"/>
        <v/>
      </c>
      <c r="U75" t="str">
        <f t="shared" ca="1" si="106"/>
        <v/>
      </c>
      <c r="V75" t="str">
        <f t="shared" ca="1" si="106"/>
        <v/>
      </c>
      <c r="W75" t="str">
        <f t="shared" ca="1" si="106"/>
        <v/>
      </c>
      <c r="X75" t="str">
        <f t="shared" ca="1" si="106"/>
        <v/>
      </c>
      <c r="Y75" t="str">
        <f t="shared" ca="1" si="106"/>
        <v/>
      </c>
      <c r="Z75" t="str">
        <f t="shared" ca="1" si="106"/>
        <v/>
      </c>
      <c r="AA75" t="str">
        <f t="shared" ca="1" si="106"/>
        <v/>
      </c>
      <c r="AB75" t="str">
        <f t="shared" ca="1" si="106"/>
        <v/>
      </c>
      <c r="AC75" t="str">
        <f t="shared" ca="1" si="106"/>
        <v/>
      </c>
      <c r="AD75" t="str">
        <f t="shared" ca="1" si="106"/>
        <v/>
      </c>
      <c r="AE75" t="str">
        <f t="shared" ca="1" si="106"/>
        <v/>
      </c>
      <c r="AF75" t="str">
        <f t="shared" ca="1" si="106"/>
        <v/>
      </c>
      <c r="AG75" t="str">
        <f t="shared" ca="1" si="106"/>
        <v/>
      </c>
      <c r="AH75" t="str">
        <f t="shared" ca="1" si="106"/>
        <v/>
      </c>
      <c r="AI75" t="str">
        <f t="shared" ca="1" si="106"/>
        <v/>
      </c>
      <c r="AJ75" t="str">
        <f t="shared" ca="1" si="106"/>
        <v/>
      </c>
      <c r="AK75" t="str">
        <f t="shared" ca="1" si="103"/>
        <v/>
      </c>
      <c r="AL75" t="str">
        <f t="shared" ca="1" si="103"/>
        <v/>
      </c>
      <c r="AM75" t="str">
        <f t="shared" ca="1" si="103"/>
        <v/>
      </c>
      <c r="AN75" t="str">
        <f t="shared" ca="1" si="103"/>
        <v/>
      </c>
      <c r="AO75" t="str">
        <f t="shared" ca="1" si="103"/>
        <v/>
      </c>
      <c r="AQ75">
        <f t="shared" ca="1" si="107"/>
        <v>17</v>
      </c>
      <c r="AR75">
        <f t="shared" ca="1" si="110"/>
        <v>32</v>
      </c>
      <c r="AS75">
        <f t="shared" ca="1" si="112"/>
        <v>8</v>
      </c>
      <c r="AT75">
        <f t="shared" ca="1" si="113"/>
        <v>35</v>
      </c>
      <c r="AU75">
        <f t="shared" ca="1" si="114"/>
        <v>26</v>
      </c>
      <c r="AV75">
        <f t="shared" ca="1" si="115"/>
        <v>29</v>
      </c>
      <c r="AW75">
        <f t="shared" ca="1" si="116"/>
        <v>3</v>
      </c>
      <c r="AX75">
        <f t="shared" ca="1" si="117"/>
        <v>11</v>
      </c>
      <c r="AY75">
        <f t="shared" ca="1" si="118"/>
        <v>19</v>
      </c>
      <c r="AZ75">
        <f t="shared" ca="1" si="119"/>
        <v>9</v>
      </c>
      <c r="BA75">
        <f t="shared" ca="1" si="120"/>
        <v>28</v>
      </c>
      <c r="BB75">
        <f t="shared" ca="1" si="121"/>
        <v>5</v>
      </c>
      <c r="BC75">
        <f t="shared" ca="1" si="122"/>
        <v>27</v>
      </c>
      <c r="BD75">
        <f t="shared" ca="1" si="123"/>
        <v>31</v>
      </c>
      <c r="BE75">
        <f t="shared" ca="1" si="124"/>
        <v>24</v>
      </c>
      <c r="BF75">
        <f t="shared" ca="1" si="125"/>
        <v>12</v>
      </c>
      <c r="BG75">
        <f t="shared" ca="1" si="126"/>
        <v>1</v>
      </c>
      <c r="BH75">
        <f t="shared" ca="1" si="127"/>
        <v>30</v>
      </c>
      <c r="BI75">
        <f t="shared" ca="1" si="128"/>
        <v>25</v>
      </c>
      <c r="BJ75">
        <f t="shared" ca="1" si="129"/>
        <v>23</v>
      </c>
      <c r="BK75">
        <f t="shared" ca="1" si="130"/>
        <v>22</v>
      </c>
      <c r="BL75">
        <f t="shared" ca="1" si="131"/>
        <v>18</v>
      </c>
      <c r="BM75">
        <f t="shared" ca="1" si="132"/>
        <v>4</v>
      </c>
      <c r="BN75">
        <f t="shared" ca="1" si="133"/>
        <v>34</v>
      </c>
      <c r="BO75">
        <f t="shared" ca="1" si="134"/>
        <v>16</v>
      </c>
      <c r="BP75">
        <f t="shared" ca="1" si="135"/>
        <v>15</v>
      </c>
      <c r="BQ75">
        <f t="shared" ca="1" si="136"/>
        <v>33</v>
      </c>
      <c r="BR75">
        <f t="shared" ca="1" si="137"/>
        <v>6</v>
      </c>
      <c r="BS75">
        <f t="shared" ca="1" si="138"/>
        <v>10</v>
      </c>
      <c r="BT75">
        <f t="shared" ca="1" si="139"/>
        <v>36</v>
      </c>
      <c r="BU75">
        <f t="shared" ca="1" si="140"/>
        <v>2</v>
      </c>
      <c r="BV75">
        <f t="shared" ca="1" si="141"/>
        <v>20</v>
      </c>
      <c r="BW75">
        <f t="shared" ca="1" si="142"/>
        <v>7</v>
      </c>
      <c r="BX75">
        <f t="shared" ca="1" si="143"/>
        <v>37</v>
      </c>
      <c r="BY75" t="str">
        <f t="shared" ca="1" si="144"/>
        <v/>
      </c>
      <c r="BZ75" t="str">
        <f t="shared" ca="1" si="145"/>
        <v/>
      </c>
      <c r="CA75" t="str">
        <f t="shared" ca="1" si="146"/>
        <v/>
      </c>
      <c r="CE75">
        <f t="shared" ca="1" si="149"/>
        <v>17</v>
      </c>
      <c r="CF75">
        <f t="shared" ca="1" si="149"/>
        <v>31</v>
      </c>
      <c r="CG75">
        <f t="shared" ca="1" si="149"/>
        <v>7</v>
      </c>
      <c r="CH75">
        <f t="shared" ca="1" si="148"/>
        <v>23</v>
      </c>
      <c r="CI75">
        <f t="shared" ca="1" si="148"/>
        <v>12</v>
      </c>
      <c r="CJ75">
        <f t="shared" ca="1" si="148"/>
        <v>28</v>
      </c>
      <c r="CK75">
        <f t="shared" ca="1" si="148"/>
        <v>33</v>
      </c>
      <c r="CL75">
        <f t="shared" ca="1" si="148"/>
        <v>3</v>
      </c>
      <c r="CM75">
        <f t="shared" ca="1" si="148"/>
        <v>10</v>
      </c>
      <c r="CN75">
        <f t="shared" ca="1" si="148"/>
        <v>29</v>
      </c>
      <c r="CO75">
        <f t="shared" ca="1" si="148"/>
        <v>8</v>
      </c>
      <c r="CP75">
        <f t="shared" ca="1" si="148"/>
        <v>16</v>
      </c>
      <c r="CQ75" t="str">
        <f t="shared" ca="1" si="148"/>
        <v/>
      </c>
      <c r="CR75" t="str">
        <f t="shared" ca="1" si="148"/>
        <v/>
      </c>
      <c r="CS75">
        <f t="shared" ca="1" si="148"/>
        <v>26</v>
      </c>
      <c r="CT75">
        <f t="shared" ca="1" si="148"/>
        <v>25</v>
      </c>
      <c r="CU75">
        <f t="shared" ca="1" si="148"/>
        <v>1</v>
      </c>
      <c r="CV75">
        <f t="shared" ca="1" si="148"/>
        <v>22</v>
      </c>
      <c r="CW75">
        <f t="shared" ca="1" si="148"/>
        <v>9</v>
      </c>
      <c r="CX75">
        <f t="shared" ca="1" si="148"/>
        <v>32</v>
      </c>
      <c r="CY75" t="str">
        <f t="shared" ca="1" si="148"/>
        <v/>
      </c>
      <c r="CZ75">
        <f t="shared" ca="1" si="148"/>
        <v>21</v>
      </c>
      <c r="DA75">
        <f t="shared" ca="1" si="148"/>
        <v>20</v>
      </c>
      <c r="DB75">
        <f t="shared" ca="1" si="148"/>
        <v>15</v>
      </c>
      <c r="DC75">
        <f t="shared" ca="1" si="148"/>
        <v>19</v>
      </c>
      <c r="DD75">
        <f t="shared" ca="1" si="148"/>
        <v>5</v>
      </c>
      <c r="DE75">
        <f t="shared" ca="1" si="148"/>
        <v>13</v>
      </c>
      <c r="DF75">
        <f t="shared" ca="1" si="148"/>
        <v>11</v>
      </c>
      <c r="DG75">
        <f t="shared" ca="1" si="147"/>
        <v>6</v>
      </c>
      <c r="DH75">
        <f t="shared" ca="1" si="147"/>
        <v>18</v>
      </c>
      <c r="DI75">
        <f t="shared" ca="1" si="147"/>
        <v>14</v>
      </c>
      <c r="DJ75">
        <f t="shared" ca="1" si="147"/>
        <v>2</v>
      </c>
      <c r="DK75">
        <f t="shared" ca="1" si="147"/>
        <v>27</v>
      </c>
      <c r="DL75">
        <f t="shared" ca="1" si="147"/>
        <v>24</v>
      </c>
      <c r="DM75">
        <f t="shared" ca="1" si="147"/>
        <v>4</v>
      </c>
      <c r="DN75">
        <f t="shared" ca="1" si="105"/>
        <v>30</v>
      </c>
      <c r="DO75">
        <f t="shared" ca="1" si="105"/>
        <v>34</v>
      </c>
    </row>
    <row r="76" spans="1:119" x14ac:dyDescent="0.25">
      <c r="A76">
        <v>75</v>
      </c>
      <c r="B76">
        <f ca="1">'Rev-KTF'!B77</f>
        <v>7</v>
      </c>
      <c r="C76">
        <f t="shared" ca="1" si="108"/>
        <v>33</v>
      </c>
      <c r="D76" t="str">
        <f t="shared" ca="1" si="111"/>
        <v/>
      </c>
      <c r="E76" t="str">
        <f t="shared" ca="1" si="109"/>
        <v/>
      </c>
      <c r="F76" t="str">
        <f t="shared" ca="1" si="109"/>
        <v/>
      </c>
      <c r="G76" t="str">
        <f t="shared" ca="1" si="109"/>
        <v/>
      </c>
      <c r="H76" t="str">
        <f t="shared" ca="1" si="109"/>
        <v/>
      </c>
      <c r="I76" t="str">
        <f t="shared" ca="1" si="109"/>
        <v/>
      </c>
      <c r="J76" t="str">
        <f t="shared" ca="1" si="109"/>
        <v/>
      </c>
      <c r="K76" t="str">
        <f t="shared" ca="1" si="109"/>
        <v/>
      </c>
      <c r="L76" t="str">
        <f t="shared" ca="1" si="109"/>
        <v/>
      </c>
      <c r="M76" t="str">
        <f t="shared" ca="1" si="109"/>
        <v/>
      </c>
      <c r="N76" t="str">
        <f t="shared" ca="1" si="109"/>
        <v/>
      </c>
      <c r="O76" t="str">
        <f t="shared" ca="1" si="109"/>
        <v/>
      </c>
      <c r="P76" t="str">
        <f t="shared" ca="1" si="109"/>
        <v/>
      </c>
      <c r="Q76" t="str">
        <f t="shared" ca="1" si="109"/>
        <v/>
      </c>
      <c r="R76" t="str">
        <f t="shared" ca="1" si="109"/>
        <v/>
      </c>
      <c r="S76" t="str">
        <f t="shared" ca="1" si="109"/>
        <v/>
      </c>
      <c r="T76" t="str">
        <f t="shared" ca="1" si="106"/>
        <v/>
      </c>
      <c r="U76" t="str">
        <f t="shared" ca="1" si="106"/>
        <v/>
      </c>
      <c r="V76" t="str">
        <f t="shared" ca="1" si="106"/>
        <v/>
      </c>
      <c r="W76" t="str">
        <f t="shared" ca="1" si="106"/>
        <v/>
      </c>
      <c r="X76" t="str">
        <f t="shared" ca="1" si="106"/>
        <v/>
      </c>
      <c r="Y76" t="str">
        <f t="shared" ca="1" si="106"/>
        <v/>
      </c>
      <c r="Z76" t="str">
        <f t="shared" ca="1" si="106"/>
        <v/>
      </c>
      <c r="AA76" t="str">
        <f t="shared" ca="1" si="106"/>
        <v/>
      </c>
      <c r="AB76" t="str">
        <f t="shared" ca="1" si="106"/>
        <v/>
      </c>
      <c r="AC76" t="str">
        <f t="shared" ca="1" si="106"/>
        <v/>
      </c>
      <c r="AD76" t="str">
        <f t="shared" ca="1" si="106"/>
        <v/>
      </c>
      <c r="AE76" t="str">
        <f t="shared" ca="1" si="106"/>
        <v/>
      </c>
      <c r="AF76" t="str">
        <f t="shared" ca="1" si="106"/>
        <v/>
      </c>
      <c r="AG76" t="str">
        <f t="shared" ca="1" si="106"/>
        <v/>
      </c>
      <c r="AH76" t="str">
        <f t="shared" ca="1" si="106"/>
        <v/>
      </c>
      <c r="AI76" t="str">
        <f t="shared" ca="1" si="106"/>
        <v/>
      </c>
      <c r="AJ76" t="str">
        <f t="shared" ca="1" si="106"/>
        <v/>
      </c>
      <c r="AK76" t="str">
        <f t="shared" ca="1" si="103"/>
        <v/>
      </c>
      <c r="AL76" t="str">
        <f t="shared" ca="1" si="103"/>
        <v/>
      </c>
      <c r="AM76" t="str">
        <f t="shared" ca="1" si="103"/>
        <v/>
      </c>
      <c r="AN76" t="str">
        <f t="shared" ca="1" si="103"/>
        <v/>
      </c>
      <c r="AO76" t="str">
        <f t="shared" ca="1" si="103"/>
        <v/>
      </c>
      <c r="AQ76">
        <f t="shared" ca="1" si="107"/>
        <v>7</v>
      </c>
      <c r="AR76">
        <f t="shared" ca="1" si="110"/>
        <v>17</v>
      </c>
      <c r="AS76">
        <f t="shared" ca="1" si="112"/>
        <v>32</v>
      </c>
      <c r="AT76">
        <f t="shared" ca="1" si="113"/>
        <v>8</v>
      </c>
      <c r="AU76">
        <f t="shared" ca="1" si="114"/>
        <v>35</v>
      </c>
      <c r="AV76">
        <f t="shared" ca="1" si="115"/>
        <v>26</v>
      </c>
      <c r="AW76">
        <f t="shared" ca="1" si="116"/>
        <v>29</v>
      </c>
      <c r="AX76">
        <f t="shared" ca="1" si="117"/>
        <v>3</v>
      </c>
      <c r="AY76">
        <f t="shared" ca="1" si="118"/>
        <v>11</v>
      </c>
      <c r="AZ76">
        <f t="shared" ca="1" si="119"/>
        <v>19</v>
      </c>
      <c r="BA76">
        <f t="shared" ca="1" si="120"/>
        <v>9</v>
      </c>
      <c r="BB76">
        <f t="shared" ca="1" si="121"/>
        <v>28</v>
      </c>
      <c r="BC76">
        <f t="shared" ca="1" si="122"/>
        <v>5</v>
      </c>
      <c r="BD76">
        <f t="shared" ca="1" si="123"/>
        <v>27</v>
      </c>
      <c r="BE76">
        <f t="shared" ca="1" si="124"/>
        <v>31</v>
      </c>
      <c r="BF76">
        <f t="shared" ca="1" si="125"/>
        <v>24</v>
      </c>
      <c r="BG76">
        <f t="shared" ca="1" si="126"/>
        <v>12</v>
      </c>
      <c r="BH76">
        <f t="shared" ca="1" si="127"/>
        <v>1</v>
      </c>
      <c r="BI76">
        <f t="shared" ca="1" si="128"/>
        <v>30</v>
      </c>
      <c r="BJ76">
        <f t="shared" ca="1" si="129"/>
        <v>25</v>
      </c>
      <c r="BK76">
        <f t="shared" ca="1" si="130"/>
        <v>23</v>
      </c>
      <c r="BL76">
        <f t="shared" ca="1" si="131"/>
        <v>22</v>
      </c>
      <c r="BM76">
        <f t="shared" ca="1" si="132"/>
        <v>18</v>
      </c>
      <c r="BN76">
        <f t="shared" ca="1" si="133"/>
        <v>4</v>
      </c>
      <c r="BO76">
        <f t="shared" ca="1" si="134"/>
        <v>34</v>
      </c>
      <c r="BP76">
        <f t="shared" ca="1" si="135"/>
        <v>16</v>
      </c>
      <c r="BQ76">
        <f t="shared" ca="1" si="136"/>
        <v>15</v>
      </c>
      <c r="BR76">
        <f t="shared" ca="1" si="137"/>
        <v>33</v>
      </c>
      <c r="BS76">
        <f t="shared" ca="1" si="138"/>
        <v>6</v>
      </c>
      <c r="BT76">
        <f t="shared" ca="1" si="139"/>
        <v>10</v>
      </c>
      <c r="BU76">
        <f t="shared" ca="1" si="140"/>
        <v>36</v>
      </c>
      <c r="BV76">
        <f t="shared" ca="1" si="141"/>
        <v>2</v>
      </c>
      <c r="BW76">
        <f t="shared" ca="1" si="142"/>
        <v>20</v>
      </c>
      <c r="BX76">
        <f t="shared" ca="1" si="143"/>
        <v>37</v>
      </c>
      <c r="BY76" t="str">
        <f t="shared" ca="1" si="144"/>
        <v/>
      </c>
      <c r="BZ76" t="str">
        <f t="shared" ca="1" si="145"/>
        <v/>
      </c>
      <c r="CA76" t="str">
        <f t="shared" ca="1" si="146"/>
        <v/>
      </c>
      <c r="CE76">
        <f t="shared" ca="1" si="149"/>
        <v>18</v>
      </c>
      <c r="CF76">
        <f t="shared" ca="1" si="149"/>
        <v>32</v>
      </c>
      <c r="CG76">
        <f t="shared" ca="1" si="149"/>
        <v>8</v>
      </c>
      <c r="CH76">
        <f t="shared" ca="1" si="148"/>
        <v>24</v>
      </c>
      <c r="CI76">
        <f t="shared" ca="1" si="148"/>
        <v>13</v>
      </c>
      <c r="CJ76">
        <f t="shared" ca="1" si="148"/>
        <v>29</v>
      </c>
      <c r="CK76">
        <f t="shared" ca="1" si="148"/>
        <v>1</v>
      </c>
      <c r="CL76">
        <f t="shared" ca="1" si="148"/>
        <v>4</v>
      </c>
      <c r="CM76">
        <f t="shared" ca="1" si="148"/>
        <v>11</v>
      </c>
      <c r="CN76">
        <f t="shared" ca="1" si="148"/>
        <v>30</v>
      </c>
      <c r="CO76">
        <f t="shared" ca="1" si="148"/>
        <v>9</v>
      </c>
      <c r="CP76">
        <f t="shared" ca="1" si="148"/>
        <v>17</v>
      </c>
      <c r="CQ76" t="str">
        <f t="shared" ca="1" si="148"/>
        <v/>
      </c>
      <c r="CR76" t="str">
        <f t="shared" ca="1" si="148"/>
        <v/>
      </c>
      <c r="CS76">
        <f t="shared" ca="1" si="148"/>
        <v>27</v>
      </c>
      <c r="CT76">
        <f t="shared" ca="1" si="148"/>
        <v>26</v>
      </c>
      <c r="CU76">
        <f t="shared" ca="1" si="148"/>
        <v>2</v>
      </c>
      <c r="CV76">
        <f t="shared" ca="1" si="148"/>
        <v>23</v>
      </c>
      <c r="CW76">
        <f t="shared" ca="1" si="148"/>
        <v>10</v>
      </c>
      <c r="CX76">
        <f t="shared" ca="1" si="148"/>
        <v>33</v>
      </c>
      <c r="CY76" t="str">
        <f t="shared" ca="1" si="148"/>
        <v/>
      </c>
      <c r="CZ76">
        <f t="shared" ca="1" si="148"/>
        <v>22</v>
      </c>
      <c r="DA76">
        <f t="shared" ca="1" si="148"/>
        <v>21</v>
      </c>
      <c r="DB76">
        <f t="shared" ca="1" si="148"/>
        <v>16</v>
      </c>
      <c r="DC76">
        <f t="shared" ca="1" si="148"/>
        <v>20</v>
      </c>
      <c r="DD76">
        <f t="shared" ca="1" si="148"/>
        <v>6</v>
      </c>
      <c r="DE76">
        <f t="shared" ca="1" si="148"/>
        <v>14</v>
      </c>
      <c r="DF76">
        <f t="shared" ca="1" si="148"/>
        <v>12</v>
      </c>
      <c r="DG76">
        <f t="shared" ca="1" si="147"/>
        <v>7</v>
      </c>
      <c r="DH76">
        <f t="shared" ca="1" si="147"/>
        <v>19</v>
      </c>
      <c r="DI76">
        <f t="shared" ca="1" si="147"/>
        <v>15</v>
      </c>
      <c r="DJ76">
        <f t="shared" ca="1" si="147"/>
        <v>3</v>
      </c>
      <c r="DK76">
        <f t="shared" ca="1" si="147"/>
        <v>28</v>
      </c>
      <c r="DL76">
        <f t="shared" ca="1" si="147"/>
        <v>25</v>
      </c>
      <c r="DM76">
        <f t="shared" ca="1" si="147"/>
        <v>5</v>
      </c>
      <c r="DN76">
        <f t="shared" ca="1" si="105"/>
        <v>31</v>
      </c>
      <c r="DO76">
        <f t="shared" ca="1" si="105"/>
        <v>34</v>
      </c>
    </row>
    <row r="77" spans="1:119" x14ac:dyDescent="0.25">
      <c r="A77">
        <v>76</v>
      </c>
      <c r="B77">
        <f ca="1">'Rev-KTF'!B78</f>
        <v>29</v>
      </c>
      <c r="C77">
        <f t="shared" ca="1" si="108"/>
        <v>7</v>
      </c>
      <c r="D77" t="str">
        <f t="shared" ca="1" si="111"/>
        <v/>
      </c>
      <c r="E77" t="str">
        <f t="shared" ca="1" si="109"/>
        <v/>
      </c>
      <c r="F77" t="str">
        <f t="shared" ca="1" si="109"/>
        <v/>
      </c>
      <c r="G77" t="str">
        <f t="shared" ca="1" si="109"/>
        <v/>
      </c>
      <c r="H77" t="str">
        <f t="shared" ca="1" si="109"/>
        <v/>
      </c>
      <c r="I77" t="str">
        <f t="shared" ca="1" si="109"/>
        <v/>
      </c>
      <c r="J77" t="str">
        <f t="shared" ca="1" si="109"/>
        <v/>
      </c>
      <c r="K77" t="str">
        <f t="shared" ca="1" si="109"/>
        <v/>
      </c>
      <c r="L77" t="str">
        <f t="shared" ca="1" si="109"/>
        <v/>
      </c>
      <c r="M77" t="str">
        <f t="shared" ca="1" si="109"/>
        <v/>
      </c>
      <c r="N77" t="str">
        <f t="shared" ca="1" si="109"/>
        <v/>
      </c>
      <c r="O77" t="str">
        <f t="shared" ca="1" si="109"/>
        <v/>
      </c>
      <c r="P77" t="str">
        <f t="shared" ca="1" si="109"/>
        <v/>
      </c>
      <c r="Q77" t="str">
        <f t="shared" ca="1" si="109"/>
        <v/>
      </c>
      <c r="R77" t="str">
        <f t="shared" ca="1" si="109"/>
        <v/>
      </c>
      <c r="S77" t="str">
        <f t="shared" ca="1" si="109"/>
        <v/>
      </c>
      <c r="T77" t="str">
        <f t="shared" ca="1" si="106"/>
        <v/>
      </c>
      <c r="U77" t="str">
        <f t="shared" ca="1" si="106"/>
        <v/>
      </c>
      <c r="V77" t="str">
        <f t="shared" ca="1" si="106"/>
        <v/>
      </c>
      <c r="W77" t="str">
        <f t="shared" ca="1" si="106"/>
        <v/>
      </c>
      <c r="X77" t="str">
        <f t="shared" ca="1" si="106"/>
        <v/>
      </c>
      <c r="Y77" t="str">
        <f t="shared" ca="1" si="106"/>
        <v/>
      </c>
      <c r="Z77" t="str">
        <f t="shared" ca="1" si="106"/>
        <v/>
      </c>
      <c r="AA77" t="str">
        <f t="shared" ca="1" si="106"/>
        <v/>
      </c>
      <c r="AB77" t="str">
        <f t="shared" ca="1" si="106"/>
        <v/>
      </c>
      <c r="AC77" t="str">
        <f t="shared" ca="1" si="106"/>
        <v/>
      </c>
      <c r="AD77" t="str">
        <f t="shared" ca="1" si="106"/>
        <v/>
      </c>
      <c r="AE77" t="str">
        <f t="shared" ca="1" si="106"/>
        <v/>
      </c>
      <c r="AF77" t="str">
        <f t="shared" ca="1" si="106"/>
        <v/>
      </c>
      <c r="AG77" t="str">
        <f t="shared" ca="1" si="106"/>
        <v/>
      </c>
      <c r="AH77" t="str">
        <f t="shared" ca="1" si="106"/>
        <v/>
      </c>
      <c r="AI77" t="str">
        <f t="shared" ca="1" si="106"/>
        <v/>
      </c>
      <c r="AJ77" t="str">
        <f t="shared" ca="1" si="106"/>
        <v/>
      </c>
      <c r="AK77" t="str">
        <f t="shared" ca="1" si="103"/>
        <v/>
      </c>
      <c r="AL77" t="str">
        <f t="shared" ca="1" si="103"/>
        <v/>
      </c>
      <c r="AM77" t="str">
        <f t="shared" ca="1" si="103"/>
        <v/>
      </c>
      <c r="AN77" t="str">
        <f t="shared" ca="1" si="103"/>
        <v/>
      </c>
      <c r="AO77" t="str">
        <f t="shared" ca="1" si="103"/>
        <v/>
      </c>
      <c r="AQ77">
        <f t="shared" ca="1" si="107"/>
        <v>29</v>
      </c>
      <c r="AR77">
        <f t="shared" ca="1" si="110"/>
        <v>7</v>
      </c>
      <c r="AS77">
        <f t="shared" ca="1" si="112"/>
        <v>17</v>
      </c>
      <c r="AT77">
        <f t="shared" ca="1" si="113"/>
        <v>32</v>
      </c>
      <c r="AU77">
        <f t="shared" ca="1" si="114"/>
        <v>8</v>
      </c>
      <c r="AV77">
        <f t="shared" ca="1" si="115"/>
        <v>35</v>
      </c>
      <c r="AW77">
        <f t="shared" ca="1" si="116"/>
        <v>26</v>
      </c>
      <c r="AX77">
        <f t="shared" ca="1" si="117"/>
        <v>3</v>
      </c>
      <c r="AY77">
        <f t="shared" ca="1" si="118"/>
        <v>11</v>
      </c>
      <c r="AZ77">
        <f t="shared" ca="1" si="119"/>
        <v>19</v>
      </c>
      <c r="BA77">
        <f t="shared" ca="1" si="120"/>
        <v>9</v>
      </c>
      <c r="BB77">
        <f t="shared" ca="1" si="121"/>
        <v>28</v>
      </c>
      <c r="BC77">
        <f t="shared" ca="1" si="122"/>
        <v>5</v>
      </c>
      <c r="BD77">
        <f t="shared" ca="1" si="123"/>
        <v>27</v>
      </c>
      <c r="BE77">
        <f t="shared" ca="1" si="124"/>
        <v>31</v>
      </c>
      <c r="BF77">
        <f t="shared" ca="1" si="125"/>
        <v>24</v>
      </c>
      <c r="BG77">
        <f t="shared" ca="1" si="126"/>
        <v>12</v>
      </c>
      <c r="BH77">
        <f t="shared" ca="1" si="127"/>
        <v>1</v>
      </c>
      <c r="BI77">
        <f t="shared" ca="1" si="128"/>
        <v>30</v>
      </c>
      <c r="BJ77">
        <f t="shared" ca="1" si="129"/>
        <v>25</v>
      </c>
      <c r="BK77">
        <f t="shared" ca="1" si="130"/>
        <v>23</v>
      </c>
      <c r="BL77">
        <f t="shared" ca="1" si="131"/>
        <v>22</v>
      </c>
      <c r="BM77">
        <f t="shared" ca="1" si="132"/>
        <v>18</v>
      </c>
      <c r="BN77">
        <f t="shared" ca="1" si="133"/>
        <v>4</v>
      </c>
      <c r="BO77">
        <f t="shared" ca="1" si="134"/>
        <v>34</v>
      </c>
      <c r="BP77">
        <f t="shared" ca="1" si="135"/>
        <v>16</v>
      </c>
      <c r="BQ77">
        <f t="shared" ca="1" si="136"/>
        <v>15</v>
      </c>
      <c r="BR77">
        <f t="shared" ca="1" si="137"/>
        <v>33</v>
      </c>
      <c r="BS77">
        <f t="shared" ca="1" si="138"/>
        <v>6</v>
      </c>
      <c r="BT77">
        <f t="shared" ca="1" si="139"/>
        <v>10</v>
      </c>
      <c r="BU77">
        <f t="shared" ca="1" si="140"/>
        <v>36</v>
      </c>
      <c r="BV77">
        <f t="shared" ca="1" si="141"/>
        <v>2</v>
      </c>
      <c r="BW77">
        <f t="shared" ca="1" si="142"/>
        <v>20</v>
      </c>
      <c r="BX77">
        <f t="shared" ca="1" si="143"/>
        <v>37</v>
      </c>
      <c r="BY77" t="str">
        <f t="shared" ca="1" si="144"/>
        <v/>
      </c>
      <c r="BZ77" t="str">
        <f t="shared" ca="1" si="145"/>
        <v/>
      </c>
      <c r="CA77" t="str">
        <f t="shared" ca="1" si="146"/>
        <v/>
      </c>
      <c r="CE77">
        <f t="shared" ca="1" si="149"/>
        <v>18</v>
      </c>
      <c r="CF77">
        <f t="shared" ca="1" si="149"/>
        <v>32</v>
      </c>
      <c r="CG77">
        <f t="shared" ca="1" si="149"/>
        <v>8</v>
      </c>
      <c r="CH77">
        <f t="shared" ca="1" si="148"/>
        <v>24</v>
      </c>
      <c r="CI77">
        <f t="shared" ca="1" si="148"/>
        <v>13</v>
      </c>
      <c r="CJ77">
        <f t="shared" ca="1" si="148"/>
        <v>29</v>
      </c>
      <c r="CK77">
        <f t="shared" ca="1" si="148"/>
        <v>2</v>
      </c>
      <c r="CL77">
        <f t="shared" ca="1" si="148"/>
        <v>5</v>
      </c>
      <c r="CM77">
        <f t="shared" ca="1" si="148"/>
        <v>11</v>
      </c>
      <c r="CN77">
        <f t="shared" ca="1" si="148"/>
        <v>30</v>
      </c>
      <c r="CO77">
        <f t="shared" ca="1" si="148"/>
        <v>9</v>
      </c>
      <c r="CP77">
        <f t="shared" ca="1" si="148"/>
        <v>17</v>
      </c>
      <c r="CQ77" t="str">
        <f t="shared" ca="1" si="148"/>
        <v/>
      </c>
      <c r="CR77" t="str">
        <f t="shared" ca="1" si="148"/>
        <v/>
      </c>
      <c r="CS77">
        <f t="shared" ca="1" si="148"/>
        <v>27</v>
      </c>
      <c r="CT77">
        <f t="shared" ca="1" si="148"/>
        <v>26</v>
      </c>
      <c r="CU77">
        <f t="shared" ca="1" si="148"/>
        <v>3</v>
      </c>
      <c r="CV77">
        <f t="shared" ca="1" si="148"/>
        <v>23</v>
      </c>
      <c r="CW77">
        <f t="shared" ca="1" si="148"/>
        <v>10</v>
      </c>
      <c r="CX77">
        <f t="shared" ca="1" si="148"/>
        <v>33</v>
      </c>
      <c r="CY77" t="str">
        <f t="shared" ca="1" si="148"/>
        <v/>
      </c>
      <c r="CZ77">
        <f t="shared" ca="1" si="148"/>
        <v>22</v>
      </c>
      <c r="DA77">
        <f t="shared" ca="1" si="148"/>
        <v>21</v>
      </c>
      <c r="DB77">
        <f t="shared" ca="1" si="148"/>
        <v>16</v>
      </c>
      <c r="DC77">
        <f t="shared" ca="1" si="148"/>
        <v>20</v>
      </c>
      <c r="DD77">
        <f t="shared" ca="1" si="148"/>
        <v>7</v>
      </c>
      <c r="DE77">
        <f t="shared" ca="1" si="148"/>
        <v>14</v>
      </c>
      <c r="DF77">
        <f t="shared" ca="1" si="148"/>
        <v>12</v>
      </c>
      <c r="DG77">
        <f t="shared" ca="1" si="147"/>
        <v>1</v>
      </c>
      <c r="DH77">
        <f t="shared" ca="1" si="147"/>
        <v>19</v>
      </c>
      <c r="DI77">
        <f t="shared" ca="1" si="147"/>
        <v>15</v>
      </c>
      <c r="DJ77">
        <f t="shared" ca="1" si="147"/>
        <v>4</v>
      </c>
      <c r="DK77">
        <f t="shared" ca="1" si="147"/>
        <v>28</v>
      </c>
      <c r="DL77">
        <f t="shared" ca="1" si="147"/>
        <v>25</v>
      </c>
      <c r="DM77">
        <f t="shared" ca="1" si="147"/>
        <v>6</v>
      </c>
      <c r="DN77">
        <f t="shared" ca="1" si="105"/>
        <v>31</v>
      </c>
      <c r="DO77">
        <f t="shared" ca="1" si="105"/>
        <v>34</v>
      </c>
    </row>
    <row r="78" spans="1:119" x14ac:dyDescent="0.25">
      <c r="A78">
        <v>77</v>
      </c>
      <c r="B78">
        <f ca="1">'Rev-KTF'!B79</f>
        <v>9</v>
      </c>
      <c r="C78">
        <f t="shared" ca="1" si="108"/>
        <v>11</v>
      </c>
      <c r="D78" t="str">
        <f t="shared" ca="1" si="111"/>
        <v/>
      </c>
      <c r="E78" t="str">
        <f t="shared" ca="1" si="109"/>
        <v/>
      </c>
      <c r="F78" t="str">
        <f t="shared" ca="1" si="109"/>
        <v/>
      </c>
      <c r="G78" t="str">
        <f t="shared" ca="1" si="109"/>
        <v/>
      </c>
      <c r="H78" t="str">
        <f t="shared" ca="1" si="109"/>
        <v/>
      </c>
      <c r="I78" t="str">
        <f t="shared" ca="1" si="109"/>
        <v/>
      </c>
      <c r="J78" t="str">
        <f t="shared" ca="1" si="109"/>
        <v/>
      </c>
      <c r="K78" t="str">
        <f t="shared" ca="1" si="109"/>
        <v/>
      </c>
      <c r="L78" t="str">
        <f t="shared" ca="1" si="109"/>
        <v/>
      </c>
      <c r="M78" t="str">
        <f t="shared" ca="1" si="109"/>
        <v/>
      </c>
      <c r="N78" t="str">
        <f t="shared" ca="1" si="109"/>
        <v/>
      </c>
      <c r="O78" t="str">
        <f t="shared" ca="1" si="109"/>
        <v/>
      </c>
      <c r="P78" t="str">
        <f t="shared" ca="1" si="109"/>
        <v/>
      </c>
      <c r="Q78" t="str">
        <f t="shared" ca="1" si="109"/>
        <v/>
      </c>
      <c r="R78" t="str">
        <f t="shared" ca="1" si="109"/>
        <v/>
      </c>
      <c r="S78" t="str">
        <f t="shared" ca="1" si="109"/>
        <v/>
      </c>
      <c r="T78" t="str">
        <f t="shared" ca="1" si="106"/>
        <v/>
      </c>
      <c r="U78" t="str">
        <f t="shared" ca="1" si="106"/>
        <v/>
      </c>
      <c r="V78" t="str">
        <f t="shared" ca="1" si="106"/>
        <v/>
      </c>
      <c r="W78" t="str">
        <f t="shared" ca="1" si="106"/>
        <v/>
      </c>
      <c r="X78" t="str">
        <f t="shared" ca="1" si="106"/>
        <v/>
      </c>
      <c r="Y78" t="str">
        <f t="shared" ca="1" si="106"/>
        <v/>
      </c>
      <c r="Z78" t="str">
        <f t="shared" ca="1" si="106"/>
        <v/>
      </c>
      <c r="AA78" t="str">
        <f t="shared" ca="1" si="106"/>
        <v/>
      </c>
      <c r="AB78" t="str">
        <f t="shared" ca="1" si="106"/>
        <v/>
      </c>
      <c r="AC78" t="str">
        <f t="shared" ca="1" si="106"/>
        <v/>
      </c>
      <c r="AD78" t="str">
        <f t="shared" ca="1" si="106"/>
        <v/>
      </c>
      <c r="AE78" t="str">
        <f t="shared" ca="1" si="106"/>
        <v/>
      </c>
      <c r="AF78" t="str">
        <f t="shared" ca="1" si="106"/>
        <v/>
      </c>
      <c r="AG78" t="str">
        <f t="shared" ca="1" si="106"/>
        <v/>
      </c>
      <c r="AH78" t="str">
        <f t="shared" ca="1" si="106"/>
        <v/>
      </c>
      <c r="AI78" t="str">
        <f t="shared" ca="1" si="106"/>
        <v/>
      </c>
      <c r="AJ78" t="str">
        <f t="shared" ca="1" si="106"/>
        <v/>
      </c>
      <c r="AK78" t="str">
        <f t="shared" ca="1" si="103"/>
        <v/>
      </c>
      <c r="AL78" t="str">
        <f t="shared" ca="1" si="103"/>
        <v/>
      </c>
      <c r="AM78" t="str">
        <f t="shared" ca="1" si="103"/>
        <v/>
      </c>
      <c r="AN78" t="str">
        <f t="shared" ca="1" si="103"/>
        <v/>
      </c>
      <c r="AO78" t="str">
        <f t="shared" ca="1" si="103"/>
        <v/>
      </c>
      <c r="AQ78">
        <f t="shared" ca="1" si="107"/>
        <v>9</v>
      </c>
      <c r="AR78">
        <f t="shared" ca="1" si="110"/>
        <v>29</v>
      </c>
      <c r="AS78">
        <f t="shared" ca="1" si="112"/>
        <v>7</v>
      </c>
      <c r="AT78">
        <f t="shared" ca="1" si="113"/>
        <v>17</v>
      </c>
      <c r="AU78">
        <f t="shared" ca="1" si="114"/>
        <v>32</v>
      </c>
      <c r="AV78">
        <f t="shared" ca="1" si="115"/>
        <v>8</v>
      </c>
      <c r="AW78">
        <f t="shared" ca="1" si="116"/>
        <v>35</v>
      </c>
      <c r="AX78">
        <f t="shared" ca="1" si="117"/>
        <v>26</v>
      </c>
      <c r="AY78">
        <f t="shared" ca="1" si="118"/>
        <v>3</v>
      </c>
      <c r="AZ78">
        <f t="shared" ca="1" si="119"/>
        <v>11</v>
      </c>
      <c r="BA78">
        <f t="shared" ca="1" si="120"/>
        <v>19</v>
      </c>
      <c r="BB78">
        <f t="shared" ca="1" si="121"/>
        <v>28</v>
      </c>
      <c r="BC78">
        <f t="shared" ca="1" si="122"/>
        <v>5</v>
      </c>
      <c r="BD78">
        <f t="shared" ca="1" si="123"/>
        <v>27</v>
      </c>
      <c r="BE78">
        <f t="shared" ca="1" si="124"/>
        <v>31</v>
      </c>
      <c r="BF78">
        <f t="shared" ca="1" si="125"/>
        <v>24</v>
      </c>
      <c r="BG78">
        <f t="shared" ca="1" si="126"/>
        <v>12</v>
      </c>
      <c r="BH78">
        <f t="shared" ca="1" si="127"/>
        <v>1</v>
      </c>
      <c r="BI78">
        <f t="shared" ca="1" si="128"/>
        <v>30</v>
      </c>
      <c r="BJ78">
        <f t="shared" ca="1" si="129"/>
        <v>25</v>
      </c>
      <c r="BK78">
        <f t="shared" ca="1" si="130"/>
        <v>23</v>
      </c>
      <c r="BL78">
        <f t="shared" ca="1" si="131"/>
        <v>22</v>
      </c>
      <c r="BM78">
        <f t="shared" ca="1" si="132"/>
        <v>18</v>
      </c>
      <c r="BN78">
        <f t="shared" ca="1" si="133"/>
        <v>4</v>
      </c>
      <c r="BO78">
        <f t="shared" ca="1" si="134"/>
        <v>34</v>
      </c>
      <c r="BP78">
        <f t="shared" ca="1" si="135"/>
        <v>16</v>
      </c>
      <c r="BQ78">
        <f t="shared" ca="1" si="136"/>
        <v>15</v>
      </c>
      <c r="BR78">
        <f t="shared" ca="1" si="137"/>
        <v>33</v>
      </c>
      <c r="BS78">
        <f t="shared" ca="1" si="138"/>
        <v>6</v>
      </c>
      <c r="BT78">
        <f t="shared" ca="1" si="139"/>
        <v>10</v>
      </c>
      <c r="BU78">
        <f t="shared" ca="1" si="140"/>
        <v>36</v>
      </c>
      <c r="BV78">
        <f t="shared" ca="1" si="141"/>
        <v>2</v>
      </c>
      <c r="BW78">
        <f t="shared" ca="1" si="142"/>
        <v>20</v>
      </c>
      <c r="BX78">
        <f t="shared" ca="1" si="143"/>
        <v>37</v>
      </c>
      <c r="BY78" t="str">
        <f t="shared" ca="1" si="144"/>
        <v/>
      </c>
      <c r="BZ78" t="str">
        <f t="shared" ca="1" si="145"/>
        <v/>
      </c>
      <c r="CA78" t="str">
        <f t="shared" ca="1" si="146"/>
        <v/>
      </c>
      <c r="CE78">
        <f t="shared" ca="1" si="149"/>
        <v>18</v>
      </c>
      <c r="CF78">
        <f t="shared" ca="1" si="149"/>
        <v>32</v>
      </c>
      <c r="CG78">
        <f t="shared" ca="1" si="149"/>
        <v>9</v>
      </c>
      <c r="CH78">
        <f t="shared" ca="1" si="148"/>
        <v>24</v>
      </c>
      <c r="CI78">
        <f t="shared" ca="1" si="148"/>
        <v>13</v>
      </c>
      <c r="CJ78">
        <f t="shared" ca="1" si="148"/>
        <v>29</v>
      </c>
      <c r="CK78">
        <f t="shared" ca="1" si="148"/>
        <v>3</v>
      </c>
      <c r="CL78">
        <f t="shared" ca="1" si="148"/>
        <v>6</v>
      </c>
      <c r="CM78">
        <f t="shared" ca="1" si="148"/>
        <v>1</v>
      </c>
      <c r="CN78">
        <f t="shared" ca="1" si="148"/>
        <v>30</v>
      </c>
      <c r="CO78">
        <f t="shared" ca="1" si="148"/>
        <v>10</v>
      </c>
      <c r="CP78">
        <f t="shared" ca="1" si="148"/>
        <v>17</v>
      </c>
      <c r="CQ78" t="str">
        <f t="shared" ca="1" si="148"/>
        <v/>
      </c>
      <c r="CR78" t="str">
        <f t="shared" ca="1" si="148"/>
        <v/>
      </c>
      <c r="CS78">
        <f t="shared" ca="1" si="148"/>
        <v>27</v>
      </c>
      <c r="CT78">
        <f t="shared" ca="1" si="148"/>
        <v>26</v>
      </c>
      <c r="CU78">
        <f t="shared" ca="1" si="148"/>
        <v>4</v>
      </c>
      <c r="CV78">
        <f t="shared" ca="1" si="148"/>
        <v>23</v>
      </c>
      <c r="CW78">
        <f t="shared" ca="1" si="148"/>
        <v>11</v>
      </c>
      <c r="CX78">
        <f t="shared" ca="1" si="148"/>
        <v>33</v>
      </c>
      <c r="CY78" t="str">
        <f t="shared" ca="1" si="148"/>
        <v/>
      </c>
      <c r="CZ78">
        <f t="shared" ca="1" si="148"/>
        <v>22</v>
      </c>
      <c r="DA78">
        <f t="shared" ca="1" si="148"/>
        <v>21</v>
      </c>
      <c r="DB78">
        <f t="shared" ca="1" si="148"/>
        <v>16</v>
      </c>
      <c r="DC78">
        <f t="shared" ca="1" si="148"/>
        <v>20</v>
      </c>
      <c r="DD78">
        <f t="shared" ca="1" si="148"/>
        <v>8</v>
      </c>
      <c r="DE78">
        <f t="shared" ca="1" si="148"/>
        <v>14</v>
      </c>
      <c r="DF78">
        <f t="shared" ca="1" si="148"/>
        <v>12</v>
      </c>
      <c r="DG78">
        <f t="shared" ca="1" si="147"/>
        <v>2</v>
      </c>
      <c r="DH78">
        <f t="shared" ca="1" si="147"/>
        <v>19</v>
      </c>
      <c r="DI78">
        <f t="shared" ca="1" si="147"/>
        <v>15</v>
      </c>
      <c r="DJ78">
        <f t="shared" ca="1" si="147"/>
        <v>5</v>
      </c>
      <c r="DK78">
        <f t="shared" ca="1" si="147"/>
        <v>28</v>
      </c>
      <c r="DL78">
        <f t="shared" ca="1" si="147"/>
        <v>25</v>
      </c>
      <c r="DM78">
        <f t="shared" ca="1" si="147"/>
        <v>7</v>
      </c>
      <c r="DN78">
        <f t="shared" ca="1" si="105"/>
        <v>31</v>
      </c>
      <c r="DO78">
        <f t="shared" ca="1" si="105"/>
        <v>34</v>
      </c>
    </row>
    <row r="79" spans="1:119" x14ac:dyDescent="0.25">
      <c r="A79">
        <v>78</v>
      </c>
      <c r="B79">
        <f ca="1">'Rev-KTF'!B80</f>
        <v>8</v>
      </c>
      <c r="C79">
        <f t="shared" ca="1" si="108"/>
        <v>6</v>
      </c>
      <c r="D79" t="str">
        <f t="shared" ca="1" si="111"/>
        <v/>
      </c>
      <c r="E79" t="str">
        <f t="shared" ca="1" si="109"/>
        <v/>
      </c>
      <c r="F79" t="str">
        <f t="shared" ca="1" si="109"/>
        <v/>
      </c>
      <c r="G79" t="str">
        <f t="shared" ca="1" si="109"/>
        <v/>
      </c>
      <c r="H79" t="str">
        <f t="shared" ca="1" si="109"/>
        <v/>
      </c>
      <c r="I79" t="str">
        <f t="shared" ca="1" si="109"/>
        <v/>
      </c>
      <c r="J79" t="str">
        <f t="shared" ca="1" si="109"/>
        <v/>
      </c>
      <c r="K79" t="str">
        <f t="shared" ca="1" si="109"/>
        <v/>
      </c>
      <c r="L79" t="str">
        <f t="shared" ca="1" si="109"/>
        <v/>
      </c>
      <c r="M79" t="str">
        <f t="shared" ca="1" si="109"/>
        <v/>
      </c>
      <c r="N79" t="str">
        <f t="shared" ca="1" si="109"/>
        <v/>
      </c>
      <c r="O79" t="str">
        <f t="shared" ca="1" si="109"/>
        <v/>
      </c>
      <c r="P79" t="str">
        <f t="shared" ca="1" si="109"/>
        <v/>
      </c>
      <c r="Q79" t="str">
        <f t="shared" ca="1" si="109"/>
        <v/>
      </c>
      <c r="R79" t="str">
        <f t="shared" ca="1" si="109"/>
        <v/>
      </c>
      <c r="S79" t="str">
        <f t="shared" ca="1" si="109"/>
        <v/>
      </c>
      <c r="T79" t="str">
        <f t="shared" ca="1" si="106"/>
        <v/>
      </c>
      <c r="U79" t="str">
        <f t="shared" ca="1" si="106"/>
        <v/>
      </c>
      <c r="V79" t="str">
        <f t="shared" ca="1" si="106"/>
        <v/>
      </c>
      <c r="W79" t="str">
        <f t="shared" ca="1" si="106"/>
        <v/>
      </c>
      <c r="X79" t="str">
        <f t="shared" ca="1" si="106"/>
        <v/>
      </c>
      <c r="Y79" t="str">
        <f t="shared" ca="1" si="106"/>
        <v/>
      </c>
      <c r="Z79" t="str">
        <f t="shared" ca="1" si="106"/>
        <v/>
      </c>
      <c r="AA79" t="str">
        <f t="shared" ca="1" si="106"/>
        <v/>
      </c>
      <c r="AB79" t="str">
        <f t="shared" ca="1" si="106"/>
        <v/>
      </c>
      <c r="AC79" t="str">
        <f t="shared" ca="1" si="106"/>
        <v/>
      </c>
      <c r="AD79" t="str">
        <f t="shared" ca="1" si="106"/>
        <v/>
      </c>
      <c r="AE79" t="str">
        <f t="shared" ca="1" si="106"/>
        <v/>
      </c>
      <c r="AF79" t="str">
        <f t="shared" ca="1" si="106"/>
        <v/>
      </c>
      <c r="AG79" t="str">
        <f t="shared" ca="1" si="106"/>
        <v/>
      </c>
      <c r="AH79" t="str">
        <f t="shared" ca="1" si="106"/>
        <v/>
      </c>
      <c r="AI79" t="str">
        <f t="shared" ca="1" si="106"/>
        <v/>
      </c>
      <c r="AJ79" t="str">
        <f t="shared" ca="1" si="106"/>
        <v/>
      </c>
      <c r="AK79" t="str">
        <f t="shared" ca="1" si="103"/>
        <v/>
      </c>
      <c r="AL79" t="str">
        <f t="shared" ca="1" si="103"/>
        <v/>
      </c>
      <c r="AM79" t="str">
        <f t="shared" ca="1" si="103"/>
        <v/>
      </c>
      <c r="AN79" t="str">
        <f t="shared" ca="1" si="103"/>
        <v/>
      </c>
      <c r="AO79" t="str">
        <f t="shared" ca="1" si="103"/>
        <v/>
      </c>
      <c r="AQ79">
        <f t="shared" ca="1" si="107"/>
        <v>8</v>
      </c>
      <c r="AR79">
        <f t="shared" ca="1" si="110"/>
        <v>9</v>
      </c>
      <c r="AS79">
        <f t="shared" ca="1" si="112"/>
        <v>29</v>
      </c>
      <c r="AT79">
        <f t="shared" ca="1" si="113"/>
        <v>7</v>
      </c>
      <c r="AU79">
        <f t="shared" ca="1" si="114"/>
        <v>17</v>
      </c>
      <c r="AV79">
        <f t="shared" ca="1" si="115"/>
        <v>32</v>
      </c>
      <c r="AW79">
        <f t="shared" ca="1" si="116"/>
        <v>35</v>
      </c>
      <c r="AX79">
        <f t="shared" ca="1" si="117"/>
        <v>26</v>
      </c>
      <c r="AY79">
        <f t="shared" ca="1" si="118"/>
        <v>3</v>
      </c>
      <c r="AZ79">
        <f t="shared" ca="1" si="119"/>
        <v>11</v>
      </c>
      <c r="BA79">
        <f t="shared" ca="1" si="120"/>
        <v>19</v>
      </c>
      <c r="BB79">
        <f t="shared" ca="1" si="121"/>
        <v>28</v>
      </c>
      <c r="BC79">
        <f t="shared" ca="1" si="122"/>
        <v>5</v>
      </c>
      <c r="BD79">
        <f t="shared" ca="1" si="123"/>
        <v>27</v>
      </c>
      <c r="BE79">
        <f t="shared" ca="1" si="124"/>
        <v>31</v>
      </c>
      <c r="BF79">
        <f t="shared" ca="1" si="125"/>
        <v>24</v>
      </c>
      <c r="BG79">
        <f t="shared" ca="1" si="126"/>
        <v>12</v>
      </c>
      <c r="BH79">
        <f t="shared" ca="1" si="127"/>
        <v>1</v>
      </c>
      <c r="BI79">
        <f t="shared" ca="1" si="128"/>
        <v>30</v>
      </c>
      <c r="BJ79">
        <f t="shared" ca="1" si="129"/>
        <v>25</v>
      </c>
      <c r="BK79">
        <f t="shared" ca="1" si="130"/>
        <v>23</v>
      </c>
      <c r="BL79">
        <f t="shared" ca="1" si="131"/>
        <v>22</v>
      </c>
      <c r="BM79">
        <f t="shared" ca="1" si="132"/>
        <v>18</v>
      </c>
      <c r="BN79">
        <f t="shared" ca="1" si="133"/>
        <v>4</v>
      </c>
      <c r="BO79">
        <f t="shared" ca="1" si="134"/>
        <v>34</v>
      </c>
      <c r="BP79">
        <f t="shared" ca="1" si="135"/>
        <v>16</v>
      </c>
      <c r="BQ79">
        <f t="shared" ca="1" si="136"/>
        <v>15</v>
      </c>
      <c r="BR79">
        <f t="shared" ca="1" si="137"/>
        <v>33</v>
      </c>
      <c r="BS79">
        <f t="shared" ca="1" si="138"/>
        <v>6</v>
      </c>
      <c r="BT79">
        <f t="shared" ca="1" si="139"/>
        <v>10</v>
      </c>
      <c r="BU79">
        <f t="shared" ca="1" si="140"/>
        <v>36</v>
      </c>
      <c r="BV79">
        <f t="shared" ca="1" si="141"/>
        <v>2</v>
      </c>
      <c r="BW79">
        <f t="shared" ca="1" si="142"/>
        <v>20</v>
      </c>
      <c r="BX79">
        <f t="shared" ca="1" si="143"/>
        <v>37</v>
      </c>
      <c r="BY79" t="str">
        <f t="shared" ca="1" si="144"/>
        <v/>
      </c>
      <c r="BZ79" t="str">
        <f t="shared" ca="1" si="145"/>
        <v/>
      </c>
      <c r="CA79" t="str">
        <f t="shared" ca="1" si="146"/>
        <v/>
      </c>
      <c r="CE79">
        <f t="shared" ca="1" si="149"/>
        <v>18</v>
      </c>
      <c r="CF79">
        <f t="shared" ca="1" si="149"/>
        <v>32</v>
      </c>
      <c r="CG79">
        <f t="shared" ca="1" si="149"/>
        <v>9</v>
      </c>
      <c r="CH79">
        <f t="shared" ca="1" si="149"/>
        <v>24</v>
      </c>
      <c r="CI79">
        <f t="shared" ca="1" si="149"/>
        <v>13</v>
      </c>
      <c r="CJ79">
        <f t="shared" ca="1" si="149"/>
        <v>29</v>
      </c>
      <c r="CK79">
        <f t="shared" ca="1" si="149"/>
        <v>4</v>
      </c>
      <c r="CL79">
        <f t="shared" ca="1" si="149"/>
        <v>1</v>
      </c>
      <c r="CM79">
        <f t="shared" ca="1" si="149"/>
        <v>2</v>
      </c>
      <c r="CN79">
        <f t="shared" ca="1" si="149"/>
        <v>30</v>
      </c>
      <c r="CO79">
        <f t="shared" ca="1" si="148"/>
        <v>10</v>
      </c>
      <c r="CP79">
        <f t="shared" ca="1" si="148"/>
        <v>17</v>
      </c>
      <c r="CQ79" t="str">
        <f t="shared" ca="1" si="148"/>
        <v/>
      </c>
      <c r="CR79" t="str">
        <f t="shared" ca="1" si="148"/>
        <v/>
      </c>
      <c r="CS79">
        <f t="shared" ca="1" si="148"/>
        <v>27</v>
      </c>
      <c r="CT79">
        <f t="shared" ca="1" si="148"/>
        <v>26</v>
      </c>
      <c r="CU79">
        <f t="shared" ca="1" si="148"/>
        <v>5</v>
      </c>
      <c r="CV79">
        <f t="shared" ca="1" si="148"/>
        <v>23</v>
      </c>
      <c r="CW79">
        <f t="shared" ca="1" si="148"/>
        <v>11</v>
      </c>
      <c r="CX79">
        <f t="shared" ca="1" si="148"/>
        <v>33</v>
      </c>
      <c r="CY79" t="str">
        <f t="shared" ca="1" si="148"/>
        <v/>
      </c>
      <c r="CZ79">
        <f t="shared" ca="1" si="148"/>
        <v>22</v>
      </c>
      <c r="DA79">
        <f t="shared" ca="1" si="148"/>
        <v>21</v>
      </c>
      <c r="DB79">
        <f t="shared" ca="1" si="148"/>
        <v>16</v>
      </c>
      <c r="DC79">
        <f t="shared" ca="1" si="148"/>
        <v>20</v>
      </c>
      <c r="DD79">
        <f t="shared" ca="1" si="148"/>
        <v>8</v>
      </c>
      <c r="DE79">
        <f t="shared" ca="1" si="148"/>
        <v>14</v>
      </c>
      <c r="DF79">
        <f t="shared" ca="1" si="148"/>
        <v>12</v>
      </c>
      <c r="DG79">
        <f t="shared" ca="1" si="147"/>
        <v>3</v>
      </c>
      <c r="DH79">
        <f t="shared" ca="1" si="147"/>
        <v>19</v>
      </c>
      <c r="DI79">
        <f t="shared" ca="1" si="147"/>
        <v>15</v>
      </c>
      <c r="DJ79">
        <f t="shared" ca="1" si="147"/>
        <v>6</v>
      </c>
      <c r="DK79">
        <f t="shared" ca="1" si="147"/>
        <v>28</v>
      </c>
      <c r="DL79">
        <f t="shared" ca="1" si="147"/>
        <v>25</v>
      </c>
      <c r="DM79">
        <f t="shared" ca="1" si="147"/>
        <v>7</v>
      </c>
      <c r="DN79">
        <f t="shared" ca="1" si="105"/>
        <v>31</v>
      </c>
      <c r="DO79">
        <f t="shared" ca="1" si="105"/>
        <v>34</v>
      </c>
    </row>
    <row r="80" spans="1:119" x14ac:dyDescent="0.25">
      <c r="A80">
        <v>79</v>
      </c>
      <c r="B80">
        <f ca="1">'Rev-KTF'!B81</f>
        <v>20</v>
      </c>
      <c r="C80">
        <f t="shared" ca="1" si="108"/>
        <v>33</v>
      </c>
      <c r="D80" t="str">
        <f t="shared" ca="1" si="111"/>
        <v/>
      </c>
      <c r="E80" t="str">
        <f t="shared" ca="1" si="109"/>
        <v/>
      </c>
      <c r="F80" t="str">
        <f t="shared" ca="1" si="109"/>
        <v/>
      </c>
      <c r="G80" t="str">
        <f t="shared" ca="1" si="109"/>
        <v/>
      </c>
      <c r="H80" t="str">
        <f t="shared" ca="1" si="109"/>
        <v/>
      </c>
      <c r="I80" t="str">
        <f t="shared" ca="1" si="109"/>
        <v/>
      </c>
      <c r="J80" t="str">
        <f t="shared" ca="1" si="109"/>
        <v/>
      </c>
      <c r="K80" t="str">
        <f t="shared" ca="1" si="109"/>
        <v/>
      </c>
      <c r="L80" t="str">
        <f t="shared" ca="1" si="109"/>
        <v/>
      </c>
      <c r="M80" t="str">
        <f t="shared" ca="1" si="109"/>
        <v/>
      </c>
      <c r="N80" t="str">
        <f t="shared" ca="1" si="109"/>
        <v/>
      </c>
      <c r="O80" t="str">
        <f t="shared" ca="1" si="109"/>
        <v/>
      </c>
      <c r="P80" t="str">
        <f t="shared" ca="1" si="109"/>
        <v/>
      </c>
      <c r="Q80" t="str">
        <f t="shared" ca="1" si="109"/>
        <v/>
      </c>
      <c r="R80" t="str">
        <f t="shared" ca="1" si="109"/>
        <v/>
      </c>
      <c r="S80" t="str">
        <f t="shared" ca="1" si="109"/>
        <v/>
      </c>
      <c r="T80" t="str">
        <f t="shared" ca="1" si="106"/>
        <v/>
      </c>
      <c r="U80" t="str">
        <f t="shared" ca="1" si="106"/>
        <v/>
      </c>
      <c r="V80" t="str">
        <f t="shared" ca="1" si="106"/>
        <v/>
      </c>
      <c r="W80" t="str">
        <f t="shared" ca="1" si="106"/>
        <v/>
      </c>
      <c r="X80" t="str">
        <f t="shared" ca="1" si="106"/>
        <v/>
      </c>
      <c r="Y80" t="str">
        <f t="shared" ca="1" si="106"/>
        <v/>
      </c>
      <c r="Z80" t="str">
        <f t="shared" ca="1" si="106"/>
        <v/>
      </c>
      <c r="AA80" t="str">
        <f t="shared" ca="1" si="106"/>
        <v/>
      </c>
      <c r="AB80" t="str">
        <f t="shared" ca="1" si="106"/>
        <v/>
      </c>
      <c r="AC80" t="str">
        <f t="shared" ca="1" si="106"/>
        <v/>
      </c>
      <c r="AD80" t="str">
        <f t="shared" ca="1" si="106"/>
        <v/>
      </c>
      <c r="AE80" t="str">
        <f t="shared" ca="1" si="106"/>
        <v/>
      </c>
      <c r="AF80" t="str">
        <f t="shared" ca="1" si="106"/>
        <v/>
      </c>
      <c r="AG80" t="str">
        <f t="shared" ca="1" si="106"/>
        <v/>
      </c>
      <c r="AH80" t="str">
        <f t="shared" ca="1" si="106"/>
        <v/>
      </c>
      <c r="AI80" t="str">
        <f t="shared" ca="1" si="106"/>
        <v/>
      </c>
      <c r="AJ80" t="str">
        <f t="shared" ca="1" si="106"/>
        <v/>
      </c>
      <c r="AK80" t="str">
        <f t="shared" ref="AK80:AO95" ca="1" si="150">IF(AND($B81="",$B80&lt;&gt;""),BW80,IF(AND($B82="",$B81&lt;&gt;"",$B80&lt;&gt;""),AK$1,""))</f>
        <v/>
      </c>
      <c r="AL80" t="str">
        <f t="shared" ca="1" si="150"/>
        <v/>
      </c>
      <c r="AM80" t="str">
        <f t="shared" ca="1" si="150"/>
        <v/>
      </c>
      <c r="AN80" t="str">
        <f t="shared" ca="1" si="150"/>
        <v/>
      </c>
      <c r="AO80" t="str">
        <f t="shared" ca="1" si="150"/>
        <v/>
      </c>
      <c r="AQ80">
        <f t="shared" ca="1" si="107"/>
        <v>20</v>
      </c>
      <c r="AR80">
        <f t="shared" ca="1" si="110"/>
        <v>8</v>
      </c>
      <c r="AS80">
        <f t="shared" ca="1" si="112"/>
        <v>9</v>
      </c>
      <c r="AT80">
        <f t="shared" ca="1" si="113"/>
        <v>29</v>
      </c>
      <c r="AU80">
        <f t="shared" ca="1" si="114"/>
        <v>7</v>
      </c>
      <c r="AV80">
        <f t="shared" ca="1" si="115"/>
        <v>17</v>
      </c>
      <c r="AW80">
        <f t="shared" ca="1" si="116"/>
        <v>32</v>
      </c>
      <c r="AX80">
        <f t="shared" ca="1" si="117"/>
        <v>35</v>
      </c>
      <c r="AY80">
        <f t="shared" ca="1" si="118"/>
        <v>26</v>
      </c>
      <c r="AZ80">
        <f t="shared" ca="1" si="119"/>
        <v>3</v>
      </c>
      <c r="BA80">
        <f t="shared" ca="1" si="120"/>
        <v>11</v>
      </c>
      <c r="BB80">
        <f t="shared" ca="1" si="121"/>
        <v>19</v>
      </c>
      <c r="BC80">
        <f t="shared" ca="1" si="122"/>
        <v>28</v>
      </c>
      <c r="BD80">
        <f t="shared" ca="1" si="123"/>
        <v>5</v>
      </c>
      <c r="BE80">
        <f t="shared" ca="1" si="124"/>
        <v>27</v>
      </c>
      <c r="BF80">
        <f t="shared" ca="1" si="125"/>
        <v>31</v>
      </c>
      <c r="BG80">
        <f t="shared" ca="1" si="126"/>
        <v>24</v>
      </c>
      <c r="BH80">
        <f t="shared" ca="1" si="127"/>
        <v>12</v>
      </c>
      <c r="BI80">
        <f t="shared" ca="1" si="128"/>
        <v>1</v>
      </c>
      <c r="BJ80">
        <f t="shared" ca="1" si="129"/>
        <v>30</v>
      </c>
      <c r="BK80">
        <f t="shared" ca="1" si="130"/>
        <v>25</v>
      </c>
      <c r="BL80">
        <f t="shared" ca="1" si="131"/>
        <v>23</v>
      </c>
      <c r="BM80">
        <f t="shared" ca="1" si="132"/>
        <v>22</v>
      </c>
      <c r="BN80">
        <f t="shared" ca="1" si="133"/>
        <v>18</v>
      </c>
      <c r="BO80">
        <f t="shared" ca="1" si="134"/>
        <v>4</v>
      </c>
      <c r="BP80">
        <f t="shared" ca="1" si="135"/>
        <v>34</v>
      </c>
      <c r="BQ80">
        <f t="shared" ca="1" si="136"/>
        <v>16</v>
      </c>
      <c r="BR80">
        <f t="shared" ca="1" si="137"/>
        <v>15</v>
      </c>
      <c r="BS80">
        <f t="shared" ca="1" si="138"/>
        <v>33</v>
      </c>
      <c r="BT80">
        <f t="shared" ca="1" si="139"/>
        <v>6</v>
      </c>
      <c r="BU80">
        <f t="shared" ca="1" si="140"/>
        <v>10</v>
      </c>
      <c r="BV80">
        <f t="shared" ca="1" si="141"/>
        <v>36</v>
      </c>
      <c r="BW80">
        <f t="shared" ca="1" si="142"/>
        <v>2</v>
      </c>
      <c r="BX80">
        <f t="shared" ca="1" si="143"/>
        <v>37</v>
      </c>
      <c r="BY80" t="str">
        <f t="shared" ca="1" si="144"/>
        <v/>
      </c>
      <c r="BZ80" t="str">
        <f t="shared" ca="1" si="145"/>
        <v/>
      </c>
      <c r="CA80" t="str">
        <f t="shared" ca="1" si="146"/>
        <v/>
      </c>
      <c r="CE80">
        <f t="shared" ca="1" si="149"/>
        <v>19</v>
      </c>
      <c r="CF80">
        <f t="shared" ca="1" si="149"/>
        <v>33</v>
      </c>
      <c r="CG80">
        <f t="shared" ca="1" si="149"/>
        <v>10</v>
      </c>
      <c r="CH80">
        <f t="shared" ca="1" si="149"/>
        <v>25</v>
      </c>
      <c r="CI80">
        <f t="shared" ca="1" si="149"/>
        <v>14</v>
      </c>
      <c r="CJ80">
        <f t="shared" ca="1" si="149"/>
        <v>30</v>
      </c>
      <c r="CK80">
        <f t="shared" ca="1" si="149"/>
        <v>5</v>
      </c>
      <c r="CL80">
        <f t="shared" ca="1" si="149"/>
        <v>2</v>
      </c>
      <c r="CM80">
        <f t="shared" ca="1" si="149"/>
        <v>3</v>
      </c>
      <c r="CN80">
        <f t="shared" ca="1" si="149"/>
        <v>31</v>
      </c>
      <c r="CO80">
        <f t="shared" ca="1" si="148"/>
        <v>11</v>
      </c>
      <c r="CP80">
        <f t="shared" ca="1" si="148"/>
        <v>18</v>
      </c>
      <c r="CQ80" t="str">
        <f t="shared" ca="1" si="148"/>
        <v/>
      </c>
      <c r="CR80" t="str">
        <f t="shared" ca="1" si="148"/>
        <v/>
      </c>
      <c r="CS80">
        <f t="shared" ca="1" si="148"/>
        <v>28</v>
      </c>
      <c r="CT80">
        <f t="shared" ca="1" si="148"/>
        <v>27</v>
      </c>
      <c r="CU80">
        <f t="shared" ca="1" si="148"/>
        <v>6</v>
      </c>
      <c r="CV80">
        <f t="shared" ca="1" si="148"/>
        <v>24</v>
      </c>
      <c r="CW80">
        <f t="shared" ca="1" si="148"/>
        <v>12</v>
      </c>
      <c r="CX80">
        <f t="shared" ca="1" si="148"/>
        <v>1</v>
      </c>
      <c r="CY80" t="str">
        <f t="shared" ca="1" si="148"/>
        <v/>
      </c>
      <c r="CZ80">
        <f t="shared" ca="1" si="148"/>
        <v>23</v>
      </c>
      <c r="DA80">
        <f t="shared" ca="1" si="148"/>
        <v>22</v>
      </c>
      <c r="DB80">
        <f t="shared" ca="1" si="148"/>
        <v>17</v>
      </c>
      <c r="DC80">
        <f t="shared" ca="1" si="148"/>
        <v>21</v>
      </c>
      <c r="DD80">
        <f t="shared" ca="1" si="148"/>
        <v>9</v>
      </c>
      <c r="DE80">
        <f t="shared" ca="1" si="148"/>
        <v>15</v>
      </c>
      <c r="DF80">
        <f t="shared" ca="1" si="148"/>
        <v>13</v>
      </c>
      <c r="DG80">
        <f t="shared" ca="1" si="147"/>
        <v>4</v>
      </c>
      <c r="DH80">
        <f t="shared" ca="1" si="147"/>
        <v>20</v>
      </c>
      <c r="DI80">
        <f t="shared" ca="1" si="147"/>
        <v>16</v>
      </c>
      <c r="DJ80">
        <f t="shared" ca="1" si="147"/>
        <v>7</v>
      </c>
      <c r="DK80">
        <f t="shared" ca="1" si="147"/>
        <v>29</v>
      </c>
      <c r="DL80">
        <f t="shared" ca="1" si="147"/>
        <v>26</v>
      </c>
      <c r="DM80">
        <f t="shared" ca="1" si="147"/>
        <v>8</v>
      </c>
      <c r="DN80">
        <f t="shared" ca="1" si="147"/>
        <v>32</v>
      </c>
      <c r="DO80">
        <f t="shared" ca="1" si="147"/>
        <v>34</v>
      </c>
    </row>
    <row r="81" spans="1:119" x14ac:dyDescent="0.25">
      <c r="A81">
        <v>80</v>
      </c>
      <c r="B81">
        <f ca="1">'Rev-KTF'!B82</f>
        <v>21</v>
      </c>
      <c r="C81" t="str">
        <f t="shared" ca="1" si="108"/>
        <v/>
      </c>
      <c r="D81" t="str">
        <f t="shared" ca="1" si="111"/>
        <v/>
      </c>
      <c r="E81" t="str">
        <f t="shared" ca="1" si="109"/>
        <v/>
      </c>
      <c r="F81" t="str">
        <f t="shared" ca="1" si="109"/>
        <v/>
      </c>
      <c r="G81" t="str">
        <f t="shared" ca="1" si="109"/>
        <v/>
      </c>
      <c r="H81" t="str">
        <f t="shared" ca="1" si="109"/>
        <v/>
      </c>
      <c r="I81" t="str">
        <f t="shared" ca="1" si="109"/>
        <v/>
      </c>
      <c r="J81" t="str">
        <f t="shared" ca="1" si="109"/>
        <v/>
      </c>
      <c r="K81" t="str">
        <f t="shared" ca="1" si="109"/>
        <v/>
      </c>
      <c r="L81" t="str">
        <f t="shared" ca="1" si="109"/>
        <v/>
      </c>
      <c r="M81" t="str">
        <f t="shared" ca="1" si="109"/>
        <v/>
      </c>
      <c r="N81" t="str">
        <f t="shared" ca="1" si="109"/>
        <v/>
      </c>
      <c r="O81" t="str">
        <f t="shared" ca="1" si="109"/>
        <v/>
      </c>
      <c r="P81" t="str">
        <f t="shared" ca="1" si="109"/>
        <v/>
      </c>
      <c r="Q81" t="str">
        <f t="shared" ca="1" si="109"/>
        <v/>
      </c>
      <c r="R81" t="str">
        <f t="shared" ca="1" si="109"/>
        <v/>
      </c>
      <c r="S81" t="str">
        <f t="shared" ca="1" si="109"/>
        <v/>
      </c>
      <c r="T81" t="str">
        <f t="shared" ca="1" si="109"/>
        <v/>
      </c>
      <c r="U81" t="str">
        <f t="shared" ref="U81:AJ96" ca="1" si="151">IF(AND($B82="",$B81&lt;&gt;""),BG81,IF(AND($B83="",$B82&lt;&gt;"",$B81&lt;&gt;""),U$1,""))</f>
        <v/>
      </c>
      <c r="V81" t="str">
        <f t="shared" ca="1" si="151"/>
        <v/>
      </c>
      <c r="W81" t="str">
        <f t="shared" ca="1" si="151"/>
        <v/>
      </c>
      <c r="X81" t="str">
        <f t="shared" ca="1" si="151"/>
        <v/>
      </c>
      <c r="Y81" t="str">
        <f t="shared" ca="1" si="151"/>
        <v/>
      </c>
      <c r="Z81" t="str">
        <f t="shared" ca="1" si="151"/>
        <v/>
      </c>
      <c r="AA81" t="str">
        <f t="shared" ca="1" si="151"/>
        <v/>
      </c>
      <c r="AB81" t="str">
        <f t="shared" ca="1" si="151"/>
        <v/>
      </c>
      <c r="AC81" t="str">
        <f t="shared" ca="1" si="151"/>
        <v/>
      </c>
      <c r="AD81" t="str">
        <f t="shared" ca="1" si="151"/>
        <v/>
      </c>
      <c r="AE81" t="str">
        <f t="shared" ca="1" si="151"/>
        <v/>
      </c>
      <c r="AF81" t="str">
        <f t="shared" ca="1" si="151"/>
        <v/>
      </c>
      <c r="AG81" t="str">
        <f t="shared" ca="1" si="151"/>
        <v/>
      </c>
      <c r="AH81" t="str">
        <f t="shared" ca="1" si="151"/>
        <v/>
      </c>
      <c r="AI81" t="str">
        <f t="shared" ca="1" si="151"/>
        <v/>
      </c>
      <c r="AJ81" t="str">
        <f t="shared" ca="1" si="151"/>
        <v/>
      </c>
      <c r="AK81" t="str">
        <f t="shared" ca="1" si="150"/>
        <v/>
      </c>
      <c r="AL81" t="str">
        <f t="shared" ca="1" si="150"/>
        <v/>
      </c>
      <c r="AM81" t="str">
        <f t="shared" ca="1" si="150"/>
        <v/>
      </c>
      <c r="AN81" t="str">
        <f t="shared" ca="1" si="150"/>
        <v/>
      </c>
      <c r="AO81" t="str">
        <f t="shared" ca="1" si="150"/>
        <v/>
      </c>
      <c r="AQ81">
        <f t="shared" ca="1" si="107"/>
        <v>21</v>
      </c>
      <c r="AR81">
        <f t="shared" ca="1" si="110"/>
        <v>20</v>
      </c>
      <c r="AS81">
        <f t="shared" ca="1" si="112"/>
        <v>8</v>
      </c>
      <c r="AT81">
        <f t="shared" ca="1" si="113"/>
        <v>9</v>
      </c>
      <c r="AU81">
        <f t="shared" ca="1" si="114"/>
        <v>29</v>
      </c>
      <c r="AV81">
        <f t="shared" ca="1" si="115"/>
        <v>7</v>
      </c>
      <c r="AW81">
        <f t="shared" ca="1" si="116"/>
        <v>17</v>
      </c>
      <c r="AX81">
        <f t="shared" ca="1" si="117"/>
        <v>32</v>
      </c>
      <c r="AY81">
        <f t="shared" ca="1" si="118"/>
        <v>35</v>
      </c>
      <c r="AZ81">
        <f t="shared" ca="1" si="119"/>
        <v>26</v>
      </c>
      <c r="BA81">
        <f t="shared" ca="1" si="120"/>
        <v>3</v>
      </c>
      <c r="BB81">
        <f t="shared" ca="1" si="121"/>
        <v>11</v>
      </c>
      <c r="BC81">
        <f t="shared" ca="1" si="122"/>
        <v>19</v>
      </c>
      <c r="BD81">
        <f t="shared" ca="1" si="123"/>
        <v>28</v>
      </c>
      <c r="BE81">
        <f t="shared" ca="1" si="124"/>
        <v>5</v>
      </c>
      <c r="BF81">
        <f t="shared" ca="1" si="125"/>
        <v>27</v>
      </c>
      <c r="BG81">
        <f t="shared" ca="1" si="126"/>
        <v>31</v>
      </c>
      <c r="BH81">
        <f t="shared" ca="1" si="127"/>
        <v>24</v>
      </c>
      <c r="BI81">
        <f t="shared" ca="1" si="128"/>
        <v>12</v>
      </c>
      <c r="BJ81">
        <f t="shared" ca="1" si="129"/>
        <v>1</v>
      </c>
      <c r="BK81">
        <f t="shared" ca="1" si="130"/>
        <v>30</v>
      </c>
      <c r="BL81">
        <f t="shared" ca="1" si="131"/>
        <v>25</v>
      </c>
      <c r="BM81">
        <f t="shared" ca="1" si="132"/>
        <v>23</v>
      </c>
      <c r="BN81">
        <f t="shared" ca="1" si="133"/>
        <v>22</v>
      </c>
      <c r="BO81">
        <f t="shared" ca="1" si="134"/>
        <v>18</v>
      </c>
      <c r="BP81">
        <f t="shared" ca="1" si="135"/>
        <v>4</v>
      </c>
      <c r="BQ81">
        <f t="shared" ca="1" si="136"/>
        <v>34</v>
      </c>
      <c r="BR81">
        <f t="shared" ca="1" si="137"/>
        <v>16</v>
      </c>
      <c r="BS81">
        <f t="shared" ca="1" si="138"/>
        <v>15</v>
      </c>
      <c r="BT81">
        <f t="shared" ca="1" si="139"/>
        <v>33</v>
      </c>
      <c r="BU81">
        <f t="shared" ca="1" si="140"/>
        <v>6</v>
      </c>
      <c r="BV81">
        <f t="shared" ca="1" si="141"/>
        <v>10</v>
      </c>
      <c r="BW81">
        <f t="shared" ca="1" si="142"/>
        <v>36</v>
      </c>
      <c r="BX81">
        <f t="shared" ca="1" si="143"/>
        <v>2</v>
      </c>
      <c r="BY81">
        <f t="shared" ca="1" si="144"/>
        <v>37</v>
      </c>
      <c r="BZ81" t="str">
        <f t="shared" ca="1" si="145"/>
        <v/>
      </c>
      <c r="CA81" t="str">
        <f t="shared" ca="1" si="146"/>
        <v/>
      </c>
      <c r="CE81">
        <f t="shared" ca="1" si="149"/>
        <v>20</v>
      </c>
      <c r="CF81">
        <f t="shared" ca="1" si="149"/>
        <v>34</v>
      </c>
      <c r="CG81">
        <f t="shared" ca="1" si="149"/>
        <v>11</v>
      </c>
      <c r="CH81">
        <f t="shared" ca="1" si="149"/>
        <v>26</v>
      </c>
      <c r="CI81">
        <f t="shared" ca="1" si="149"/>
        <v>15</v>
      </c>
      <c r="CJ81">
        <f t="shared" ca="1" si="149"/>
        <v>31</v>
      </c>
      <c r="CK81">
        <f t="shared" ca="1" si="149"/>
        <v>6</v>
      </c>
      <c r="CL81">
        <f t="shared" ca="1" si="149"/>
        <v>3</v>
      </c>
      <c r="CM81">
        <f t="shared" ca="1" si="149"/>
        <v>4</v>
      </c>
      <c r="CN81">
        <f t="shared" ca="1" si="149"/>
        <v>32</v>
      </c>
      <c r="CO81">
        <f t="shared" ca="1" si="148"/>
        <v>12</v>
      </c>
      <c r="CP81">
        <f t="shared" ca="1" si="148"/>
        <v>19</v>
      </c>
      <c r="CQ81" t="str">
        <f t="shared" ca="1" si="148"/>
        <v/>
      </c>
      <c r="CR81" t="str">
        <f t="shared" ca="1" si="148"/>
        <v/>
      </c>
      <c r="CS81">
        <f t="shared" ca="1" si="148"/>
        <v>29</v>
      </c>
      <c r="CT81">
        <f t="shared" ca="1" si="148"/>
        <v>28</v>
      </c>
      <c r="CU81">
        <f t="shared" ca="1" si="148"/>
        <v>7</v>
      </c>
      <c r="CV81">
        <f t="shared" ca="1" si="148"/>
        <v>25</v>
      </c>
      <c r="CW81">
        <f t="shared" ca="1" si="148"/>
        <v>13</v>
      </c>
      <c r="CX81">
        <f t="shared" ca="1" si="148"/>
        <v>2</v>
      </c>
      <c r="CY81">
        <f t="shared" ca="1" si="148"/>
        <v>1</v>
      </c>
      <c r="CZ81">
        <f t="shared" ca="1" si="148"/>
        <v>24</v>
      </c>
      <c r="DA81">
        <f t="shared" ca="1" si="148"/>
        <v>23</v>
      </c>
      <c r="DB81">
        <f t="shared" ca="1" si="148"/>
        <v>18</v>
      </c>
      <c r="DC81">
        <f t="shared" ca="1" si="148"/>
        <v>22</v>
      </c>
      <c r="DD81">
        <f t="shared" ca="1" si="148"/>
        <v>10</v>
      </c>
      <c r="DE81">
        <f t="shared" ca="1" si="148"/>
        <v>16</v>
      </c>
      <c r="DF81">
        <f t="shared" ca="1" si="148"/>
        <v>14</v>
      </c>
      <c r="DG81">
        <f t="shared" ca="1" si="147"/>
        <v>5</v>
      </c>
      <c r="DH81">
        <f t="shared" ca="1" si="147"/>
        <v>21</v>
      </c>
      <c r="DI81">
        <f t="shared" ca="1" si="147"/>
        <v>17</v>
      </c>
      <c r="DJ81">
        <f t="shared" ca="1" si="147"/>
        <v>8</v>
      </c>
      <c r="DK81">
        <f t="shared" ca="1" si="147"/>
        <v>30</v>
      </c>
      <c r="DL81">
        <f t="shared" ca="1" si="147"/>
        <v>27</v>
      </c>
      <c r="DM81">
        <f t="shared" ca="1" si="147"/>
        <v>9</v>
      </c>
      <c r="DN81">
        <f t="shared" ca="1" si="147"/>
        <v>33</v>
      </c>
      <c r="DO81">
        <f t="shared" ca="1" si="147"/>
        <v>35</v>
      </c>
    </row>
    <row r="82" spans="1:119" x14ac:dyDescent="0.25">
      <c r="A82">
        <v>81</v>
      </c>
      <c r="B82">
        <f ca="1">'Rev-KTF'!B83</f>
        <v>28</v>
      </c>
      <c r="C82">
        <f t="shared" ca="1" si="108"/>
        <v>14</v>
      </c>
      <c r="D82" t="str">
        <f t="shared" ca="1" si="111"/>
        <v/>
      </c>
      <c r="E82" t="str">
        <f t="shared" ca="1" si="109"/>
        <v/>
      </c>
      <c r="F82" t="str">
        <f t="shared" ca="1" si="109"/>
        <v/>
      </c>
      <c r="G82" t="str">
        <f t="shared" ca="1" si="109"/>
        <v/>
      </c>
      <c r="H82" t="str">
        <f t="shared" ca="1" si="109"/>
        <v/>
      </c>
      <c r="I82" t="str">
        <f t="shared" ca="1" si="109"/>
        <v/>
      </c>
      <c r="J82" t="str">
        <f t="shared" ca="1" si="109"/>
        <v/>
      </c>
      <c r="K82" t="str">
        <f t="shared" ca="1" si="109"/>
        <v/>
      </c>
      <c r="L82" t="str">
        <f t="shared" ca="1" si="109"/>
        <v/>
      </c>
      <c r="M82" t="str">
        <f t="shared" ca="1" si="109"/>
        <v/>
      </c>
      <c r="N82" t="str">
        <f t="shared" ca="1" si="109"/>
        <v/>
      </c>
      <c r="O82" t="str">
        <f t="shared" ca="1" si="109"/>
        <v/>
      </c>
      <c r="P82" t="str">
        <f t="shared" ca="1" si="109"/>
        <v/>
      </c>
      <c r="Q82" t="str">
        <f t="shared" ca="1" si="109"/>
        <v/>
      </c>
      <c r="R82" t="str">
        <f t="shared" ca="1" si="109"/>
        <v/>
      </c>
      <c r="S82" t="str">
        <f t="shared" ca="1" si="109"/>
        <v/>
      </c>
      <c r="T82" t="str">
        <f t="shared" ca="1" si="109"/>
        <v/>
      </c>
      <c r="U82" t="str">
        <f t="shared" ca="1" si="151"/>
        <v/>
      </c>
      <c r="V82" t="str">
        <f t="shared" ca="1" si="151"/>
        <v/>
      </c>
      <c r="W82" t="str">
        <f t="shared" ca="1" si="151"/>
        <v/>
      </c>
      <c r="X82" t="str">
        <f t="shared" ca="1" si="151"/>
        <v/>
      </c>
      <c r="Y82" t="str">
        <f t="shared" ca="1" si="151"/>
        <v/>
      </c>
      <c r="Z82" t="str">
        <f t="shared" ca="1" si="151"/>
        <v/>
      </c>
      <c r="AA82" t="str">
        <f t="shared" ca="1" si="151"/>
        <v/>
      </c>
      <c r="AB82" t="str">
        <f t="shared" ca="1" si="151"/>
        <v/>
      </c>
      <c r="AC82" t="str">
        <f t="shared" ca="1" si="151"/>
        <v/>
      </c>
      <c r="AD82" t="str">
        <f t="shared" ca="1" si="151"/>
        <v/>
      </c>
      <c r="AE82" t="str">
        <f t="shared" ca="1" si="151"/>
        <v/>
      </c>
      <c r="AF82" t="str">
        <f t="shared" ca="1" si="151"/>
        <v/>
      </c>
      <c r="AG82" t="str">
        <f t="shared" ca="1" si="151"/>
        <v/>
      </c>
      <c r="AH82" t="str">
        <f t="shared" ca="1" si="151"/>
        <v/>
      </c>
      <c r="AI82" t="str">
        <f t="shared" ca="1" si="151"/>
        <v/>
      </c>
      <c r="AJ82" t="str">
        <f t="shared" ca="1" si="151"/>
        <v/>
      </c>
      <c r="AK82" t="str">
        <f t="shared" ca="1" si="150"/>
        <v/>
      </c>
      <c r="AL82" t="str">
        <f t="shared" ca="1" si="150"/>
        <v/>
      </c>
      <c r="AM82" t="str">
        <f t="shared" ca="1" si="150"/>
        <v/>
      </c>
      <c r="AN82" t="str">
        <f t="shared" ca="1" si="150"/>
        <v/>
      </c>
      <c r="AO82" t="str">
        <f t="shared" ca="1" si="150"/>
        <v/>
      </c>
      <c r="AQ82">
        <f t="shared" ca="1" si="107"/>
        <v>28</v>
      </c>
      <c r="AR82">
        <f t="shared" ca="1" si="110"/>
        <v>21</v>
      </c>
      <c r="AS82">
        <f t="shared" ca="1" si="112"/>
        <v>20</v>
      </c>
      <c r="AT82">
        <f t="shared" ca="1" si="113"/>
        <v>8</v>
      </c>
      <c r="AU82">
        <f t="shared" ca="1" si="114"/>
        <v>9</v>
      </c>
      <c r="AV82">
        <f t="shared" ca="1" si="115"/>
        <v>29</v>
      </c>
      <c r="AW82">
        <f t="shared" ca="1" si="116"/>
        <v>7</v>
      </c>
      <c r="AX82">
        <f t="shared" ca="1" si="117"/>
        <v>17</v>
      </c>
      <c r="AY82">
        <f t="shared" ca="1" si="118"/>
        <v>32</v>
      </c>
      <c r="AZ82">
        <f t="shared" ca="1" si="119"/>
        <v>35</v>
      </c>
      <c r="BA82">
        <f t="shared" ca="1" si="120"/>
        <v>26</v>
      </c>
      <c r="BB82">
        <f t="shared" ca="1" si="121"/>
        <v>3</v>
      </c>
      <c r="BC82">
        <f t="shared" ca="1" si="122"/>
        <v>11</v>
      </c>
      <c r="BD82">
        <f t="shared" ca="1" si="123"/>
        <v>19</v>
      </c>
      <c r="BE82">
        <f t="shared" ca="1" si="124"/>
        <v>5</v>
      </c>
      <c r="BF82">
        <f t="shared" ca="1" si="125"/>
        <v>27</v>
      </c>
      <c r="BG82">
        <f t="shared" ca="1" si="126"/>
        <v>31</v>
      </c>
      <c r="BH82">
        <f t="shared" ca="1" si="127"/>
        <v>24</v>
      </c>
      <c r="BI82">
        <f t="shared" ca="1" si="128"/>
        <v>12</v>
      </c>
      <c r="BJ82">
        <f t="shared" ca="1" si="129"/>
        <v>1</v>
      </c>
      <c r="BK82">
        <f t="shared" ca="1" si="130"/>
        <v>30</v>
      </c>
      <c r="BL82">
        <f t="shared" ca="1" si="131"/>
        <v>25</v>
      </c>
      <c r="BM82">
        <f t="shared" ca="1" si="132"/>
        <v>23</v>
      </c>
      <c r="BN82">
        <f t="shared" ca="1" si="133"/>
        <v>22</v>
      </c>
      <c r="BO82">
        <f t="shared" ca="1" si="134"/>
        <v>18</v>
      </c>
      <c r="BP82">
        <f t="shared" ca="1" si="135"/>
        <v>4</v>
      </c>
      <c r="BQ82">
        <f t="shared" ca="1" si="136"/>
        <v>34</v>
      </c>
      <c r="BR82">
        <f t="shared" ca="1" si="137"/>
        <v>16</v>
      </c>
      <c r="BS82">
        <f t="shared" ca="1" si="138"/>
        <v>15</v>
      </c>
      <c r="BT82">
        <f t="shared" ca="1" si="139"/>
        <v>33</v>
      </c>
      <c r="BU82">
        <f t="shared" ca="1" si="140"/>
        <v>6</v>
      </c>
      <c r="BV82">
        <f t="shared" ca="1" si="141"/>
        <v>10</v>
      </c>
      <c r="BW82">
        <f t="shared" ca="1" si="142"/>
        <v>36</v>
      </c>
      <c r="BX82">
        <f t="shared" ca="1" si="143"/>
        <v>2</v>
      </c>
      <c r="BY82">
        <f t="shared" ca="1" si="144"/>
        <v>37</v>
      </c>
      <c r="BZ82" t="str">
        <f t="shared" ca="1" si="145"/>
        <v/>
      </c>
      <c r="CA82" t="str">
        <f t="shared" ca="1" si="146"/>
        <v/>
      </c>
      <c r="CE82">
        <f t="shared" ca="1" si="149"/>
        <v>20</v>
      </c>
      <c r="CF82">
        <f t="shared" ca="1" si="149"/>
        <v>34</v>
      </c>
      <c r="CG82">
        <f t="shared" ca="1" si="149"/>
        <v>12</v>
      </c>
      <c r="CH82">
        <f t="shared" ca="1" si="149"/>
        <v>26</v>
      </c>
      <c r="CI82">
        <f t="shared" ca="1" si="149"/>
        <v>15</v>
      </c>
      <c r="CJ82">
        <f t="shared" ca="1" si="149"/>
        <v>31</v>
      </c>
      <c r="CK82">
        <f t="shared" ca="1" si="149"/>
        <v>7</v>
      </c>
      <c r="CL82">
        <f t="shared" ca="1" si="149"/>
        <v>4</v>
      </c>
      <c r="CM82">
        <f t="shared" ca="1" si="149"/>
        <v>5</v>
      </c>
      <c r="CN82">
        <f t="shared" ca="1" si="149"/>
        <v>32</v>
      </c>
      <c r="CO82">
        <f t="shared" ca="1" si="148"/>
        <v>13</v>
      </c>
      <c r="CP82">
        <f t="shared" ca="1" si="148"/>
        <v>19</v>
      </c>
      <c r="CQ82" t="str">
        <f t="shared" ca="1" si="148"/>
        <v/>
      </c>
      <c r="CR82" t="str">
        <f t="shared" ca="1" si="148"/>
        <v/>
      </c>
      <c r="CS82">
        <f t="shared" ca="1" si="148"/>
        <v>29</v>
      </c>
      <c r="CT82">
        <f t="shared" ca="1" si="148"/>
        <v>28</v>
      </c>
      <c r="CU82">
        <f t="shared" ca="1" si="148"/>
        <v>8</v>
      </c>
      <c r="CV82">
        <f t="shared" ca="1" si="148"/>
        <v>25</v>
      </c>
      <c r="CW82">
        <f t="shared" ca="1" si="148"/>
        <v>14</v>
      </c>
      <c r="CX82">
        <f t="shared" ca="1" si="148"/>
        <v>3</v>
      </c>
      <c r="CY82">
        <f t="shared" ca="1" si="148"/>
        <v>2</v>
      </c>
      <c r="CZ82">
        <f t="shared" ca="1" si="148"/>
        <v>24</v>
      </c>
      <c r="DA82">
        <f t="shared" ca="1" si="148"/>
        <v>23</v>
      </c>
      <c r="DB82">
        <f t="shared" ca="1" si="148"/>
        <v>18</v>
      </c>
      <c r="DC82">
        <f t="shared" ca="1" si="148"/>
        <v>22</v>
      </c>
      <c r="DD82">
        <f t="shared" ca="1" si="148"/>
        <v>11</v>
      </c>
      <c r="DE82">
        <f t="shared" ca="1" si="148"/>
        <v>16</v>
      </c>
      <c r="DF82">
        <f t="shared" ca="1" si="148"/>
        <v>1</v>
      </c>
      <c r="DG82">
        <f t="shared" ca="1" si="147"/>
        <v>6</v>
      </c>
      <c r="DH82">
        <f t="shared" ca="1" si="147"/>
        <v>21</v>
      </c>
      <c r="DI82">
        <f t="shared" ca="1" si="147"/>
        <v>17</v>
      </c>
      <c r="DJ82">
        <f t="shared" ca="1" si="147"/>
        <v>9</v>
      </c>
      <c r="DK82">
        <f t="shared" ca="1" si="147"/>
        <v>30</v>
      </c>
      <c r="DL82">
        <f t="shared" ca="1" si="147"/>
        <v>27</v>
      </c>
      <c r="DM82">
        <f t="shared" ca="1" si="147"/>
        <v>10</v>
      </c>
      <c r="DN82">
        <f t="shared" ca="1" si="147"/>
        <v>33</v>
      </c>
      <c r="DO82">
        <f t="shared" ca="1" si="147"/>
        <v>35</v>
      </c>
    </row>
    <row r="83" spans="1:119" x14ac:dyDescent="0.25">
      <c r="A83">
        <v>82</v>
      </c>
      <c r="B83">
        <f ca="1">'Rev-KTF'!B84</f>
        <v>2</v>
      </c>
      <c r="C83">
        <f t="shared" ca="1" si="108"/>
        <v>34</v>
      </c>
      <c r="D83" t="str">
        <f t="shared" ca="1" si="111"/>
        <v/>
      </c>
      <c r="E83" t="str">
        <f t="shared" ref="E83:T98" ca="1" si="152">IF(AND($B84="",$B83&lt;&gt;""),AQ83,IF(AND($B85="",$B84&lt;&gt;"",$B83&lt;&gt;""),E$1,""))</f>
        <v/>
      </c>
      <c r="F83" t="str">
        <f t="shared" ca="1" si="152"/>
        <v/>
      </c>
      <c r="G83" t="str">
        <f t="shared" ca="1" si="152"/>
        <v/>
      </c>
      <c r="H83" t="str">
        <f t="shared" ca="1" si="152"/>
        <v/>
      </c>
      <c r="I83" t="str">
        <f t="shared" ca="1" si="152"/>
        <v/>
      </c>
      <c r="J83" t="str">
        <f t="shared" ca="1" si="152"/>
        <v/>
      </c>
      <c r="K83" t="str">
        <f t="shared" ca="1" si="152"/>
        <v/>
      </c>
      <c r="L83" t="str">
        <f t="shared" ca="1" si="152"/>
        <v/>
      </c>
      <c r="M83" t="str">
        <f t="shared" ca="1" si="152"/>
        <v/>
      </c>
      <c r="N83" t="str">
        <f t="shared" ca="1" si="152"/>
        <v/>
      </c>
      <c r="O83" t="str">
        <f t="shared" ca="1" si="152"/>
        <v/>
      </c>
      <c r="P83" t="str">
        <f t="shared" ca="1" si="152"/>
        <v/>
      </c>
      <c r="Q83" t="str">
        <f t="shared" ca="1" si="152"/>
        <v/>
      </c>
      <c r="R83" t="str">
        <f t="shared" ca="1" si="152"/>
        <v/>
      </c>
      <c r="S83" t="str">
        <f t="shared" ca="1" si="152"/>
        <v/>
      </c>
      <c r="T83" t="str">
        <f t="shared" ca="1" si="152"/>
        <v/>
      </c>
      <c r="U83" t="str">
        <f t="shared" ca="1" si="151"/>
        <v/>
      </c>
      <c r="V83" t="str">
        <f t="shared" ca="1" si="151"/>
        <v/>
      </c>
      <c r="W83" t="str">
        <f t="shared" ca="1" si="151"/>
        <v/>
      </c>
      <c r="X83" t="str">
        <f t="shared" ca="1" si="151"/>
        <v/>
      </c>
      <c r="Y83" t="str">
        <f t="shared" ca="1" si="151"/>
        <v/>
      </c>
      <c r="Z83" t="str">
        <f t="shared" ca="1" si="151"/>
        <v/>
      </c>
      <c r="AA83" t="str">
        <f t="shared" ca="1" si="151"/>
        <v/>
      </c>
      <c r="AB83" t="str">
        <f t="shared" ca="1" si="151"/>
        <v/>
      </c>
      <c r="AC83" t="str">
        <f t="shared" ca="1" si="151"/>
        <v/>
      </c>
      <c r="AD83" t="str">
        <f t="shared" ca="1" si="151"/>
        <v/>
      </c>
      <c r="AE83" t="str">
        <f t="shared" ca="1" si="151"/>
        <v/>
      </c>
      <c r="AF83" t="str">
        <f t="shared" ca="1" si="151"/>
        <v/>
      </c>
      <c r="AG83" t="str">
        <f t="shared" ca="1" si="151"/>
        <v/>
      </c>
      <c r="AH83" t="str">
        <f t="shared" ca="1" si="151"/>
        <v/>
      </c>
      <c r="AI83" t="str">
        <f t="shared" ca="1" si="151"/>
        <v/>
      </c>
      <c r="AJ83" t="str">
        <f t="shared" ca="1" si="151"/>
        <v/>
      </c>
      <c r="AK83" t="str">
        <f t="shared" ca="1" si="150"/>
        <v/>
      </c>
      <c r="AL83" t="str">
        <f t="shared" ca="1" si="150"/>
        <v/>
      </c>
      <c r="AM83" t="str">
        <f t="shared" ca="1" si="150"/>
        <v/>
      </c>
      <c r="AN83" t="str">
        <f t="shared" ca="1" si="150"/>
        <v/>
      </c>
      <c r="AO83" t="str">
        <f t="shared" ca="1" si="150"/>
        <v/>
      </c>
      <c r="AQ83">
        <f t="shared" ca="1" si="107"/>
        <v>2</v>
      </c>
      <c r="AR83">
        <f t="shared" ca="1" si="110"/>
        <v>28</v>
      </c>
      <c r="AS83">
        <f t="shared" ca="1" si="112"/>
        <v>21</v>
      </c>
      <c r="AT83">
        <f t="shared" ca="1" si="113"/>
        <v>20</v>
      </c>
      <c r="AU83">
        <f t="shared" ca="1" si="114"/>
        <v>8</v>
      </c>
      <c r="AV83">
        <f t="shared" ca="1" si="115"/>
        <v>9</v>
      </c>
      <c r="AW83">
        <f t="shared" ca="1" si="116"/>
        <v>29</v>
      </c>
      <c r="AX83">
        <f t="shared" ca="1" si="117"/>
        <v>7</v>
      </c>
      <c r="AY83">
        <f t="shared" ca="1" si="118"/>
        <v>17</v>
      </c>
      <c r="AZ83">
        <f t="shared" ca="1" si="119"/>
        <v>32</v>
      </c>
      <c r="BA83">
        <f t="shared" ca="1" si="120"/>
        <v>35</v>
      </c>
      <c r="BB83">
        <f t="shared" ca="1" si="121"/>
        <v>26</v>
      </c>
      <c r="BC83">
        <f t="shared" ca="1" si="122"/>
        <v>3</v>
      </c>
      <c r="BD83">
        <f t="shared" ca="1" si="123"/>
        <v>11</v>
      </c>
      <c r="BE83">
        <f t="shared" ca="1" si="124"/>
        <v>19</v>
      </c>
      <c r="BF83">
        <f t="shared" ca="1" si="125"/>
        <v>5</v>
      </c>
      <c r="BG83">
        <f t="shared" ca="1" si="126"/>
        <v>27</v>
      </c>
      <c r="BH83">
        <f t="shared" ca="1" si="127"/>
        <v>31</v>
      </c>
      <c r="BI83">
        <f t="shared" ca="1" si="128"/>
        <v>24</v>
      </c>
      <c r="BJ83">
        <f t="shared" ca="1" si="129"/>
        <v>12</v>
      </c>
      <c r="BK83">
        <f t="shared" ca="1" si="130"/>
        <v>1</v>
      </c>
      <c r="BL83">
        <f t="shared" ca="1" si="131"/>
        <v>30</v>
      </c>
      <c r="BM83">
        <f t="shared" ca="1" si="132"/>
        <v>25</v>
      </c>
      <c r="BN83">
        <f t="shared" ca="1" si="133"/>
        <v>23</v>
      </c>
      <c r="BO83">
        <f t="shared" ca="1" si="134"/>
        <v>22</v>
      </c>
      <c r="BP83">
        <f t="shared" ca="1" si="135"/>
        <v>18</v>
      </c>
      <c r="BQ83">
        <f t="shared" ca="1" si="136"/>
        <v>4</v>
      </c>
      <c r="BR83">
        <f t="shared" ca="1" si="137"/>
        <v>34</v>
      </c>
      <c r="BS83">
        <f t="shared" ca="1" si="138"/>
        <v>16</v>
      </c>
      <c r="BT83">
        <f t="shared" ca="1" si="139"/>
        <v>15</v>
      </c>
      <c r="BU83">
        <f t="shared" ca="1" si="140"/>
        <v>33</v>
      </c>
      <c r="BV83">
        <f t="shared" ca="1" si="141"/>
        <v>6</v>
      </c>
      <c r="BW83">
        <f t="shared" ca="1" si="142"/>
        <v>10</v>
      </c>
      <c r="BX83">
        <f t="shared" ca="1" si="143"/>
        <v>36</v>
      </c>
      <c r="BY83">
        <f t="shared" ca="1" si="144"/>
        <v>37</v>
      </c>
      <c r="BZ83" t="str">
        <f t="shared" ca="1" si="145"/>
        <v/>
      </c>
      <c r="CA83" t="str">
        <f t="shared" ca="1" si="146"/>
        <v/>
      </c>
      <c r="CE83">
        <f t="shared" ca="1" si="149"/>
        <v>21</v>
      </c>
      <c r="CF83">
        <f t="shared" ca="1" si="149"/>
        <v>1</v>
      </c>
      <c r="CG83">
        <f t="shared" ca="1" si="149"/>
        <v>13</v>
      </c>
      <c r="CH83">
        <f t="shared" ca="1" si="149"/>
        <v>27</v>
      </c>
      <c r="CI83">
        <f t="shared" ca="1" si="149"/>
        <v>16</v>
      </c>
      <c r="CJ83">
        <f t="shared" ca="1" si="149"/>
        <v>32</v>
      </c>
      <c r="CK83">
        <f t="shared" ca="1" si="149"/>
        <v>8</v>
      </c>
      <c r="CL83">
        <f t="shared" ca="1" si="149"/>
        <v>5</v>
      </c>
      <c r="CM83">
        <f t="shared" ca="1" si="149"/>
        <v>6</v>
      </c>
      <c r="CN83">
        <f t="shared" ca="1" si="149"/>
        <v>33</v>
      </c>
      <c r="CO83">
        <f t="shared" ca="1" si="148"/>
        <v>14</v>
      </c>
      <c r="CP83">
        <f t="shared" ca="1" si="148"/>
        <v>20</v>
      </c>
      <c r="CQ83" t="str">
        <f t="shared" ca="1" si="148"/>
        <v/>
      </c>
      <c r="CR83" t="str">
        <f t="shared" ca="1" si="148"/>
        <v/>
      </c>
      <c r="CS83">
        <f t="shared" ca="1" si="148"/>
        <v>30</v>
      </c>
      <c r="CT83">
        <f t="shared" ca="1" si="148"/>
        <v>29</v>
      </c>
      <c r="CU83">
        <f t="shared" ca="1" si="148"/>
        <v>9</v>
      </c>
      <c r="CV83">
        <f t="shared" ca="1" si="148"/>
        <v>26</v>
      </c>
      <c r="CW83">
        <f t="shared" ca="1" si="148"/>
        <v>15</v>
      </c>
      <c r="CX83">
        <f t="shared" ca="1" si="148"/>
        <v>4</v>
      </c>
      <c r="CY83">
        <f t="shared" ca="1" si="148"/>
        <v>3</v>
      </c>
      <c r="CZ83">
        <f t="shared" ca="1" si="148"/>
        <v>25</v>
      </c>
      <c r="DA83">
        <f t="shared" ca="1" si="148"/>
        <v>24</v>
      </c>
      <c r="DB83">
        <f t="shared" ca="1" si="148"/>
        <v>19</v>
      </c>
      <c r="DC83">
        <f t="shared" ca="1" si="148"/>
        <v>23</v>
      </c>
      <c r="DD83">
        <f t="shared" ca="1" si="148"/>
        <v>12</v>
      </c>
      <c r="DE83">
        <f t="shared" ca="1" si="148"/>
        <v>17</v>
      </c>
      <c r="DF83">
        <f t="shared" ca="1" si="148"/>
        <v>2</v>
      </c>
      <c r="DG83">
        <f t="shared" ca="1" si="147"/>
        <v>7</v>
      </c>
      <c r="DH83">
        <f t="shared" ca="1" si="147"/>
        <v>22</v>
      </c>
      <c r="DI83">
        <f t="shared" ca="1" si="147"/>
        <v>18</v>
      </c>
      <c r="DJ83">
        <f t="shared" ca="1" si="147"/>
        <v>10</v>
      </c>
      <c r="DK83">
        <f t="shared" ca="1" si="147"/>
        <v>31</v>
      </c>
      <c r="DL83">
        <f t="shared" ca="1" si="147"/>
        <v>28</v>
      </c>
      <c r="DM83">
        <f t="shared" ca="1" si="147"/>
        <v>11</v>
      </c>
      <c r="DN83">
        <f t="shared" ca="1" si="147"/>
        <v>34</v>
      </c>
      <c r="DO83">
        <f t="shared" ca="1" si="147"/>
        <v>35</v>
      </c>
    </row>
    <row r="84" spans="1:119" x14ac:dyDescent="0.25">
      <c r="A84">
        <v>83</v>
      </c>
      <c r="B84">
        <f ca="1">'Rev-KTF'!B85</f>
        <v>21</v>
      </c>
      <c r="C84">
        <f t="shared" ca="1" si="108"/>
        <v>3</v>
      </c>
      <c r="D84" t="str">
        <f t="shared" ca="1" si="111"/>
        <v/>
      </c>
      <c r="E84" t="str">
        <f t="shared" ca="1" si="152"/>
        <v/>
      </c>
      <c r="F84" t="str">
        <f t="shared" ca="1" si="152"/>
        <v/>
      </c>
      <c r="G84" t="str">
        <f t="shared" ca="1" si="152"/>
        <v/>
      </c>
      <c r="H84" t="str">
        <f t="shared" ca="1" si="152"/>
        <v/>
      </c>
      <c r="I84" t="str">
        <f t="shared" ca="1" si="152"/>
        <v/>
      </c>
      <c r="J84" t="str">
        <f t="shared" ca="1" si="152"/>
        <v/>
      </c>
      <c r="K84" t="str">
        <f t="shared" ca="1" si="152"/>
        <v/>
      </c>
      <c r="L84" t="str">
        <f t="shared" ca="1" si="152"/>
        <v/>
      </c>
      <c r="M84" t="str">
        <f t="shared" ca="1" si="152"/>
        <v/>
      </c>
      <c r="N84" t="str">
        <f t="shared" ca="1" si="152"/>
        <v/>
      </c>
      <c r="O84" t="str">
        <f t="shared" ca="1" si="152"/>
        <v/>
      </c>
      <c r="P84" t="str">
        <f t="shared" ca="1" si="152"/>
        <v/>
      </c>
      <c r="Q84" t="str">
        <f t="shared" ca="1" si="152"/>
        <v/>
      </c>
      <c r="R84" t="str">
        <f t="shared" ca="1" si="152"/>
        <v/>
      </c>
      <c r="S84" t="str">
        <f t="shared" ca="1" si="152"/>
        <v/>
      </c>
      <c r="T84" t="str">
        <f t="shared" ca="1" si="152"/>
        <v/>
      </c>
      <c r="U84" t="str">
        <f t="shared" ca="1" si="151"/>
        <v/>
      </c>
      <c r="V84" t="str">
        <f t="shared" ca="1" si="151"/>
        <v/>
      </c>
      <c r="W84" t="str">
        <f t="shared" ca="1" si="151"/>
        <v/>
      </c>
      <c r="X84" t="str">
        <f t="shared" ca="1" si="151"/>
        <v/>
      </c>
      <c r="Y84" t="str">
        <f t="shared" ca="1" si="151"/>
        <v/>
      </c>
      <c r="Z84" t="str">
        <f t="shared" ca="1" si="151"/>
        <v/>
      </c>
      <c r="AA84" t="str">
        <f t="shared" ca="1" si="151"/>
        <v/>
      </c>
      <c r="AB84" t="str">
        <f t="shared" ca="1" si="151"/>
        <v/>
      </c>
      <c r="AC84" t="str">
        <f t="shared" ca="1" si="151"/>
        <v/>
      </c>
      <c r="AD84" t="str">
        <f t="shared" ca="1" si="151"/>
        <v/>
      </c>
      <c r="AE84" t="str">
        <f t="shared" ca="1" si="151"/>
        <v/>
      </c>
      <c r="AF84" t="str">
        <f t="shared" ca="1" si="151"/>
        <v/>
      </c>
      <c r="AG84" t="str">
        <f t="shared" ca="1" si="151"/>
        <v/>
      </c>
      <c r="AH84" t="str">
        <f t="shared" ca="1" si="151"/>
        <v/>
      </c>
      <c r="AI84" t="str">
        <f t="shared" ca="1" si="151"/>
        <v/>
      </c>
      <c r="AJ84" t="str">
        <f t="shared" ca="1" si="151"/>
        <v/>
      </c>
      <c r="AK84" t="str">
        <f t="shared" ca="1" si="150"/>
        <v/>
      </c>
      <c r="AL84" t="str">
        <f t="shared" ca="1" si="150"/>
        <v/>
      </c>
      <c r="AM84" t="str">
        <f t="shared" ca="1" si="150"/>
        <v/>
      </c>
      <c r="AN84" t="str">
        <f t="shared" ca="1" si="150"/>
        <v/>
      </c>
      <c r="AO84" t="str">
        <f t="shared" ca="1" si="150"/>
        <v/>
      </c>
      <c r="AQ84">
        <f t="shared" ca="1" si="107"/>
        <v>21</v>
      </c>
      <c r="AR84">
        <f t="shared" ca="1" si="110"/>
        <v>2</v>
      </c>
      <c r="AS84">
        <f t="shared" ca="1" si="112"/>
        <v>28</v>
      </c>
      <c r="AT84">
        <f t="shared" ca="1" si="113"/>
        <v>20</v>
      </c>
      <c r="AU84">
        <f t="shared" ca="1" si="114"/>
        <v>8</v>
      </c>
      <c r="AV84">
        <f t="shared" ca="1" si="115"/>
        <v>9</v>
      </c>
      <c r="AW84">
        <f t="shared" ca="1" si="116"/>
        <v>29</v>
      </c>
      <c r="AX84">
        <f t="shared" ca="1" si="117"/>
        <v>7</v>
      </c>
      <c r="AY84">
        <f t="shared" ca="1" si="118"/>
        <v>17</v>
      </c>
      <c r="AZ84">
        <f t="shared" ca="1" si="119"/>
        <v>32</v>
      </c>
      <c r="BA84">
        <f t="shared" ca="1" si="120"/>
        <v>35</v>
      </c>
      <c r="BB84">
        <f t="shared" ca="1" si="121"/>
        <v>26</v>
      </c>
      <c r="BC84">
        <f t="shared" ca="1" si="122"/>
        <v>3</v>
      </c>
      <c r="BD84">
        <f t="shared" ca="1" si="123"/>
        <v>11</v>
      </c>
      <c r="BE84">
        <f t="shared" ca="1" si="124"/>
        <v>19</v>
      </c>
      <c r="BF84">
        <f t="shared" ca="1" si="125"/>
        <v>5</v>
      </c>
      <c r="BG84">
        <f t="shared" ca="1" si="126"/>
        <v>27</v>
      </c>
      <c r="BH84">
        <f t="shared" ca="1" si="127"/>
        <v>31</v>
      </c>
      <c r="BI84">
        <f t="shared" ca="1" si="128"/>
        <v>24</v>
      </c>
      <c r="BJ84">
        <f t="shared" ca="1" si="129"/>
        <v>12</v>
      </c>
      <c r="BK84">
        <f t="shared" ca="1" si="130"/>
        <v>1</v>
      </c>
      <c r="BL84">
        <f t="shared" ca="1" si="131"/>
        <v>30</v>
      </c>
      <c r="BM84">
        <f t="shared" ca="1" si="132"/>
        <v>25</v>
      </c>
      <c r="BN84">
        <f t="shared" ca="1" si="133"/>
        <v>23</v>
      </c>
      <c r="BO84">
        <f t="shared" ca="1" si="134"/>
        <v>22</v>
      </c>
      <c r="BP84">
        <f t="shared" ca="1" si="135"/>
        <v>18</v>
      </c>
      <c r="BQ84">
        <f t="shared" ca="1" si="136"/>
        <v>4</v>
      </c>
      <c r="BR84">
        <f t="shared" ca="1" si="137"/>
        <v>34</v>
      </c>
      <c r="BS84">
        <f t="shared" ca="1" si="138"/>
        <v>16</v>
      </c>
      <c r="BT84">
        <f t="shared" ca="1" si="139"/>
        <v>15</v>
      </c>
      <c r="BU84">
        <f t="shared" ca="1" si="140"/>
        <v>33</v>
      </c>
      <c r="BV84">
        <f t="shared" ca="1" si="141"/>
        <v>6</v>
      </c>
      <c r="BW84">
        <f t="shared" ca="1" si="142"/>
        <v>10</v>
      </c>
      <c r="BX84">
        <f t="shared" ca="1" si="143"/>
        <v>36</v>
      </c>
      <c r="BY84">
        <f t="shared" ca="1" si="144"/>
        <v>37</v>
      </c>
      <c r="BZ84" t="str">
        <f t="shared" ca="1" si="145"/>
        <v/>
      </c>
      <c r="CA84" t="str">
        <f t="shared" ca="1" si="146"/>
        <v/>
      </c>
      <c r="CE84">
        <f t="shared" ca="1" si="149"/>
        <v>21</v>
      </c>
      <c r="CF84">
        <f t="shared" ca="1" si="149"/>
        <v>2</v>
      </c>
      <c r="CG84">
        <f t="shared" ca="1" si="149"/>
        <v>13</v>
      </c>
      <c r="CH84">
        <f t="shared" ca="1" si="149"/>
        <v>27</v>
      </c>
      <c r="CI84">
        <f t="shared" ca="1" si="149"/>
        <v>16</v>
      </c>
      <c r="CJ84">
        <f t="shared" ca="1" si="149"/>
        <v>32</v>
      </c>
      <c r="CK84">
        <f t="shared" ca="1" si="149"/>
        <v>8</v>
      </c>
      <c r="CL84">
        <f t="shared" ca="1" si="149"/>
        <v>5</v>
      </c>
      <c r="CM84">
        <f t="shared" ca="1" si="149"/>
        <v>6</v>
      </c>
      <c r="CN84">
        <f t="shared" ca="1" si="149"/>
        <v>33</v>
      </c>
      <c r="CO84">
        <f t="shared" ca="1" si="148"/>
        <v>14</v>
      </c>
      <c r="CP84">
        <f t="shared" ca="1" si="148"/>
        <v>20</v>
      </c>
      <c r="CQ84" t="str">
        <f t="shared" ca="1" si="148"/>
        <v/>
      </c>
      <c r="CR84" t="str">
        <f t="shared" ca="1" si="148"/>
        <v/>
      </c>
      <c r="CS84">
        <f t="shared" ca="1" si="148"/>
        <v>30</v>
      </c>
      <c r="CT84">
        <f t="shared" ca="1" si="148"/>
        <v>29</v>
      </c>
      <c r="CU84">
        <f t="shared" ca="1" si="148"/>
        <v>9</v>
      </c>
      <c r="CV84">
        <f t="shared" ca="1" si="148"/>
        <v>26</v>
      </c>
      <c r="CW84">
        <f t="shared" ca="1" si="148"/>
        <v>15</v>
      </c>
      <c r="CX84">
        <f t="shared" ca="1" si="148"/>
        <v>4</v>
      </c>
      <c r="CY84">
        <f t="shared" ca="1" si="148"/>
        <v>1</v>
      </c>
      <c r="CZ84">
        <f t="shared" ca="1" si="148"/>
        <v>25</v>
      </c>
      <c r="DA84">
        <f t="shared" ca="1" si="148"/>
        <v>24</v>
      </c>
      <c r="DB84">
        <f t="shared" ca="1" si="148"/>
        <v>19</v>
      </c>
      <c r="DC84">
        <f t="shared" ca="1" si="148"/>
        <v>23</v>
      </c>
      <c r="DD84">
        <f t="shared" ca="1" si="148"/>
        <v>12</v>
      </c>
      <c r="DE84">
        <f t="shared" ca="1" si="148"/>
        <v>17</v>
      </c>
      <c r="DF84">
        <f t="shared" ca="1" si="148"/>
        <v>3</v>
      </c>
      <c r="DG84">
        <f t="shared" ca="1" si="147"/>
        <v>7</v>
      </c>
      <c r="DH84">
        <f t="shared" ca="1" si="147"/>
        <v>22</v>
      </c>
      <c r="DI84">
        <f t="shared" ca="1" si="147"/>
        <v>18</v>
      </c>
      <c r="DJ84">
        <f t="shared" ca="1" si="147"/>
        <v>10</v>
      </c>
      <c r="DK84">
        <f t="shared" ca="1" si="147"/>
        <v>31</v>
      </c>
      <c r="DL84">
        <f t="shared" ca="1" si="147"/>
        <v>28</v>
      </c>
      <c r="DM84">
        <f t="shared" ca="1" si="147"/>
        <v>11</v>
      </c>
      <c r="DN84">
        <f t="shared" ca="1" si="147"/>
        <v>34</v>
      </c>
      <c r="DO84">
        <f t="shared" ca="1" si="147"/>
        <v>35</v>
      </c>
    </row>
    <row r="85" spans="1:119" x14ac:dyDescent="0.25">
      <c r="A85">
        <v>84</v>
      </c>
      <c r="B85">
        <f ca="1">'Rev-KTF'!B86</f>
        <v>35</v>
      </c>
      <c r="C85">
        <f t="shared" ca="1" si="108"/>
        <v>11</v>
      </c>
      <c r="D85" t="str">
        <f t="shared" ca="1" si="111"/>
        <v/>
      </c>
      <c r="E85" t="str">
        <f t="shared" ca="1" si="152"/>
        <v/>
      </c>
      <c r="F85" t="str">
        <f t="shared" ca="1" si="152"/>
        <v/>
      </c>
      <c r="G85" t="str">
        <f t="shared" ca="1" si="152"/>
        <v/>
      </c>
      <c r="H85" t="str">
        <f t="shared" ca="1" si="152"/>
        <v/>
      </c>
      <c r="I85" t="str">
        <f t="shared" ca="1" si="152"/>
        <v/>
      </c>
      <c r="J85" t="str">
        <f t="shared" ca="1" si="152"/>
        <v/>
      </c>
      <c r="K85" t="str">
        <f t="shared" ca="1" si="152"/>
        <v/>
      </c>
      <c r="L85" t="str">
        <f t="shared" ca="1" si="152"/>
        <v/>
      </c>
      <c r="M85" t="str">
        <f t="shared" ca="1" si="152"/>
        <v/>
      </c>
      <c r="N85" t="str">
        <f t="shared" ca="1" si="152"/>
        <v/>
      </c>
      <c r="O85" t="str">
        <f t="shared" ca="1" si="152"/>
        <v/>
      </c>
      <c r="P85" t="str">
        <f t="shared" ca="1" si="152"/>
        <v/>
      </c>
      <c r="Q85" t="str">
        <f t="shared" ca="1" si="152"/>
        <v/>
      </c>
      <c r="R85" t="str">
        <f t="shared" ca="1" si="152"/>
        <v/>
      </c>
      <c r="S85" t="str">
        <f t="shared" ca="1" si="152"/>
        <v/>
      </c>
      <c r="T85" t="str">
        <f t="shared" ca="1" si="152"/>
        <v/>
      </c>
      <c r="U85" t="str">
        <f t="shared" ca="1" si="151"/>
        <v/>
      </c>
      <c r="V85" t="str">
        <f t="shared" ca="1" si="151"/>
        <v/>
      </c>
      <c r="W85" t="str">
        <f t="shared" ca="1" si="151"/>
        <v/>
      </c>
      <c r="X85" t="str">
        <f t="shared" ca="1" si="151"/>
        <v/>
      </c>
      <c r="Y85" t="str">
        <f t="shared" ca="1" si="151"/>
        <v/>
      </c>
      <c r="Z85" t="str">
        <f t="shared" ca="1" si="151"/>
        <v/>
      </c>
      <c r="AA85" t="str">
        <f t="shared" ca="1" si="151"/>
        <v/>
      </c>
      <c r="AB85" t="str">
        <f t="shared" ca="1" si="151"/>
        <v/>
      </c>
      <c r="AC85" t="str">
        <f t="shared" ca="1" si="151"/>
        <v/>
      </c>
      <c r="AD85" t="str">
        <f t="shared" ca="1" si="151"/>
        <v/>
      </c>
      <c r="AE85" t="str">
        <f t="shared" ca="1" si="151"/>
        <v/>
      </c>
      <c r="AF85" t="str">
        <f t="shared" ca="1" si="151"/>
        <v/>
      </c>
      <c r="AG85" t="str">
        <f t="shared" ca="1" si="151"/>
        <v/>
      </c>
      <c r="AH85" t="str">
        <f t="shared" ca="1" si="151"/>
        <v/>
      </c>
      <c r="AI85" t="str">
        <f t="shared" ca="1" si="151"/>
        <v/>
      </c>
      <c r="AJ85" t="str">
        <f t="shared" ca="1" si="151"/>
        <v/>
      </c>
      <c r="AK85" t="str">
        <f t="shared" ca="1" si="150"/>
        <v/>
      </c>
      <c r="AL85" t="str">
        <f t="shared" ca="1" si="150"/>
        <v/>
      </c>
      <c r="AM85" t="str">
        <f t="shared" ca="1" si="150"/>
        <v/>
      </c>
      <c r="AN85" t="str">
        <f t="shared" ca="1" si="150"/>
        <v/>
      </c>
      <c r="AO85" t="str">
        <f t="shared" ca="1" si="150"/>
        <v/>
      </c>
      <c r="AQ85">
        <f t="shared" ca="1" si="107"/>
        <v>35</v>
      </c>
      <c r="AR85">
        <f t="shared" ca="1" si="110"/>
        <v>21</v>
      </c>
      <c r="AS85">
        <f t="shared" ca="1" si="112"/>
        <v>2</v>
      </c>
      <c r="AT85">
        <f t="shared" ca="1" si="113"/>
        <v>28</v>
      </c>
      <c r="AU85">
        <f t="shared" ca="1" si="114"/>
        <v>20</v>
      </c>
      <c r="AV85">
        <f t="shared" ca="1" si="115"/>
        <v>8</v>
      </c>
      <c r="AW85">
        <f t="shared" ca="1" si="116"/>
        <v>9</v>
      </c>
      <c r="AX85">
        <f t="shared" ca="1" si="117"/>
        <v>29</v>
      </c>
      <c r="AY85">
        <f t="shared" ca="1" si="118"/>
        <v>7</v>
      </c>
      <c r="AZ85">
        <f t="shared" ca="1" si="119"/>
        <v>17</v>
      </c>
      <c r="BA85">
        <f t="shared" ca="1" si="120"/>
        <v>32</v>
      </c>
      <c r="BB85">
        <f t="shared" ca="1" si="121"/>
        <v>26</v>
      </c>
      <c r="BC85">
        <f t="shared" ca="1" si="122"/>
        <v>3</v>
      </c>
      <c r="BD85">
        <f t="shared" ca="1" si="123"/>
        <v>11</v>
      </c>
      <c r="BE85">
        <f t="shared" ca="1" si="124"/>
        <v>19</v>
      </c>
      <c r="BF85">
        <f t="shared" ca="1" si="125"/>
        <v>5</v>
      </c>
      <c r="BG85">
        <f t="shared" ca="1" si="126"/>
        <v>27</v>
      </c>
      <c r="BH85">
        <f t="shared" ca="1" si="127"/>
        <v>31</v>
      </c>
      <c r="BI85">
        <f t="shared" ca="1" si="128"/>
        <v>24</v>
      </c>
      <c r="BJ85">
        <f t="shared" ca="1" si="129"/>
        <v>12</v>
      </c>
      <c r="BK85">
        <f t="shared" ca="1" si="130"/>
        <v>1</v>
      </c>
      <c r="BL85">
        <f t="shared" ca="1" si="131"/>
        <v>30</v>
      </c>
      <c r="BM85">
        <f t="shared" ca="1" si="132"/>
        <v>25</v>
      </c>
      <c r="BN85">
        <f t="shared" ca="1" si="133"/>
        <v>23</v>
      </c>
      <c r="BO85">
        <f t="shared" ca="1" si="134"/>
        <v>22</v>
      </c>
      <c r="BP85">
        <f t="shared" ca="1" si="135"/>
        <v>18</v>
      </c>
      <c r="BQ85">
        <f t="shared" ca="1" si="136"/>
        <v>4</v>
      </c>
      <c r="BR85">
        <f t="shared" ca="1" si="137"/>
        <v>34</v>
      </c>
      <c r="BS85">
        <f t="shared" ca="1" si="138"/>
        <v>16</v>
      </c>
      <c r="BT85">
        <f t="shared" ca="1" si="139"/>
        <v>15</v>
      </c>
      <c r="BU85">
        <f t="shared" ca="1" si="140"/>
        <v>33</v>
      </c>
      <c r="BV85">
        <f t="shared" ca="1" si="141"/>
        <v>6</v>
      </c>
      <c r="BW85">
        <f t="shared" ca="1" si="142"/>
        <v>10</v>
      </c>
      <c r="BX85">
        <f t="shared" ca="1" si="143"/>
        <v>36</v>
      </c>
      <c r="BY85">
        <f t="shared" ca="1" si="144"/>
        <v>37</v>
      </c>
      <c r="BZ85" t="str">
        <f t="shared" ca="1" si="145"/>
        <v/>
      </c>
      <c r="CA85" t="str">
        <f t="shared" ca="1" si="146"/>
        <v/>
      </c>
      <c r="CE85">
        <f t="shared" ca="1" si="149"/>
        <v>21</v>
      </c>
      <c r="CF85">
        <f t="shared" ca="1" si="149"/>
        <v>3</v>
      </c>
      <c r="CG85">
        <f t="shared" ca="1" si="149"/>
        <v>13</v>
      </c>
      <c r="CH85">
        <f t="shared" ca="1" si="149"/>
        <v>27</v>
      </c>
      <c r="CI85">
        <f t="shared" ca="1" si="149"/>
        <v>16</v>
      </c>
      <c r="CJ85">
        <f t="shared" ca="1" si="149"/>
        <v>32</v>
      </c>
      <c r="CK85">
        <f t="shared" ca="1" si="149"/>
        <v>9</v>
      </c>
      <c r="CL85">
        <f t="shared" ca="1" si="149"/>
        <v>6</v>
      </c>
      <c r="CM85">
        <f t="shared" ca="1" si="149"/>
        <v>7</v>
      </c>
      <c r="CN85">
        <f t="shared" ca="1" si="149"/>
        <v>33</v>
      </c>
      <c r="CO85">
        <f t="shared" ca="1" si="149"/>
        <v>14</v>
      </c>
      <c r="CP85">
        <f t="shared" ca="1" si="149"/>
        <v>20</v>
      </c>
      <c r="CQ85" t="str">
        <f t="shared" ca="1" si="149"/>
        <v/>
      </c>
      <c r="CR85" t="str">
        <f t="shared" ca="1" si="149"/>
        <v/>
      </c>
      <c r="CS85">
        <f t="shared" ca="1" si="149"/>
        <v>30</v>
      </c>
      <c r="CT85">
        <f t="shared" ca="1" si="149"/>
        <v>29</v>
      </c>
      <c r="CU85">
        <f t="shared" ref="CO85:DJ97" ca="1" si="153">IF(AND(CU84="",$B85&lt;&gt;CU$1),"",IF($C85&lt;CU84,CU84,IF($B85=CU$1,1,1+CU84)))</f>
        <v>10</v>
      </c>
      <c r="CV85">
        <f t="shared" ca="1" si="153"/>
        <v>26</v>
      </c>
      <c r="CW85">
        <f t="shared" ca="1" si="153"/>
        <v>15</v>
      </c>
      <c r="CX85">
        <f t="shared" ca="1" si="153"/>
        <v>5</v>
      </c>
      <c r="CY85">
        <f t="shared" ca="1" si="153"/>
        <v>2</v>
      </c>
      <c r="CZ85">
        <f t="shared" ca="1" si="153"/>
        <v>25</v>
      </c>
      <c r="DA85">
        <f t="shared" ca="1" si="153"/>
        <v>24</v>
      </c>
      <c r="DB85">
        <f t="shared" ca="1" si="153"/>
        <v>19</v>
      </c>
      <c r="DC85">
        <f t="shared" ca="1" si="153"/>
        <v>23</v>
      </c>
      <c r="DD85">
        <f t="shared" ca="1" si="153"/>
        <v>12</v>
      </c>
      <c r="DE85">
        <f t="shared" ca="1" si="153"/>
        <v>17</v>
      </c>
      <c r="DF85">
        <f t="shared" ca="1" si="153"/>
        <v>4</v>
      </c>
      <c r="DG85">
        <f t="shared" ca="1" si="147"/>
        <v>8</v>
      </c>
      <c r="DH85">
        <f t="shared" ca="1" si="147"/>
        <v>22</v>
      </c>
      <c r="DI85">
        <f t="shared" ca="1" si="147"/>
        <v>18</v>
      </c>
      <c r="DJ85">
        <f t="shared" ca="1" si="147"/>
        <v>11</v>
      </c>
      <c r="DK85">
        <f t="shared" ca="1" si="147"/>
        <v>31</v>
      </c>
      <c r="DL85">
        <f t="shared" ca="1" si="147"/>
        <v>28</v>
      </c>
      <c r="DM85">
        <f t="shared" ca="1" si="147"/>
        <v>1</v>
      </c>
      <c r="DN85">
        <f t="shared" ca="1" si="147"/>
        <v>34</v>
      </c>
      <c r="DO85">
        <f t="shared" ca="1" si="147"/>
        <v>35</v>
      </c>
    </row>
    <row r="86" spans="1:119" x14ac:dyDescent="0.25">
      <c r="A86">
        <v>85</v>
      </c>
      <c r="B86">
        <f ca="1">'Rev-KTF'!B87</f>
        <v>35</v>
      </c>
      <c r="C86">
        <f t="shared" ca="1" si="108"/>
        <v>1</v>
      </c>
      <c r="D86" t="str">
        <f t="shared" ca="1" si="111"/>
        <v/>
      </c>
      <c r="E86" t="str">
        <f t="shared" ca="1" si="152"/>
        <v/>
      </c>
      <c r="F86" t="str">
        <f t="shared" ca="1" si="152"/>
        <v/>
      </c>
      <c r="G86" t="str">
        <f t="shared" ca="1" si="152"/>
        <v/>
      </c>
      <c r="H86" t="str">
        <f t="shared" ca="1" si="152"/>
        <v/>
      </c>
      <c r="I86" t="str">
        <f t="shared" ca="1" si="152"/>
        <v/>
      </c>
      <c r="J86" t="str">
        <f t="shared" ca="1" si="152"/>
        <v/>
      </c>
      <c r="K86" t="str">
        <f t="shared" ca="1" si="152"/>
        <v/>
      </c>
      <c r="L86" t="str">
        <f t="shared" ca="1" si="152"/>
        <v/>
      </c>
      <c r="M86" t="str">
        <f t="shared" ca="1" si="152"/>
        <v/>
      </c>
      <c r="N86" t="str">
        <f t="shared" ca="1" si="152"/>
        <v/>
      </c>
      <c r="O86" t="str">
        <f t="shared" ca="1" si="152"/>
        <v/>
      </c>
      <c r="P86" t="str">
        <f t="shared" ca="1" si="152"/>
        <v/>
      </c>
      <c r="Q86" t="str">
        <f t="shared" ca="1" si="152"/>
        <v/>
      </c>
      <c r="R86" t="str">
        <f t="shared" ca="1" si="152"/>
        <v/>
      </c>
      <c r="S86" t="str">
        <f t="shared" ca="1" si="152"/>
        <v/>
      </c>
      <c r="T86" t="str">
        <f t="shared" ca="1" si="152"/>
        <v/>
      </c>
      <c r="U86" t="str">
        <f t="shared" ca="1" si="151"/>
        <v/>
      </c>
      <c r="V86" t="str">
        <f t="shared" ca="1" si="151"/>
        <v/>
      </c>
      <c r="W86" t="str">
        <f t="shared" ca="1" si="151"/>
        <v/>
      </c>
      <c r="X86" t="str">
        <f t="shared" ca="1" si="151"/>
        <v/>
      </c>
      <c r="Y86" t="str">
        <f t="shared" ca="1" si="151"/>
        <v/>
      </c>
      <c r="Z86" t="str">
        <f t="shared" ca="1" si="151"/>
        <v/>
      </c>
      <c r="AA86" t="str">
        <f t="shared" ca="1" si="151"/>
        <v/>
      </c>
      <c r="AB86" t="str">
        <f t="shared" ca="1" si="151"/>
        <v/>
      </c>
      <c r="AC86" t="str">
        <f t="shared" ca="1" si="151"/>
        <v/>
      </c>
      <c r="AD86" t="str">
        <f t="shared" ca="1" si="151"/>
        <v/>
      </c>
      <c r="AE86" t="str">
        <f t="shared" ca="1" si="151"/>
        <v/>
      </c>
      <c r="AF86" t="str">
        <f t="shared" ca="1" si="151"/>
        <v/>
      </c>
      <c r="AG86" t="str">
        <f t="shared" ca="1" si="151"/>
        <v/>
      </c>
      <c r="AH86" t="str">
        <f t="shared" ca="1" si="151"/>
        <v/>
      </c>
      <c r="AI86" t="str">
        <f t="shared" ca="1" si="151"/>
        <v/>
      </c>
      <c r="AJ86" t="str">
        <f t="shared" ca="1" si="151"/>
        <v/>
      </c>
      <c r="AK86" t="str">
        <f t="shared" ca="1" si="150"/>
        <v/>
      </c>
      <c r="AL86" t="str">
        <f t="shared" ca="1" si="150"/>
        <v/>
      </c>
      <c r="AM86" t="str">
        <f t="shared" ca="1" si="150"/>
        <v/>
      </c>
      <c r="AN86" t="str">
        <f t="shared" ca="1" si="150"/>
        <v/>
      </c>
      <c r="AO86" t="str">
        <f t="shared" ca="1" si="150"/>
        <v/>
      </c>
      <c r="AQ86">
        <f t="shared" ca="1" si="107"/>
        <v>35</v>
      </c>
      <c r="AR86">
        <f t="shared" ca="1" si="110"/>
        <v>21</v>
      </c>
      <c r="AS86">
        <f t="shared" ca="1" si="112"/>
        <v>2</v>
      </c>
      <c r="AT86">
        <f t="shared" ca="1" si="113"/>
        <v>28</v>
      </c>
      <c r="AU86">
        <f t="shared" ca="1" si="114"/>
        <v>20</v>
      </c>
      <c r="AV86">
        <f t="shared" ca="1" si="115"/>
        <v>8</v>
      </c>
      <c r="AW86">
        <f t="shared" ca="1" si="116"/>
        <v>9</v>
      </c>
      <c r="AX86">
        <f t="shared" ca="1" si="117"/>
        <v>29</v>
      </c>
      <c r="AY86">
        <f t="shared" ca="1" si="118"/>
        <v>7</v>
      </c>
      <c r="AZ86">
        <f t="shared" ca="1" si="119"/>
        <v>17</v>
      </c>
      <c r="BA86">
        <f t="shared" ca="1" si="120"/>
        <v>32</v>
      </c>
      <c r="BB86">
        <f t="shared" ca="1" si="121"/>
        <v>26</v>
      </c>
      <c r="BC86">
        <f t="shared" ca="1" si="122"/>
        <v>3</v>
      </c>
      <c r="BD86">
        <f t="shared" ca="1" si="123"/>
        <v>11</v>
      </c>
      <c r="BE86">
        <f t="shared" ca="1" si="124"/>
        <v>19</v>
      </c>
      <c r="BF86">
        <f t="shared" ca="1" si="125"/>
        <v>5</v>
      </c>
      <c r="BG86">
        <f t="shared" ca="1" si="126"/>
        <v>27</v>
      </c>
      <c r="BH86">
        <f t="shared" ca="1" si="127"/>
        <v>31</v>
      </c>
      <c r="BI86">
        <f t="shared" ca="1" si="128"/>
        <v>24</v>
      </c>
      <c r="BJ86">
        <f t="shared" ca="1" si="129"/>
        <v>12</v>
      </c>
      <c r="BK86">
        <f t="shared" ca="1" si="130"/>
        <v>1</v>
      </c>
      <c r="BL86">
        <f t="shared" ca="1" si="131"/>
        <v>30</v>
      </c>
      <c r="BM86">
        <f t="shared" ca="1" si="132"/>
        <v>25</v>
      </c>
      <c r="BN86">
        <f t="shared" ca="1" si="133"/>
        <v>23</v>
      </c>
      <c r="BO86">
        <f t="shared" ca="1" si="134"/>
        <v>22</v>
      </c>
      <c r="BP86">
        <f t="shared" ca="1" si="135"/>
        <v>18</v>
      </c>
      <c r="BQ86">
        <f t="shared" ca="1" si="136"/>
        <v>4</v>
      </c>
      <c r="BR86">
        <f t="shared" ca="1" si="137"/>
        <v>34</v>
      </c>
      <c r="BS86">
        <f t="shared" ca="1" si="138"/>
        <v>16</v>
      </c>
      <c r="BT86">
        <f t="shared" ca="1" si="139"/>
        <v>15</v>
      </c>
      <c r="BU86">
        <f t="shared" ca="1" si="140"/>
        <v>33</v>
      </c>
      <c r="BV86">
        <f t="shared" ca="1" si="141"/>
        <v>6</v>
      </c>
      <c r="BW86">
        <f t="shared" ca="1" si="142"/>
        <v>10</v>
      </c>
      <c r="BX86">
        <f t="shared" ca="1" si="143"/>
        <v>36</v>
      </c>
      <c r="BY86">
        <f t="shared" ca="1" si="144"/>
        <v>37</v>
      </c>
      <c r="BZ86" t="str">
        <f t="shared" ca="1" si="145"/>
        <v/>
      </c>
      <c r="CA86" t="str">
        <f t="shared" ca="1" si="146"/>
        <v/>
      </c>
      <c r="CE86">
        <f t="shared" ca="1" si="149"/>
        <v>21</v>
      </c>
      <c r="CF86">
        <f t="shared" ca="1" si="149"/>
        <v>3</v>
      </c>
      <c r="CG86">
        <f t="shared" ca="1" si="149"/>
        <v>13</v>
      </c>
      <c r="CH86">
        <f t="shared" ca="1" si="149"/>
        <v>27</v>
      </c>
      <c r="CI86">
        <f t="shared" ca="1" si="149"/>
        <v>16</v>
      </c>
      <c r="CJ86">
        <f t="shared" ca="1" si="149"/>
        <v>32</v>
      </c>
      <c r="CK86">
        <f t="shared" ca="1" si="149"/>
        <v>9</v>
      </c>
      <c r="CL86">
        <f t="shared" ca="1" si="149"/>
        <v>6</v>
      </c>
      <c r="CM86">
        <f t="shared" ca="1" si="149"/>
        <v>7</v>
      </c>
      <c r="CN86">
        <f t="shared" ca="1" si="149"/>
        <v>33</v>
      </c>
      <c r="CO86">
        <f t="shared" ca="1" si="153"/>
        <v>14</v>
      </c>
      <c r="CP86">
        <f t="shared" ca="1" si="153"/>
        <v>20</v>
      </c>
      <c r="CQ86" t="str">
        <f t="shared" ca="1" si="153"/>
        <v/>
      </c>
      <c r="CR86" t="str">
        <f t="shared" ca="1" si="153"/>
        <v/>
      </c>
      <c r="CS86">
        <f t="shared" ca="1" si="153"/>
        <v>30</v>
      </c>
      <c r="CT86">
        <f t="shared" ca="1" si="153"/>
        <v>29</v>
      </c>
      <c r="CU86">
        <f t="shared" ca="1" si="153"/>
        <v>10</v>
      </c>
      <c r="CV86">
        <f t="shared" ca="1" si="153"/>
        <v>26</v>
      </c>
      <c r="CW86">
        <f t="shared" ca="1" si="153"/>
        <v>15</v>
      </c>
      <c r="CX86">
        <f t="shared" ca="1" si="153"/>
        <v>5</v>
      </c>
      <c r="CY86">
        <f t="shared" ca="1" si="153"/>
        <v>2</v>
      </c>
      <c r="CZ86">
        <f t="shared" ca="1" si="153"/>
        <v>25</v>
      </c>
      <c r="DA86">
        <f t="shared" ca="1" si="153"/>
        <v>24</v>
      </c>
      <c r="DB86">
        <f t="shared" ca="1" si="153"/>
        <v>19</v>
      </c>
      <c r="DC86">
        <f t="shared" ca="1" si="153"/>
        <v>23</v>
      </c>
      <c r="DD86">
        <f t="shared" ca="1" si="153"/>
        <v>12</v>
      </c>
      <c r="DE86">
        <f t="shared" ca="1" si="153"/>
        <v>17</v>
      </c>
      <c r="DF86">
        <f t="shared" ca="1" si="153"/>
        <v>4</v>
      </c>
      <c r="DG86">
        <f t="shared" ca="1" si="153"/>
        <v>8</v>
      </c>
      <c r="DH86">
        <f t="shared" ca="1" si="153"/>
        <v>22</v>
      </c>
      <c r="DI86">
        <f t="shared" ca="1" si="153"/>
        <v>18</v>
      </c>
      <c r="DJ86">
        <f t="shared" ca="1" si="153"/>
        <v>11</v>
      </c>
      <c r="DK86">
        <f t="shared" ref="DK86:DO101" ca="1" si="154">IF(AND(DK85="",$B86&lt;&gt;DK$1),"",IF($C86&lt;DK85,DK85,IF($B86=DK$1,1,1+DK85)))</f>
        <v>31</v>
      </c>
      <c r="DL86">
        <f t="shared" ca="1" si="154"/>
        <v>28</v>
      </c>
      <c r="DM86">
        <f t="shared" ca="1" si="154"/>
        <v>1</v>
      </c>
      <c r="DN86">
        <f t="shared" ca="1" si="154"/>
        <v>34</v>
      </c>
      <c r="DO86">
        <f t="shared" ca="1" si="154"/>
        <v>35</v>
      </c>
    </row>
    <row r="87" spans="1:119" x14ac:dyDescent="0.25">
      <c r="A87">
        <v>86</v>
      </c>
      <c r="B87">
        <f ca="1">'Rev-KTF'!B88</f>
        <v>7</v>
      </c>
      <c r="C87">
        <f t="shared" ca="1" si="108"/>
        <v>9</v>
      </c>
      <c r="D87" t="str">
        <f t="shared" ca="1" si="111"/>
        <v/>
      </c>
      <c r="E87" t="str">
        <f t="shared" ca="1" si="152"/>
        <v/>
      </c>
      <c r="F87" t="str">
        <f t="shared" ca="1" si="152"/>
        <v/>
      </c>
      <c r="G87" t="str">
        <f t="shared" ca="1" si="152"/>
        <v/>
      </c>
      <c r="H87" t="str">
        <f t="shared" ca="1" si="152"/>
        <v/>
      </c>
      <c r="I87" t="str">
        <f t="shared" ca="1" si="152"/>
        <v/>
      </c>
      <c r="J87" t="str">
        <f t="shared" ca="1" si="152"/>
        <v/>
      </c>
      <c r="K87" t="str">
        <f t="shared" ca="1" si="152"/>
        <v/>
      </c>
      <c r="L87" t="str">
        <f t="shared" ca="1" si="152"/>
        <v/>
      </c>
      <c r="M87" t="str">
        <f t="shared" ca="1" si="152"/>
        <v/>
      </c>
      <c r="N87" t="str">
        <f t="shared" ca="1" si="152"/>
        <v/>
      </c>
      <c r="O87" t="str">
        <f t="shared" ca="1" si="152"/>
        <v/>
      </c>
      <c r="P87" t="str">
        <f t="shared" ca="1" si="152"/>
        <v/>
      </c>
      <c r="Q87" t="str">
        <f t="shared" ca="1" si="152"/>
        <v/>
      </c>
      <c r="R87" t="str">
        <f t="shared" ca="1" si="152"/>
        <v/>
      </c>
      <c r="S87" t="str">
        <f t="shared" ca="1" si="152"/>
        <v/>
      </c>
      <c r="T87" t="str">
        <f t="shared" ca="1" si="152"/>
        <v/>
      </c>
      <c r="U87" t="str">
        <f t="shared" ca="1" si="151"/>
        <v/>
      </c>
      <c r="V87" t="str">
        <f t="shared" ca="1" si="151"/>
        <v/>
      </c>
      <c r="W87" t="str">
        <f t="shared" ca="1" si="151"/>
        <v/>
      </c>
      <c r="X87" t="str">
        <f t="shared" ca="1" si="151"/>
        <v/>
      </c>
      <c r="Y87" t="str">
        <f t="shared" ca="1" si="151"/>
        <v/>
      </c>
      <c r="Z87" t="str">
        <f t="shared" ca="1" si="151"/>
        <v/>
      </c>
      <c r="AA87" t="str">
        <f t="shared" ca="1" si="151"/>
        <v/>
      </c>
      <c r="AB87" t="str">
        <f t="shared" ca="1" si="151"/>
        <v/>
      </c>
      <c r="AC87" t="str">
        <f t="shared" ca="1" si="151"/>
        <v/>
      </c>
      <c r="AD87" t="str">
        <f t="shared" ca="1" si="151"/>
        <v/>
      </c>
      <c r="AE87" t="str">
        <f t="shared" ca="1" si="151"/>
        <v/>
      </c>
      <c r="AF87" t="str">
        <f t="shared" ca="1" si="151"/>
        <v/>
      </c>
      <c r="AG87" t="str">
        <f t="shared" ca="1" si="151"/>
        <v/>
      </c>
      <c r="AH87" t="str">
        <f t="shared" ca="1" si="151"/>
        <v/>
      </c>
      <c r="AI87" t="str">
        <f t="shared" ca="1" si="151"/>
        <v/>
      </c>
      <c r="AJ87" t="str">
        <f t="shared" ca="1" si="151"/>
        <v/>
      </c>
      <c r="AK87" t="str">
        <f t="shared" ca="1" si="150"/>
        <v/>
      </c>
      <c r="AL87" t="str">
        <f t="shared" ca="1" si="150"/>
        <v/>
      </c>
      <c r="AM87" t="str">
        <f t="shared" ca="1" si="150"/>
        <v/>
      </c>
      <c r="AN87" t="str">
        <f t="shared" ca="1" si="150"/>
        <v/>
      </c>
      <c r="AO87" t="str">
        <f t="shared" ca="1" si="150"/>
        <v/>
      </c>
      <c r="AQ87">
        <f t="shared" ca="1" si="107"/>
        <v>7</v>
      </c>
      <c r="AR87">
        <f t="shared" ca="1" si="110"/>
        <v>35</v>
      </c>
      <c r="AS87">
        <f t="shared" ca="1" si="112"/>
        <v>21</v>
      </c>
      <c r="AT87">
        <f t="shared" ca="1" si="113"/>
        <v>2</v>
      </c>
      <c r="AU87">
        <f t="shared" ca="1" si="114"/>
        <v>28</v>
      </c>
      <c r="AV87">
        <f t="shared" ca="1" si="115"/>
        <v>20</v>
      </c>
      <c r="AW87">
        <f t="shared" ca="1" si="116"/>
        <v>8</v>
      </c>
      <c r="AX87">
        <f t="shared" ca="1" si="117"/>
        <v>9</v>
      </c>
      <c r="AY87">
        <f t="shared" ca="1" si="118"/>
        <v>29</v>
      </c>
      <c r="AZ87">
        <f t="shared" ca="1" si="119"/>
        <v>17</v>
      </c>
      <c r="BA87">
        <f t="shared" ca="1" si="120"/>
        <v>32</v>
      </c>
      <c r="BB87">
        <f t="shared" ca="1" si="121"/>
        <v>26</v>
      </c>
      <c r="BC87">
        <f t="shared" ca="1" si="122"/>
        <v>3</v>
      </c>
      <c r="BD87">
        <f t="shared" ca="1" si="123"/>
        <v>11</v>
      </c>
      <c r="BE87">
        <f t="shared" ca="1" si="124"/>
        <v>19</v>
      </c>
      <c r="BF87">
        <f t="shared" ca="1" si="125"/>
        <v>5</v>
      </c>
      <c r="BG87">
        <f t="shared" ca="1" si="126"/>
        <v>27</v>
      </c>
      <c r="BH87">
        <f t="shared" ca="1" si="127"/>
        <v>31</v>
      </c>
      <c r="BI87">
        <f t="shared" ca="1" si="128"/>
        <v>24</v>
      </c>
      <c r="BJ87">
        <f t="shared" ca="1" si="129"/>
        <v>12</v>
      </c>
      <c r="BK87">
        <f t="shared" ca="1" si="130"/>
        <v>1</v>
      </c>
      <c r="BL87">
        <f t="shared" ca="1" si="131"/>
        <v>30</v>
      </c>
      <c r="BM87">
        <f t="shared" ca="1" si="132"/>
        <v>25</v>
      </c>
      <c r="BN87">
        <f t="shared" ca="1" si="133"/>
        <v>23</v>
      </c>
      <c r="BO87">
        <f t="shared" ca="1" si="134"/>
        <v>22</v>
      </c>
      <c r="BP87">
        <f t="shared" ca="1" si="135"/>
        <v>18</v>
      </c>
      <c r="BQ87">
        <f t="shared" ca="1" si="136"/>
        <v>4</v>
      </c>
      <c r="BR87">
        <f t="shared" ca="1" si="137"/>
        <v>34</v>
      </c>
      <c r="BS87">
        <f t="shared" ca="1" si="138"/>
        <v>16</v>
      </c>
      <c r="BT87">
        <f t="shared" ca="1" si="139"/>
        <v>15</v>
      </c>
      <c r="BU87">
        <f t="shared" ca="1" si="140"/>
        <v>33</v>
      </c>
      <c r="BV87">
        <f t="shared" ca="1" si="141"/>
        <v>6</v>
      </c>
      <c r="BW87">
        <f t="shared" ca="1" si="142"/>
        <v>10</v>
      </c>
      <c r="BX87">
        <f t="shared" ca="1" si="143"/>
        <v>36</v>
      </c>
      <c r="BY87">
        <f t="shared" ca="1" si="144"/>
        <v>37</v>
      </c>
      <c r="BZ87" t="str">
        <f t="shared" ca="1" si="145"/>
        <v/>
      </c>
      <c r="CA87" t="str">
        <f t="shared" ca="1" si="146"/>
        <v/>
      </c>
      <c r="CE87">
        <f t="shared" ca="1" si="149"/>
        <v>21</v>
      </c>
      <c r="CF87">
        <f t="shared" ca="1" si="149"/>
        <v>4</v>
      </c>
      <c r="CG87">
        <f t="shared" ca="1" si="149"/>
        <v>13</v>
      </c>
      <c r="CH87">
        <f t="shared" ca="1" si="149"/>
        <v>27</v>
      </c>
      <c r="CI87">
        <f t="shared" ca="1" si="149"/>
        <v>16</v>
      </c>
      <c r="CJ87">
        <f t="shared" ca="1" si="149"/>
        <v>32</v>
      </c>
      <c r="CK87">
        <f t="shared" ca="1" si="149"/>
        <v>1</v>
      </c>
      <c r="CL87">
        <f t="shared" ca="1" si="149"/>
        <v>7</v>
      </c>
      <c r="CM87">
        <f t="shared" ca="1" si="149"/>
        <v>8</v>
      </c>
      <c r="CN87">
        <f t="shared" ca="1" si="149"/>
        <v>33</v>
      </c>
      <c r="CO87">
        <f t="shared" ca="1" si="153"/>
        <v>14</v>
      </c>
      <c r="CP87">
        <f t="shared" ca="1" si="153"/>
        <v>20</v>
      </c>
      <c r="CQ87" t="str">
        <f t="shared" ca="1" si="153"/>
        <v/>
      </c>
      <c r="CR87" t="str">
        <f t="shared" ca="1" si="153"/>
        <v/>
      </c>
      <c r="CS87">
        <f t="shared" ca="1" si="153"/>
        <v>30</v>
      </c>
      <c r="CT87">
        <f t="shared" ca="1" si="153"/>
        <v>29</v>
      </c>
      <c r="CU87">
        <f t="shared" ca="1" si="153"/>
        <v>10</v>
      </c>
      <c r="CV87">
        <f t="shared" ca="1" si="153"/>
        <v>26</v>
      </c>
      <c r="CW87">
        <f t="shared" ca="1" si="153"/>
        <v>15</v>
      </c>
      <c r="CX87">
        <f t="shared" ca="1" si="153"/>
        <v>6</v>
      </c>
      <c r="CY87">
        <f t="shared" ca="1" si="153"/>
        <v>3</v>
      </c>
      <c r="CZ87">
        <f t="shared" ca="1" si="153"/>
        <v>25</v>
      </c>
      <c r="DA87">
        <f t="shared" ca="1" si="153"/>
        <v>24</v>
      </c>
      <c r="DB87">
        <f t="shared" ca="1" si="153"/>
        <v>19</v>
      </c>
      <c r="DC87">
        <f t="shared" ca="1" si="153"/>
        <v>23</v>
      </c>
      <c r="DD87">
        <f t="shared" ca="1" si="153"/>
        <v>12</v>
      </c>
      <c r="DE87">
        <f t="shared" ca="1" si="153"/>
        <v>17</v>
      </c>
      <c r="DF87">
        <f t="shared" ca="1" si="153"/>
        <v>5</v>
      </c>
      <c r="DG87">
        <f t="shared" ca="1" si="153"/>
        <v>9</v>
      </c>
      <c r="DH87">
        <f t="shared" ca="1" si="153"/>
        <v>22</v>
      </c>
      <c r="DI87">
        <f t="shared" ca="1" si="153"/>
        <v>18</v>
      </c>
      <c r="DJ87">
        <f t="shared" ca="1" si="153"/>
        <v>11</v>
      </c>
      <c r="DK87">
        <f t="shared" ca="1" si="154"/>
        <v>31</v>
      </c>
      <c r="DL87">
        <f t="shared" ca="1" si="154"/>
        <v>28</v>
      </c>
      <c r="DM87">
        <f t="shared" ca="1" si="154"/>
        <v>2</v>
      </c>
      <c r="DN87">
        <f t="shared" ca="1" si="154"/>
        <v>34</v>
      </c>
      <c r="DO87">
        <f t="shared" ca="1" si="154"/>
        <v>35</v>
      </c>
    </row>
    <row r="88" spans="1:119" x14ac:dyDescent="0.25">
      <c r="A88">
        <v>87</v>
      </c>
      <c r="B88">
        <f ca="1">'Rev-KTF'!B89</f>
        <v>29</v>
      </c>
      <c r="C88">
        <f t="shared" ca="1" si="108"/>
        <v>9</v>
      </c>
      <c r="D88" t="str">
        <f t="shared" ca="1" si="111"/>
        <v/>
      </c>
      <c r="E88" t="str">
        <f t="shared" ca="1" si="152"/>
        <v/>
      </c>
      <c r="F88" t="str">
        <f t="shared" ca="1" si="152"/>
        <v/>
      </c>
      <c r="G88" t="str">
        <f t="shared" ca="1" si="152"/>
        <v/>
      </c>
      <c r="H88" t="str">
        <f t="shared" ca="1" si="152"/>
        <v/>
      </c>
      <c r="I88" t="str">
        <f t="shared" ca="1" si="152"/>
        <v/>
      </c>
      <c r="J88" t="str">
        <f t="shared" ca="1" si="152"/>
        <v/>
      </c>
      <c r="K88" t="str">
        <f t="shared" ca="1" si="152"/>
        <v/>
      </c>
      <c r="L88" t="str">
        <f t="shared" ca="1" si="152"/>
        <v/>
      </c>
      <c r="M88" t="str">
        <f t="shared" ca="1" si="152"/>
        <v/>
      </c>
      <c r="N88" t="str">
        <f t="shared" ca="1" si="152"/>
        <v/>
      </c>
      <c r="O88" t="str">
        <f t="shared" ca="1" si="152"/>
        <v/>
      </c>
      <c r="P88" t="str">
        <f t="shared" ca="1" si="152"/>
        <v/>
      </c>
      <c r="Q88" t="str">
        <f t="shared" ca="1" si="152"/>
        <v/>
      </c>
      <c r="R88" t="str">
        <f t="shared" ca="1" si="152"/>
        <v/>
      </c>
      <c r="S88" t="str">
        <f t="shared" ca="1" si="152"/>
        <v/>
      </c>
      <c r="T88" t="str">
        <f t="shared" ca="1" si="152"/>
        <v/>
      </c>
      <c r="U88" t="str">
        <f t="shared" ca="1" si="151"/>
        <v/>
      </c>
      <c r="V88" t="str">
        <f t="shared" ca="1" si="151"/>
        <v/>
      </c>
      <c r="W88" t="str">
        <f t="shared" ca="1" si="151"/>
        <v/>
      </c>
      <c r="X88" t="str">
        <f t="shared" ca="1" si="151"/>
        <v/>
      </c>
      <c r="Y88" t="str">
        <f t="shared" ca="1" si="151"/>
        <v/>
      </c>
      <c r="Z88" t="str">
        <f t="shared" ca="1" si="151"/>
        <v/>
      </c>
      <c r="AA88" t="str">
        <f t="shared" ca="1" si="151"/>
        <v/>
      </c>
      <c r="AB88" t="str">
        <f t="shared" ca="1" si="151"/>
        <v/>
      </c>
      <c r="AC88" t="str">
        <f t="shared" ca="1" si="151"/>
        <v/>
      </c>
      <c r="AD88" t="str">
        <f t="shared" ca="1" si="151"/>
        <v/>
      </c>
      <c r="AE88" t="str">
        <f t="shared" ca="1" si="151"/>
        <v/>
      </c>
      <c r="AF88" t="str">
        <f t="shared" ca="1" si="151"/>
        <v/>
      </c>
      <c r="AG88" t="str">
        <f t="shared" ca="1" si="151"/>
        <v/>
      </c>
      <c r="AH88" t="str">
        <f t="shared" ca="1" si="151"/>
        <v/>
      </c>
      <c r="AI88" t="str">
        <f t="shared" ca="1" si="151"/>
        <v/>
      </c>
      <c r="AJ88" t="str">
        <f t="shared" ca="1" si="151"/>
        <v/>
      </c>
      <c r="AK88" t="str">
        <f t="shared" ca="1" si="150"/>
        <v/>
      </c>
      <c r="AL88" t="str">
        <f t="shared" ca="1" si="150"/>
        <v/>
      </c>
      <c r="AM88" t="str">
        <f t="shared" ca="1" si="150"/>
        <v/>
      </c>
      <c r="AN88" t="str">
        <f t="shared" ca="1" si="150"/>
        <v/>
      </c>
      <c r="AO88" t="str">
        <f t="shared" ca="1" si="150"/>
        <v/>
      </c>
      <c r="AQ88">
        <f t="shared" ca="1" si="107"/>
        <v>29</v>
      </c>
      <c r="AR88">
        <f t="shared" ca="1" si="110"/>
        <v>7</v>
      </c>
      <c r="AS88">
        <f t="shared" ca="1" si="112"/>
        <v>35</v>
      </c>
      <c r="AT88">
        <f t="shared" ca="1" si="113"/>
        <v>21</v>
      </c>
      <c r="AU88">
        <f t="shared" ca="1" si="114"/>
        <v>2</v>
      </c>
      <c r="AV88">
        <f t="shared" ca="1" si="115"/>
        <v>28</v>
      </c>
      <c r="AW88">
        <f t="shared" ca="1" si="116"/>
        <v>20</v>
      </c>
      <c r="AX88">
        <f t="shared" ca="1" si="117"/>
        <v>8</v>
      </c>
      <c r="AY88">
        <f t="shared" ca="1" si="118"/>
        <v>9</v>
      </c>
      <c r="AZ88">
        <f t="shared" ca="1" si="119"/>
        <v>17</v>
      </c>
      <c r="BA88">
        <f t="shared" ca="1" si="120"/>
        <v>32</v>
      </c>
      <c r="BB88">
        <f t="shared" ca="1" si="121"/>
        <v>26</v>
      </c>
      <c r="BC88">
        <f t="shared" ca="1" si="122"/>
        <v>3</v>
      </c>
      <c r="BD88">
        <f t="shared" ca="1" si="123"/>
        <v>11</v>
      </c>
      <c r="BE88">
        <f t="shared" ca="1" si="124"/>
        <v>19</v>
      </c>
      <c r="BF88">
        <f t="shared" ca="1" si="125"/>
        <v>5</v>
      </c>
      <c r="BG88">
        <f t="shared" ca="1" si="126"/>
        <v>27</v>
      </c>
      <c r="BH88">
        <f t="shared" ca="1" si="127"/>
        <v>31</v>
      </c>
      <c r="BI88">
        <f t="shared" ca="1" si="128"/>
        <v>24</v>
      </c>
      <c r="BJ88">
        <f t="shared" ca="1" si="129"/>
        <v>12</v>
      </c>
      <c r="BK88">
        <f t="shared" ca="1" si="130"/>
        <v>1</v>
      </c>
      <c r="BL88">
        <f t="shared" ca="1" si="131"/>
        <v>30</v>
      </c>
      <c r="BM88">
        <f t="shared" ca="1" si="132"/>
        <v>25</v>
      </c>
      <c r="BN88">
        <f t="shared" ca="1" si="133"/>
        <v>23</v>
      </c>
      <c r="BO88">
        <f t="shared" ca="1" si="134"/>
        <v>22</v>
      </c>
      <c r="BP88">
        <f t="shared" ca="1" si="135"/>
        <v>18</v>
      </c>
      <c r="BQ88">
        <f t="shared" ca="1" si="136"/>
        <v>4</v>
      </c>
      <c r="BR88">
        <f t="shared" ca="1" si="137"/>
        <v>34</v>
      </c>
      <c r="BS88">
        <f t="shared" ca="1" si="138"/>
        <v>16</v>
      </c>
      <c r="BT88">
        <f t="shared" ca="1" si="139"/>
        <v>15</v>
      </c>
      <c r="BU88">
        <f t="shared" ca="1" si="140"/>
        <v>33</v>
      </c>
      <c r="BV88">
        <f t="shared" ca="1" si="141"/>
        <v>6</v>
      </c>
      <c r="BW88">
        <f t="shared" ca="1" si="142"/>
        <v>10</v>
      </c>
      <c r="BX88">
        <f t="shared" ca="1" si="143"/>
        <v>36</v>
      </c>
      <c r="BY88">
        <f t="shared" ca="1" si="144"/>
        <v>37</v>
      </c>
      <c r="BZ88" t="str">
        <f t="shared" ca="1" si="145"/>
        <v/>
      </c>
      <c r="CA88" t="str">
        <f t="shared" ca="1" si="146"/>
        <v/>
      </c>
      <c r="CE88">
        <f t="shared" ca="1" si="149"/>
        <v>21</v>
      </c>
      <c r="CF88">
        <f t="shared" ca="1" si="149"/>
        <v>5</v>
      </c>
      <c r="CG88">
        <f t="shared" ca="1" si="149"/>
        <v>13</v>
      </c>
      <c r="CH88">
        <f t="shared" ca="1" si="149"/>
        <v>27</v>
      </c>
      <c r="CI88">
        <f t="shared" ca="1" si="149"/>
        <v>16</v>
      </c>
      <c r="CJ88">
        <f t="shared" ca="1" si="149"/>
        <v>32</v>
      </c>
      <c r="CK88">
        <f t="shared" ca="1" si="149"/>
        <v>2</v>
      </c>
      <c r="CL88">
        <f t="shared" ca="1" si="149"/>
        <v>8</v>
      </c>
      <c r="CM88">
        <f t="shared" ca="1" si="149"/>
        <v>9</v>
      </c>
      <c r="CN88">
        <f t="shared" ca="1" si="149"/>
        <v>33</v>
      </c>
      <c r="CO88">
        <f t="shared" ca="1" si="153"/>
        <v>14</v>
      </c>
      <c r="CP88">
        <f t="shared" ca="1" si="153"/>
        <v>20</v>
      </c>
      <c r="CQ88" t="str">
        <f t="shared" ca="1" si="153"/>
        <v/>
      </c>
      <c r="CR88" t="str">
        <f t="shared" ca="1" si="153"/>
        <v/>
      </c>
      <c r="CS88">
        <f t="shared" ca="1" si="153"/>
        <v>30</v>
      </c>
      <c r="CT88">
        <f t="shared" ca="1" si="153"/>
        <v>29</v>
      </c>
      <c r="CU88">
        <f t="shared" ca="1" si="153"/>
        <v>10</v>
      </c>
      <c r="CV88">
        <f t="shared" ca="1" si="153"/>
        <v>26</v>
      </c>
      <c r="CW88">
        <f t="shared" ca="1" si="153"/>
        <v>15</v>
      </c>
      <c r="CX88">
        <f t="shared" ca="1" si="153"/>
        <v>7</v>
      </c>
      <c r="CY88">
        <f t="shared" ca="1" si="153"/>
        <v>4</v>
      </c>
      <c r="CZ88">
        <f t="shared" ca="1" si="153"/>
        <v>25</v>
      </c>
      <c r="DA88">
        <f t="shared" ca="1" si="153"/>
        <v>24</v>
      </c>
      <c r="DB88">
        <f t="shared" ca="1" si="153"/>
        <v>19</v>
      </c>
      <c r="DC88">
        <f t="shared" ca="1" si="153"/>
        <v>23</v>
      </c>
      <c r="DD88">
        <f t="shared" ca="1" si="153"/>
        <v>12</v>
      </c>
      <c r="DE88">
        <f t="shared" ca="1" si="153"/>
        <v>17</v>
      </c>
      <c r="DF88">
        <f t="shared" ca="1" si="153"/>
        <v>6</v>
      </c>
      <c r="DG88">
        <f t="shared" ca="1" si="153"/>
        <v>1</v>
      </c>
      <c r="DH88">
        <f t="shared" ca="1" si="153"/>
        <v>22</v>
      </c>
      <c r="DI88">
        <f t="shared" ca="1" si="153"/>
        <v>18</v>
      </c>
      <c r="DJ88">
        <f t="shared" ca="1" si="153"/>
        <v>11</v>
      </c>
      <c r="DK88">
        <f t="shared" ca="1" si="154"/>
        <v>31</v>
      </c>
      <c r="DL88">
        <f t="shared" ca="1" si="154"/>
        <v>28</v>
      </c>
      <c r="DM88">
        <f t="shared" ca="1" si="154"/>
        <v>3</v>
      </c>
      <c r="DN88">
        <f t="shared" ca="1" si="154"/>
        <v>34</v>
      </c>
      <c r="DO88">
        <f t="shared" ca="1" si="154"/>
        <v>35</v>
      </c>
    </row>
    <row r="89" spans="1:119" x14ac:dyDescent="0.25">
      <c r="A89">
        <v>88</v>
      </c>
      <c r="B89">
        <f ca="1">'Rev-KTF'!B90</f>
        <v>15</v>
      </c>
      <c r="C89">
        <f t="shared" ca="1" si="108"/>
        <v>30</v>
      </c>
      <c r="D89" t="str">
        <f t="shared" ca="1" si="111"/>
        <v/>
      </c>
      <c r="E89" t="str">
        <f t="shared" ca="1" si="152"/>
        <v/>
      </c>
      <c r="F89" t="str">
        <f t="shared" ca="1" si="152"/>
        <v/>
      </c>
      <c r="G89" t="str">
        <f t="shared" ca="1" si="152"/>
        <v/>
      </c>
      <c r="H89" t="str">
        <f t="shared" ca="1" si="152"/>
        <v/>
      </c>
      <c r="I89" t="str">
        <f t="shared" ca="1" si="152"/>
        <v/>
      </c>
      <c r="J89" t="str">
        <f t="shared" ca="1" si="152"/>
        <v/>
      </c>
      <c r="K89" t="str">
        <f t="shared" ca="1" si="152"/>
        <v/>
      </c>
      <c r="L89" t="str">
        <f t="shared" ca="1" si="152"/>
        <v/>
      </c>
      <c r="M89" t="str">
        <f t="shared" ca="1" si="152"/>
        <v/>
      </c>
      <c r="N89" t="str">
        <f t="shared" ca="1" si="152"/>
        <v/>
      </c>
      <c r="O89" t="str">
        <f t="shared" ca="1" si="152"/>
        <v/>
      </c>
      <c r="P89" t="str">
        <f t="shared" ca="1" si="152"/>
        <v/>
      </c>
      <c r="Q89" t="str">
        <f t="shared" ca="1" si="152"/>
        <v/>
      </c>
      <c r="R89" t="str">
        <f t="shared" ca="1" si="152"/>
        <v/>
      </c>
      <c r="S89" t="str">
        <f t="shared" ca="1" si="152"/>
        <v/>
      </c>
      <c r="T89" t="str">
        <f t="shared" ca="1" si="152"/>
        <v/>
      </c>
      <c r="U89" t="str">
        <f t="shared" ca="1" si="151"/>
        <v/>
      </c>
      <c r="V89" t="str">
        <f t="shared" ca="1" si="151"/>
        <v/>
      </c>
      <c r="W89" t="str">
        <f t="shared" ca="1" si="151"/>
        <v/>
      </c>
      <c r="X89" t="str">
        <f t="shared" ca="1" si="151"/>
        <v/>
      </c>
      <c r="Y89" t="str">
        <f t="shared" ca="1" si="151"/>
        <v/>
      </c>
      <c r="Z89" t="str">
        <f t="shared" ca="1" si="151"/>
        <v/>
      </c>
      <c r="AA89" t="str">
        <f t="shared" ca="1" si="151"/>
        <v/>
      </c>
      <c r="AB89" t="str">
        <f t="shared" ca="1" si="151"/>
        <v/>
      </c>
      <c r="AC89" t="str">
        <f t="shared" ca="1" si="151"/>
        <v/>
      </c>
      <c r="AD89" t="str">
        <f t="shared" ca="1" si="151"/>
        <v/>
      </c>
      <c r="AE89" t="str">
        <f t="shared" ca="1" si="151"/>
        <v/>
      </c>
      <c r="AF89" t="str">
        <f t="shared" ca="1" si="151"/>
        <v/>
      </c>
      <c r="AG89" t="str">
        <f t="shared" ca="1" si="151"/>
        <v/>
      </c>
      <c r="AH89" t="str">
        <f t="shared" ca="1" si="151"/>
        <v/>
      </c>
      <c r="AI89" t="str">
        <f t="shared" ca="1" si="151"/>
        <v/>
      </c>
      <c r="AJ89" t="str">
        <f t="shared" ca="1" si="151"/>
        <v/>
      </c>
      <c r="AK89" t="str">
        <f t="shared" ca="1" si="150"/>
        <v/>
      </c>
      <c r="AL89" t="str">
        <f t="shared" ca="1" si="150"/>
        <v/>
      </c>
      <c r="AM89" t="str">
        <f t="shared" ca="1" si="150"/>
        <v/>
      </c>
      <c r="AN89" t="str">
        <f t="shared" ca="1" si="150"/>
        <v/>
      </c>
      <c r="AO89" t="str">
        <f t="shared" ca="1" si="150"/>
        <v/>
      </c>
      <c r="AQ89">
        <f t="shared" ca="1" si="107"/>
        <v>15</v>
      </c>
      <c r="AR89">
        <f t="shared" ca="1" si="110"/>
        <v>29</v>
      </c>
      <c r="AS89">
        <f t="shared" ca="1" si="112"/>
        <v>7</v>
      </c>
      <c r="AT89">
        <f t="shared" ca="1" si="113"/>
        <v>35</v>
      </c>
      <c r="AU89">
        <f t="shared" ca="1" si="114"/>
        <v>21</v>
      </c>
      <c r="AV89">
        <f t="shared" ca="1" si="115"/>
        <v>2</v>
      </c>
      <c r="AW89">
        <f t="shared" ca="1" si="116"/>
        <v>28</v>
      </c>
      <c r="AX89">
        <f t="shared" ca="1" si="117"/>
        <v>20</v>
      </c>
      <c r="AY89">
        <f t="shared" ca="1" si="118"/>
        <v>8</v>
      </c>
      <c r="AZ89">
        <f t="shared" ca="1" si="119"/>
        <v>9</v>
      </c>
      <c r="BA89">
        <f t="shared" ca="1" si="120"/>
        <v>17</v>
      </c>
      <c r="BB89">
        <f t="shared" ca="1" si="121"/>
        <v>32</v>
      </c>
      <c r="BC89">
        <f t="shared" ca="1" si="122"/>
        <v>26</v>
      </c>
      <c r="BD89">
        <f t="shared" ca="1" si="123"/>
        <v>3</v>
      </c>
      <c r="BE89">
        <f t="shared" ca="1" si="124"/>
        <v>11</v>
      </c>
      <c r="BF89">
        <f t="shared" ca="1" si="125"/>
        <v>19</v>
      </c>
      <c r="BG89">
        <f t="shared" ca="1" si="126"/>
        <v>5</v>
      </c>
      <c r="BH89">
        <f t="shared" ca="1" si="127"/>
        <v>27</v>
      </c>
      <c r="BI89">
        <f t="shared" ca="1" si="128"/>
        <v>31</v>
      </c>
      <c r="BJ89">
        <f t="shared" ca="1" si="129"/>
        <v>24</v>
      </c>
      <c r="BK89">
        <f t="shared" ca="1" si="130"/>
        <v>12</v>
      </c>
      <c r="BL89">
        <f t="shared" ca="1" si="131"/>
        <v>1</v>
      </c>
      <c r="BM89">
        <f t="shared" ca="1" si="132"/>
        <v>30</v>
      </c>
      <c r="BN89">
        <f t="shared" ca="1" si="133"/>
        <v>25</v>
      </c>
      <c r="BO89">
        <f t="shared" ca="1" si="134"/>
        <v>23</v>
      </c>
      <c r="BP89">
        <f t="shared" ca="1" si="135"/>
        <v>22</v>
      </c>
      <c r="BQ89">
        <f t="shared" ca="1" si="136"/>
        <v>18</v>
      </c>
      <c r="BR89">
        <f t="shared" ca="1" si="137"/>
        <v>4</v>
      </c>
      <c r="BS89">
        <f t="shared" ca="1" si="138"/>
        <v>34</v>
      </c>
      <c r="BT89">
        <f t="shared" ca="1" si="139"/>
        <v>16</v>
      </c>
      <c r="BU89">
        <f t="shared" ca="1" si="140"/>
        <v>33</v>
      </c>
      <c r="BV89">
        <f t="shared" ca="1" si="141"/>
        <v>6</v>
      </c>
      <c r="BW89">
        <f t="shared" ca="1" si="142"/>
        <v>10</v>
      </c>
      <c r="BX89">
        <f t="shared" ca="1" si="143"/>
        <v>36</v>
      </c>
      <c r="BY89">
        <f t="shared" ca="1" si="144"/>
        <v>37</v>
      </c>
      <c r="BZ89" t="str">
        <f t="shared" ca="1" si="145"/>
        <v/>
      </c>
      <c r="CA89" t="str">
        <f t="shared" ca="1" si="146"/>
        <v/>
      </c>
      <c r="CE89">
        <f t="shared" ca="1" si="149"/>
        <v>22</v>
      </c>
      <c r="CF89">
        <f t="shared" ca="1" si="149"/>
        <v>6</v>
      </c>
      <c r="CG89">
        <f t="shared" ca="1" si="149"/>
        <v>14</v>
      </c>
      <c r="CH89">
        <f t="shared" ca="1" si="149"/>
        <v>28</v>
      </c>
      <c r="CI89">
        <f t="shared" ca="1" si="149"/>
        <v>17</v>
      </c>
      <c r="CJ89">
        <f t="shared" ca="1" si="149"/>
        <v>32</v>
      </c>
      <c r="CK89">
        <f t="shared" ca="1" si="149"/>
        <v>3</v>
      </c>
      <c r="CL89">
        <f t="shared" ca="1" si="149"/>
        <v>9</v>
      </c>
      <c r="CM89">
        <f t="shared" ca="1" si="149"/>
        <v>10</v>
      </c>
      <c r="CN89">
        <f t="shared" ca="1" si="149"/>
        <v>33</v>
      </c>
      <c r="CO89">
        <f t="shared" ca="1" si="153"/>
        <v>15</v>
      </c>
      <c r="CP89">
        <f t="shared" ca="1" si="153"/>
        <v>21</v>
      </c>
      <c r="CQ89" t="str">
        <f t="shared" ca="1" si="153"/>
        <v/>
      </c>
      <c r="CR89" t="str">
        <f t="shared" ca="1" si="153"/>
        <v/>
      </c>
      <c r="CS89">
        <f t="shared" ca="1" si="153"/>
        <v>1</v>
      </c>
      <c r="CT89">
        <f t="shared" ca="1" si="153"/>
        <v>30</v>
      </c>
      <c r="CU89">
        <f t="shared" ca="1" si="153"/>
        <v>11</v>
      </c>
      <c r="CV89">
        <f t="shared" ca="1" si="153"/>
        <v>27</v>
      </c>
      <c r="CW89">
        <f t="shared" ca="1" si="153"/>
        <v>16</v>
      </c>
      <c r="CX89">
        <f t="shared" ca="1" si="153"/>
        <v>8</v>
      </c>
      <c r="CY89">
        <f t="shared" ca="1" si="153"/>
        <v>5</v>
      </c>
      <c r="CZ89">
        <f t="shared" ca="1" si="153"/>
        <v>26</v>
      </c>
      <c r="DA89">
        <f t="shared" ca="1" si="153"/>
        <v>25</v>
      </c>
      <c r="DB89">
        <f t="shared" ca="1" si="153"/>
        <v>20</v>
      </c>
      <c r="DC89">
        <f t="shared" ca="1" si="153"/>
        <v>24</v>
      </c>
      <c r="DD89">
        <f t="shared" ca="1" si="153"/>
        <v>13</v>
      </c>
      <c r="DE89">
        <f t="shared" ca="1" si="153"/>
        <v>18</v>
      </c>
      <c r="DF89">
        <f t="shared" ca="1" si="153"/>
        <v>7</v>
      </c>
      <c r="DG89">
        <f t="shared" ca="1" si="153"/>
        <v>2</v>
      </c>
      <c r="DH89">
        <f t="shared" ca="1" si="153"/>
        <v>23</v>
      </c>
      <c r="DI89">
        <f t="shared" ca="1" si="153"/>
        <v>19</v>
      </c>
      <c r="DJ89">
        <f t="shared" ca="1" si="153"/>
        <v>12</v>
      </c>
      <c r="DK89">
        <f t="shared" ca="1" si="154"/>
        <v>31</v>
      </c>
      <c r="DL89">
        <f t="shared" ca="1" si="154"/>
        <v>29</v>
      </c>
      <c r="DM89">
        <f t="shared" ca="1" si="154"/>
        <v>4</v>
      </c>
      <c r="DN89">
        <f t="shared" ca="1" si="154"/>
        <v>34</v>
      </c>
      <c r="DO89">
        <f t="shared" ca="1" si="154"/>
        <v>35</v>
      </c>
    </row>
    <row r="90" spans="1:119" x14ac:dyDescent="0.25">
      <c r="A90">
        <v>89</v>
      </c>
      <c r="B90">
        <f ca="1">'Rev-KTF'!B91</f>
        <v>12</v>
      </c>
      <c r="C90">
        <f t="shared" ca="1" si="108"/>
        <v>21</v>
      </c>
      <c r="D90" t="str">
        <f t="shared" ca="1" si="111"/>
        <v/>
      </c>
      <c r="E90" t="str">
        <f t="shared" ca="1" si="152"/>
        <v/>
      </c>
      <c r="F90" t="str">
        <f t="shared" ca="1" si="152"/>
        <v/>
      </c>
      <c r="G90" t="str">
        <f t="shared" ca="1" si="152"/>
        <v/>
      </c>
      <c r="H90" t="str">
        <f t="shared" ca="1" si="152"/>
        <v/>
      </c>
      <c r="I90" t="str">
        <f t="shared" ca="1" si="152"/>
        <v/>
      </c>
      <c r="J90" t="str">
        <f t="shared" ca="1" si="152"/>
        <v/>
      </c>
      <c r="K90" t="str">
        <f t="shared" ca="1" si="152"/>
        <v/>
      </c>
      <c r="L90" t="str">
        <f t="shared" ca="1" si="152"/>
        <v/>
      </c>
      <c r="M90" t="str">
        <f t="shared" ca="1" si="152"/>
        <v/>
      </c>
      <c r="N90" t="str">
        <f t="shared" ca="1" si="152"/>
        <v/>
      </c>
      <c r="O90" t="str">
        <f t="shared" ca="1" si="152"/>
        <v/>
      </c>
      <c r="P90" t="str">
        <f t="shared" ca="1" si="152"/>
        <v/>
      </c>
      <c r="Q90" t="str">
        <f t="shared" ca="1" si="152"/>
        <v/>
      </c>
      <c r="R90" t="str">
        <f t="shared" ca="1" si="152"/>
        <v/>
      </c>
      <c r="S90" t="str">
        <f t="shared" ca="1" si="152"/>
        <v/>
      </c>
      <c r="T90" t="str">
        <f t="shared" ca="1" si="152"/>
        <v/>
      </c>
      <c r="U90" t="str">
        <f t="shared" ca="1" si="151"/>
        <v/>
      </c>
      <c r="V90" t="str">
        <f t="shared" ca="1" si="151"/>
        <v/>
      </c>
      <c r="W90" t="str">
        <f t="shared" ca="1" si="151"/>
        <v/>
      </c>
      <c r="X90" t="str">
        <f t="shared" ca="1" si="151"/>
        <v/>
      </c>
      <c r="Y90" t="str">
        <f t="shared" ca="1" si="151"/>
        <v/>
      </c>
      <c r="Z90" t="str">
        <f t="shared" ca="1" si="151"/>
        <v/>
      </c>
      <c r="AA90" t="str">
        <f t="shared" ca="1" si="151"/>
        <v/>
      </c>
      <c r="AB90" t="str">
        <f t="shared" ca="1" si="151"/>
        <v/>
      </c>
      <c r="AC90" t="str">
        <f t="shared" ca="1" si="151"/>
        <v/>
      </c>
      <c r="AD90" t="str">
        <f t="shared" ca="1" si="151"/>
        <v/>
      </c>
      <c r="AE90" t="str">
        <f t="shared" ca="1" si="151"/>
        <v/>
      </c>
      <c r="AF90" t="str">
        <f t="shared" ca="1" si="151"/>
        <v/>
      </c>
      <c r="AG90" t="str">
        <f t="shared" ca="1" si="151"/>
        <v/>
      </c>
      <c r="AH90" t="str">
        <f t="shared" ca="1" si="151"/>
        <v/>
      </c>
      <c r="AI90" t="str">
        <f t="shared" ca="1" si="151"/>
        <v/>
      </c>
      <c r="AJ90" t="str">
        <f t="shared" ca="1" si="151"/>
        <v/>
      </c>
      <c r="AK90" t="str">
        <f t="shared" ca="1" si="150"/>
        <v/>
      </c>
      <c r="AL90" t="str">
        <f t="shared" ca="1" si="150"/>
        <v/>
      </c>
      <c r="AM90" t="str">
        <f t="shared" ca="1" si="150"/>
        <v/>
      </c>
      <c r="AN90" t="str">
        <f t="shared" ca="1" si="150"/>
        <v/>
      </c>
      <c r="AO90" t="str">
        <f t="shared" ca="1" si="150"/>
        <v/>
      </c>
      <c r="AQ90">
        <f t="shared" ca="1" si="107"/>
        <v>12</v>
      </c>
      <c r="AR90">
        <f t="shared" ca="1" si="110"/>
        <v>15</v>
      </c>
      <c r="AS90">
        <f t="shared" ca="1" si="112"/>
        <v>29</v>
      </c>
      <c r="AT90">
        <f t="shared" ca="1" si="113"/>
        <v>7</v>
      </c>
      <c r="AU90">
        <f t="shared" ca="1" si="114"/>
        <v>35</v>
      </c>
      <c r="AV90">
        <f t="shared" ca="1" si="115"/>
        <v>21</v>
      </c>
      <c r="AW90">
        <f t="shared" ca="1" si="116"/>
        <v>2</v>
      </c>
      <c r="AX90">
        <f t="shared" ca="1" si="117"/>
        <v>28</v>
      </c>
      <c r="AY90">
        <f t="shared" ca="1" si="118"/>
        <v>20</v>
      </c>
      <c r="AZ90">
        <f t="shared" ca="1" si="119"/>
        <v>8</v>
      </c>
      <c r="BA90">
        <f t="shared" ca="1" si="120"/>
        <v>9</v>
      </c>
      <c r="BB90">
        <f t="shared" ca="1" si="121"/>
        <v>17</v>
      </c>
      <c r="BC90">
        <f t="shared" ca="1" si="122"/>
        <v>32</v>
      </c>
      <c r="BD90">
        <f t="shared" ca="1" si="123"/>
        <v>26</v>
      </c>
      <c r="BE90">
        <f t="shared" ca="1" si="124"/>
        <v>3</v>
      </c>
      <c r="BF90">
        <f t="shared" ca="1" si="125"/>
        <v>11</v>
      </c>
      <c r="BG90">
        <f t="shared" ca="1" si="126"/>
        <v>19</v>
      </c>
      <c r="BH90">
        <f t="shared" ca="1" si="127"/>
        <v>5</v>
      </c>
      <c r="BI90">
        <f t="shared" ca="1" si="128"/>
        <v>27</v>
      </c>
      <c r="BJ90">
        <f t="shared" ca="1" si="129"/>
        <v>31</v>
      </c>
      <c r="BK90">
        <f t="shared" ca="1" si="130"/>
        <v>24</v>
      </c>
      <c r="BL90">
        <f t="shared" ca="1" si="131"/>
        <v>1</v>
      </c>
      <c r="BM90">
        <f t="shared" ca="1" si="132"/>
        <v>30</v>
      </c>
      <c r="BN90">
        <f t="shared" ca="1" si="133"/>
        <v>25</v>
      </c>
      <c r="BO90">
        <f t="shared" ca="1" si="134"/>
        <v>23</v>
      </c>
      <c r="BP90">
        <f t="shared" ca="1" si="135"/>
        <v>22</v>
      </c>
      <c r="BQ90">
        <f t="shared" ca="1" si="136"/>
        <v>18</v>
      </c>
      <c r="BR90">
        <f t="shared" ca="1" si="137"/>
        <v>4</v>
      </c>
      <c r="BS90">
        <f t="shared" ca="1" si="138"/>
        <v>34</v>
      </c>
      <c r="BT90">
        <f t="shared" ca="1" si="139"/>
        <v>16</v>
      </c>
      <c r="BU90">
        <f t="shared" ca="1" si="140"/>
        <v>33</v>
      </c>
      <c r="BV90">
        <f t="shared" ca="1" si="141"/>
        <v>6</v>
      </c>
      <c r="BW90">
        <f t="shared" ca="1" si="142"/>
        <v>10</v>
      </c>
      <c r="BX90">
        <f t="shared" ca="1" si="143"/>
        <v>36</v>
      </c>
      <c r="BY90">
        <f t="shared" ca="1" si="144"/>
        <v>37</v>
      </c>
      <c r="BZ90" t="str">
        <f t="shared" ca="1" si="145"/>
        <v/>
      </c>
      <c r="CA90" t="str">
        <f t="shared" ca="1" si="146"/>
        <v/>
      </c>
      <c r="CE90">
        <f t="shared" ref="CE90:CN101" ca="1" si="155">IF(AND(CE89="",$B90&lt;&gt;CE$1),"",IF($C90&lt;CE89,CE89,IF($B90=CE$1,1,1+CE89)))</f>
        <v>22</v>
      </c>
      <c r="CF90">
        <f t="shared" ca="1" si="155"/>
        <v>7</v>
      </c>
      <c r="CG90">
        <f t="shared" ca="1" si="155"/>
        <v>15</v>
      </c>
      <c r="CH90">
        <f t="shared" ca="1" si="155"/>
        <v>28</v>
      </c>
      <c r="CI90">
        <f t="shared" ca="1" si="155"/>
        <v>18</v>
      </c>
      <c r="CJ90">
        <f t="shared" ca="1" si="155"/>
        <v>32</v>
      </c>
      <c r="CK90">
        <f t="shared" ca="1" si="155"/>
        <v>4</v>
      </c>
      <c r="CL90">
        <f t="shared" ca="1" si="155"/>
        <v>10</v>
      </c>
      <c r="CM90">
        <f t="shared" ca="1" si="155"/>
        <v>11</v>
      </c>
      <c r="CN90">
        <f t="shared" ca="1" si="155"/>
        <v>33</v>
      </c>
      <c r="CO90">
        <f t="shared" ca="1" si="153"/>
        <v>16</v>
      </c>
      <c r="CP90">
        <f t="shared" ca="1" si="153"/>
        <v>1</v>
      </c>
      <c r="CQ90" t="str">
        <f t="shared" ca="1" si="153"/>
        <v/>
      </c>
      <c r="CR90" t="str">
        <f t="shared" ca="1" si="153"/>
        <v/>
      </c>
      <c r="CS90">
        <f t="shared" ca="1" si="153"/>
        <v>2</v>
      </c>
      <c r="CT90">
        <f t="shared" ca="1" si="153"/>
        <v>30</v>
      </c>
      <c r="CU90">
        <f t="shared" ca="1" si="153"/>
        <v>12</v>
      </c>
      <c r="CV90">
        <f t="shared" ca="1" si="153"/>
        <v>27</v>
      </c>
      <c r="CW90">
        <f t="shared" ca="1" si="153"/>
        <v>17</v>
      </c>
      <c r="CX90">
        <f t="shared" ca="1" si="153"/>
        <v>9</v>
      </c>
      <c r="CY90">
        <f t="shared" ca="1" si="153"/>
        <v>6</v>
      </c>
      <c r="CZ90">
        <f t="shared" ca="1" si="153"/>
        <v>26</v>
      </c>
      <c r="DA90">
        <f t="shared" ca="1" si="153"/>
        <v>25</v>
      </c>
      <c r="DB90">
        <f t="shared" ca="1" si="153"/>
        <v>21</v>
      </c>
      <c r="DC90">
        <f t="shared" ca="1" si="153"/>
        <v>24</v>
      </c>
      <c r="DD90">
        <f t="shared" ca="1" si="153"/>
        <v>14</v>
      </c>
      <c r="DE90">
        <f t="shared" ca="1" si="153"/>
        <v>19</v>
      </c>
      <c r="DF90">
        <f t="shared" ca="1" si="153"/>
        <v>8</v>
      </c>
      <c r="DG90">
        <f t="shared" ca="1" si="153"/>
        <v>3</v>
      </c>
      <c r="DH90">
        <f t="shared" ca="1" si="153"/>
        <v>23</v>
      </c>
      <c r="DI90">
        <f t="shared" ca="1" si="153"/>
        <v>20</v>
      </c>
      <c r="DJ90">
        <f t="shared" ca="1" si="153"/>
        <v>13</v>
      </c>
      <c r="DK90">
        <f t="shared" ca="1" si="154"/>
        <v>31</v>
      </c>
      <c r="DL90">
        <f t="shared" ca="1" si="154"/>
        <v>29</v>
      </c>
      <c r="DM90">
        <f t="shared" ca="1" si="154"/>
        <v>5</v>
      </c>
      <c r="DN90">
        <f t="shared" ca="1" si="154"/>
        <v>34</v>
      </c>
      <c r="DO90">
        <f t="shared" ca="1" si="154"/>
        <v>35</v>
      </c>
    </row>
    <row r="91" spans="1:119" x14ac:dyDescent="0.25">
      <c r="A91">
        <v>90</v>
      </c>
      <c r="B91">
        <f ca="1">'Rev-KTF'!B92</f>
        <v>4</v>
      </c>
      <c r="C91">
        <f t="shared" ca="1" si="108"/>
        <v>28</v>
      </c>
      <c r="D91" t="str">
        <f t="shared" ca="1" si="111"/>
        <v/>
      </c>
      <c r="E91" t="str">
        <f t="shared" ca="1" si="152"/>
        <v/>
      </c>
      <c r="F91" t="str">
        <f t="shared" ca="1" si="152"/>
        <v/>
      </c>
      <c r="G91" t="str">
        <f t="shared" ca="1" si="152"/>
        <v/>
      </c>
      <c r="H91" t="str">
        <f t="shared" ca="1" si="152"/>
        <v/>
      </c>
      <c r="I91" t="str">
        <f t="shared" ca="1" si="152"/>
        <v/>
      </c>
      <c r="J91" t="str">
        <f t="shared" ca="1" si="152"/>
        <v/>
      </c>
      <c r="K91" t="str">
        <f t="shared" ca="1" si="152"/>
        <v/>
      </c>
      <c r="L91" t="str">
        <f t="shared" ca="1" si="152"/>
        <v/>
      </c>
      <c r="M91" t="str">
        <f t="shared" ca="1" si="152"/>
        <v/>
      </c>
      <c r="N91" t="str">
        <f t="shared" ca="1" si="152"/>
        <v/>
      </c>
      <c r="O91" t="str">
        <f t="shared" ca="1" si="152"/>
        <v/>
      </c>
      <c r="P91" t="str">
        <f t="shared" ca="1" si="152"/>
        <v/>
      </c>
      <c r="Q91" t="str">
        <f t="shared" ca="1" si="152"/>
        <v/>
      </c>
      <c r="R91" t="str">
        <f t="shared" ca="1" si="152"/>
        <v/>
      </c>
      <c r="S91" t="str">
        <f t="shared" ca="1" si="152"/>
        <v/>
      </c>
      <c r="T91" t="str">
        <f t="shared" ca="1" si="152"/>
        <v/>
      </c>
      <c r="U91" t="str">
        <f t="shared" ca="1" si="151"/>
        <v/>
      </c>
      <c r="V91" t="str">
        <f t="shared" ca="1" si="151"/>
        <v/>
      </c>
      <c r="W91" t="str">
        <f t="shared" ca="1" si="151"/>
        <v/>
      </c>
      <c r="X91" t="str">
        <f t="shared" ca="1" si="151"/>
        <v/>
      </c>
      <c r="Y91" t="str">
        <f t="shared" ca="1" si="151"/>
        <v/>
      </c>
      <c r="Z91" t="str">
        <f t="shared" ca="1" si="151"/>
        <v/>
      </c>
      <c r="AA91" t="str">
        <f t="shared" ca="1" si="151"/>
        <v/>
      </c>
      <c r="AB91" t="str">
        <f t="shared" ca="1" si="151"/>
        <v/>
      </c>
      <c r="AC91" t="str">
        <f t="shared" ca="1" si="151"/>
        <v/>
      </c>
      <c r="AD91" t="str">
        <f t="shared" ca="1" si="151"/>
        <v/>
      </c>
      <c r="AE91" t="str">
        <f t="shared" ca="1" si="151"/>
        <v/>
      </c>
      <c r="AF91" t="str">
        <f t="shared" ca="1" si="151"/>
        <v/>
      </c>
      <c r="AG91" t="str">
        <f t="shared" ca="1" si="151"/>
        <v/>
      </c>
      <c r="AH91" t="str">
        <f t="shared" ca="1" si="151"/>
        <v/>
      </c>
      <c r="AI91" t="str">
        <f t="shared" ca="1" si="151"/>
        <v/>
      </c>
      <c r="AJ91" t="str">
        <f t="shared" ca="1" si="151"/>
        <v/>
      </c>
      <c r="AK91" t="str">
        <f t="shared" ca="1" si="150"/>
        <v/>
      </c>
      <c r="AL91" t="str">
        <f t="shared" ca="1" si="150"/>
        <v/>
      </c>
      <c r="AM91" t="str">
        <f t="shared" ca="1" si="150"/>
        <v/>
      </c>
      <c r="AN91" t="str">
        <f t="shared" ca="1" si="150"/>
        <v/>
      </c>
      <c r="AO91" t="str">
        <f t="shared" ca="1" si="150"/>
        <v/>
      </c>
      <c r="AQ91">
        <f t="shared" ca="1" si="107"/>
        <v>4</v>
      </c>
      <c r="AR91">
        <f t="shared" ca="1" si="110"/>
        <v>12</v>
      </c>
      <c r="AS91">
        <f t="shared" ca="1" si="112"/>
        <v>15</v>
      </c>
      <c r="AT91">
        <f t="shared" ca="1" si="113"/>
        <v>29</v>
      </c>
      <c r="AU91">
        <f t="shared" ca="1" si="114"/>
        <v>7</v>
      </c>
      <c r="AV91">
        <f t="shared" ca="1" si="115"/>
        <v>35</v>
      </c>
      <c r="AW91">
        <f t="shared" ca="1" si="116"/>
        <v>21</v>
      </c>
      <c r="AX91">
        <f t="shared" ca="1" si="117"/>
        <v>2</v>
      </c>
      <c r="AY91">
        <f t="shared" ca="1" si="118"/>
        <v>28</v>
      </c>
      <c r="AZ91">
        <f t="shared" ca="1" si="119"/>
        <v>20</v>
      </c>
      <c r="BA91">
        <f t="shared" ca="1" si="120"/>
        <v>8</v>
      </c>
      <c r="BB91">
        <f t="shared" ca="1" si="121"/>
        <v>9</v>
      </c>
      <c r="BC91">
        <f t="shared" ca="1" si="122"/>
        <v>17</v>
      </c>
      <c r="BD91">
        <f t="shared" ca="1" si="123"/>
        <v>32</v>
      </c>
      <c r="BE91">
        <f t="shared" ca="1" si="124"/>
        <v>26</v>
      </c>
      <c r="BF91">
        <f t="shared" ca="1" si="125"/>
        <v>3</v>
      </c>
      <c r="BG91">
        <f t="shared" ca="1" si="126"/>
        <v>11</v>
      </c>
      <c r="BH91">
        <f t="shared" ca="1" si="127"/>
        <v>19</v>
      </c>
      <c r="BI91">
        <f t="shared" ca="1" si="128"/>
        <v>5</v>
      </c>
      <c r="BJ91">
        <f t="shared" ca="1" si="129"/>
        <v>27</v>
      </c>
      <c r="BK91">
        <f t="shared" ca="1" si="130"/>
        <v>31</v>
      </c>
      <c r="BL91">
        <f t="shared" ca="1" si="131"/>
        <v>24</v>
      </c>
      <c r="BM91">
        <f t="shared" ca="1" si="132"/>
        <v>1</v>
      </c>
      <c r="BN91">
        <f t="shared" ca="1" si="133"/>
        <v>30</v>
      </c>
      <c r="BO91">
        <f t="shared" ca="1" si="134"/>
        <v>25</v>
      </c>
      <c r="BP91">
        <f t="shared" ca="1" si="135"/>
        <v>23</v>
      </c>
      <c r="BQ91">
        <f t="shared" ca="1" si="136"/>
        <v>22</v>
      </c>
      <c r="BR91">
        <f t="shared" ca="1" si="137"/>
        <v>18</v>
      </c>
      <c r="BS91">
        <f t="shared" ca="1" si="138"/>
        <v>34</v>
      </c>
      <c r="BT91">
        <f t="shared" ca="1" si="139"/>
        <v>16</v>
      </c>
      <c r="BU91">
        <f t="shared" ca="1" si="140"/>
        <v>33</v>
      </c>
      <c r="BV91">
        <f t="shared" ca="1" si="141"/>
        <v>6</v>
      </c>
      <c r="BW91">
        <f t="shared" ca="1" si="142"/>
        <v>10</v>
      </c>
      <c r="BX91">
        <f t="shared" ca="1" si="143"/>
        <v>36</v>
      </c>
      <c r="BY91">
        <f t="shared" ca="1" si="144"/>
        <v>37</v>
      </c>
      <c r="BZ91" t="str">
        <f t="shared" ca="1" si="145"/>
        <v/>
      </c>
      <c r="CA91" t="str">
        <f t="shared" ca="1" si="146"/>
        <v/>
      </c>
      <c r="CE91">
        <f t="shared" ca="1" si="155"/>
        <v>23</v>
      </c>
      <c r="CF91">
        <f t="shared" ca="1" si="155"/>
        <v>8</v>
      </c>
      <c r="CG91">
        <f t="shared" ca="1" si="155"/>
        <v>16</v>
      </c>
      <c r="CH91">
        <f t="shared" ca="1" si="155"/>
        <v>1</v>
      </c>
      <c r="CI91">
        <f t="shared" ca="1" si="155"/>
        <v>19</v>
      </c>
      <c r="CJ91">
        <f t="shared" ca="1" si="155"/>
        <v>32</v>
      </c>
      <c r="CK91">
        <f t="shared" ca="1" si="155"/>
        <v>5</v>
      </c>
      <c r="CL91">
        <f t="shared" ca="1" si="155"/>
        <v>11</v>
      </c>
      <c r="CM91">
        <f t="shared" ca="1" si="155"/>
        <v>12</v>
      </c>
      <c r="CN91">
        <f t="shared" ca="1" si="155"/>
        <v>33</v>
      </c>
      <c r="CO91">
        <f t="shared" ca="1" si="153"/>
        <v>17</v>
      </c>
      <c r="CP91">
        <f t="shared" ca="1" si="153"/>
        <v>2</v>
      </c>
      <c r="CQ91" t="str">
        <f t="shared" ca="1" si="153"/>
        <v/>
      </c>
      <c r="CR91" t="str">
        <f t="shared" ca="1" si="153"/>
        <v/>
      </c>
      <c r="CS91">
        <f t="shared" ca="1" si="153"/>
        <v>3</v>
      </c>
      <c r="CT91">
        <f t="shared" ca="1" si="153"/>
        <v>30</v>
      </c>
      <c r="CU91">
        <f t="shared" ca="1" si="153"/>
        <v>13</v>
      </c>
      <c r="CV91">
        <f t="shared" ca="1" si="153"/>
        <v>28</v>
      </c>
      <c r="CW91">
        <f t="shared" ca="1" si="153"/>
        <v>18</v>
      </c>
      <c r="CX91">
        <f t="shared" ca="1" si="153"/>
        <v>10</v>
      </c>
      <c r="CY91">
        <f t="shared" ca="1" si="153"/>
        <v>7</v>
      </c>
      <c r="CZ91">
        <f t="shared" ca="1" si="153"/>
        <v>27</v>
      </c>
      <c r="DA91">
        <f t="shared" ca="1" si="153"/>
        <v>26</v>
      </c>
      <c r="DB91">
        <f t="shared" ca="1" si="153"/>
        <v>22</v>
      </c>
      <c r="DC91">
        <f t="shared" ca="1" si="153"/>
        <v>25</v>
      </c>
      <c r="DD91">
        <f t="shared" ca="1" si="153"/>
        <v>15</v>
      </c>
      <c r="DE91">
        <f t="shared" ca="1" si="153"/>
        <v>20</v>
      </c>
      <c r="DF91">
        <f t="shared" ca="1" si="153"/>
        <v>9</v>
      </c>
      <c r="DG91">
        <f t="shared" ca="1" si="153"/>
        <v>4</v>
      </c>
      <c r="DH91">
        <f t="shared" ca="1" si="153"/>
        <v>24</v>
      </c>
      <c r="DI91">
        <f t="shared" ca="1" si="153"/>
        <v>21</v>
      </c>
      <c r="DJ91">
        <f t="shared" ca="1" si="153"/>
        <v>14</v>
      </c>
      <c r="DK91">
        <f t="shared" ca="1" si="154"/>
        <v>31</v>
      </c>
      <c r="DL91">
        <f t="shared" ca="1" si="154"/>
        <v>29</v>
      </c>
      <c r="DM91">
        <f t="shared" ca="1" si="154"/>
        <v>6</v>
      </c>
      <c r="DN91">
        <f t="shared" ca="1" si="154"/>
        <v>34</v>
      </c>
      <c r="DO91">
        <f t="shared" ca="1" si="154"/>
        <v>35</v>
      </c>
    </row>
    <row r="92" spans="1:119" x14ac:dyDescent="0.25">
      <c r="A92">
        <v>91</v>
      </c>
      <c r="B92">
        <f ca="1">'Rev-KTF'!B93</f>
        <v>4</v>
      </c>
      <c r="C92">
        <f t="shared" ca="1" si="108"/>
        <v>1</v>
      </c>
      <c r="D92" t="str">
        <f t="shared" ca="1" si="111"/>
        <v/>
      </c>
      <c r="E92" t="str">
        <f t="shared" ca="1" si="152"/>
        <v/>
      </c>
      <c r="F92" t="str">
        <f t="shared" ca="1" si="152"/>
        <v/>
      </c>
      <c r="G92" t="str">
        <f t="shared" ca="1" si="152"/>
        <v/>
      </c>
      <c r="H92" t="str">
        <f t="shared" ca="1" si="152"/>
        <v/>
      </c>
      <c r="I92" t="str">
        <f t="shared" ca="1" si="152"/>
        <v/>
      </c>
      <c r="J92" t="str">
        <f t="shared" ca="1" si="152"/>
        <v/>
      </c>
      <c r="K92" t="str">
        <f t="shared" ca="1" si="152"/>
        <v/>
      </c>
      <c r="L92" t="str">
        <f t="shared" ca="1" si="152"/>
        <v/>
      </c>
      <c r="M92" t="str">
        <f t="shared" ca="1" si="152"/>
        <v/>
      </c>
      <c r="N92" t="str">
        <f t="shared" ca="1" si="152"/>
        <v/>
      </c>
      <c r="O92" t="str">
        <f t="shared" ca="1" si="152"/>
        <v/>
      </c>
      <c r="P92" t="str">
        <f t="shared" ca="1" si="152"/>
        <v/>
      </c>
      <c r="Q92" t="str">
        <f t="shared" ca="1" si="152"/>
        <v/>
      </c>
      <c r="R92" t="str">
        <f t="shared" ca="1" si="152"/>
        <v/>
      </c>
      <c r="S92" t="str">
        <f t="shared" ca="1" si="152"/>
        <v/>
      </c>
      <c r="T92" t="str">
        <f t="shared" ca="1" si="152"/>
        <v/>
      </c>
      <c r="U92" t="str">
        <f t="shared" ca="1" si="151"/>
        <v/>
      </c>
      <c r="V92" t="str">
        <f t="shared" ca="1" si="151"/>
        <v/>
      </c>
      <c r="W92" t="str">
        <f t="shared" ca="1" si="151"/>
        <v/>
      </c>
      <c r="X92" t="str">
        <f t="shared" ca="1" si="151"/>
        <v/>
      </c>
      <c r="Y92" t="str">
        <f t="shared" ca="1" si="151"/>
        <v/>
      </c>
      <c r="Z92" t="str">
        <f t="shared" ca="1" si="151"/>
        <v/>
      </c>
      <c r="AA92" t="str">
        <f t="shared" ca="1" si="151"/>
        <v/>
      </c>
      <c r="AB92" t="str">
        <f t="shared" ca="1" si="151"/>
        <v/>
      </c>
      <c r="AC92" t="str">
        <f t="shared" ca="1" si="151"/>
        <v/>
      </c>
      <c r="AD92" t="str">
        <f t="shared" ca="1" si="151"/>
        <v/>
      </c>
      <c r="AE92" t="str">
        <f t="shared" ca="1" si="151"/>
        <v/>
      </c>
      <c r="AF92" t="str">
        <f t="shared" ca="1" si="151"/>
        <v/>
      </c>
      <c r="AG92" t="str">
        <f t="shared" ca="1" si="151"/>
        <v/>
      </c>
      <c r="AH92" t="str">
        <f t="shared" ca="1" si="151"/>
        <v/>
      </c>
      <c r="AI92" t="str">
        <f t="shared" ca="1" si="151"/>
        <v/>
      </c>
      <c r="AJ92" t="str">
        <f t="shared" ca="1" si="151"/>
        <v/>
      </c>
      <c r="AK92" t="str">
        <f t="shared" ca="1" si="150"/>
        <v/>
      </c>
      <c r="AL92" t="str">
        <f t="shared" ca="1" si="150"/>
        <v/>
      </c>
      <c r="AM92" t="str">
        <f t="shared" ca="1" si="150"/>
        <v/>
      </c>
      <c r="AN92" t="str">
        <f t="shared" ca="1" si="150"/>
        <v/>
      </c>
      <c r="AO92" t="str">
        <f t="shared" ca="1" si="150"/>
        <v/>
      </c>
      <c r="AQ92">
        <f t="shared" ca="1" si="107"/>
        <v>4</v>
      </c>
      <c r="AR92">
        <f t="shared" ca="1" si="110"/>
        <v>12</v>
      </c>
      <c r="AS92">
        <f t="shared" ca="1" si="112"/>
        <v>15</v>
      </c>
      <c r="AT92">
        <f t="shared" ca="1" si="113"/>
        <v>29</v>
      </c>
      <c r="AU92">
        <f t="shared" ca="1" si="114"/>
        <v>7</v>
      </c>
      <c r="AV92">
        <f t="shared" ca="1" si="115"/>
        <v>35</v>
      </c>
      <c r="AW92">
        <f t="shared" ca="1" si="116"/>
        <v>21</v>
      </c>
      <c r="AX92">
        <f t="shared" ca="1" si="117"/>
        <v>2</v>
      </c>
      <c r="AY92">
        <f t="shared" ca="1" si="118"/>
        <v>28</v>
      </c>
      <c r="AZ92">
        <f t="shared" ca="1" si="119"/>
        <v>20</v>
      </c>
      <c r="BA92">
        <f t="shared" ca="1" si="120"/>
        <v>8</v>
      </c>
      <c r="BB92">
        <f t="shared" ca="1" si="121"/>
        <v>9</v>
      </c>
      <c r="BC92">
        <f t="shared" ca="1" si="122"/>
        <v>17</v>
      </c>
      <c r="BD92">
        <f t="shared" ca="1" si="123"/>
        <v>32</v>
      </c>
      <c r="BE92">
        <f t="shared" ca="1" si="124"/>
        <v>26</v>
      </c>
      <c r="BF92">
        <f t="shared" ca="1" si="125"/>
        <v>3</v>
      </c>
      <c r="BG92">
        <f t="shared" ca="1" si="126"/>
        <v>11</v>
      </c>
      <c r="BH92">
        <f t="shared" ca="1" si="127"/>
        <v>19</v>
      </c>
      <c r="BI92">
        <f t="shared" ca="1" si="128"/>
        <v>5</v>
      </c>
      <c r="BJ92">
        <f t="shared" ca="1" si="129"/>
        <v>27</v>
      </c>
      <c r="BK92">
        <f t="shared" ca="1" si="130"/>
        <v>31</v>
      </c>
      <c r="BL92">
        <f t="shared" ca="1" si="131"/>
        <v>24</v>
      </c>
      <c r="BM92">
        <f t="shared" ca="1" si="132"/>
        <v>1</v>
      </c>
      <c r="BN92">
        <f t="shared" ca="1" si="133"/>
        <v>30</v>
      </c>
      <c r="BO92">
        <f t="shared" ca="1" si="134"/>
        <v>25</v>
      </c>
      <c r="BP92">
        <f t="shared" ca="1" si="135"/>
        <v>23</v>
      </c>
      <c r="BQ92">
        <f t="shared" ca="1" si="136"/>
        <v>22</v>
      </c>
      <c r="BR92">
        <f t="shared" ca="1" si="137"/>
        <v>18</v>
      </c>
      <c r="BS92">
        <f t="shared" ca="1" si="138"/>
        <v>34</v>
      </c>
      <c r="BT92">
        <f t="shared" ca="1" si="139"/>
        <v>16</v>
      </c>
      <c r="BU92">
        <f t="shared" ca="1" si="140"/>
        <v>33</v>
      </c>
      <c r="BV92">
        <f t="shared" ca="1" si="141"/>
        <v>6</v>
      </c>
      <c r="BW92">
        <f t="shared" ca="1" si="142"/>
        <v>10</v>
      </c>
      <c r="BX92">
        <f t="shared" ca="1" si="143"/>
        <v>36</v>
      </c>
      <c r="BY92">
        <f t="shared" ca="1" si="144"/>
        <v>37</v>
      </c>
      <c r="BZ92" t="str">
        <f t="shared" ca="1" si="145"/>
        <v/>
      </c>
      <c r="CA92" t="str">
        <f t="shared" ca="1" si="146"/>
        <v/>
      </c>
      <c r="CE92">
        <f t="shared" ca="1" si="155"/>
        <v>23</v>
      </c>
      <c r="CF92">
        <f t="shared" ca="1" si="155"/>
        <v>8</v>
      </c>
      <c r="CG92">
        <f t="shared" ca="1" si="155"/>
        <v>16</v>
      </c>
      <c r="CH92">
        <f t="shared" ca="1" si="155"/>
        <v>1</v>
      </c>
      <c r="CI92">
        <f t="shared" ca="1" si="155"/>
        <v>19</v>
      </c>
      <c r="CJ92">
        <f t="shared" ca="1" si="155"/>
        <v>32</v>
      </c>
      <c r="CK92">
        <f t="shared" ca="1" si="155"/>
        <v>5</v>
      </c>
      <c r="CL92">
        <f t="shared" ca="1" si="155"/>
        <v>11</v>
      </c>
      <c r="CM92">
        <f t="shared" ca="1" si="155"/>
        <v>12</v>
      </c>
      <c r="CN92">
        <f t="shared" ca="1" si="155"/>
        <v>33</v>
      </c>
      <c r="CO92">
        <f t="shared" ca="1" si="153"/>
        <v>17</v>
      </c>
      <c r="CP92">
        <f t="shared" ca="1" si="153"/>
        <v>2</v>
      </c>
      <c r="CQ92" t="str">
        <f t="shared" ca="1" si="153"/>
        <v/>
      </c>
      <c r="CR92" t="str">
        <f t="shared" ca="1" si="153"/>
        <v/>
      </c>
      <c r="CS92">
        <f t="shared" ca="1" si="153"/>
        <v>3</v>
      </c>
      <c r="CT92">
        <f t="shared" ca="1" si="153"/>
        <v>30</v>
      </c>
      <c r="CU92">
        <f t="shared" ca="1" si="153"/>
        <v>13</v>
      </c>
      <c r="CV92">
        <f t="shared" ca="1" si="153"/>
        <v>28</v>
      </c>
      <c r="CW92">
        <f t="shared" ca="1" si="153"/>
        <v>18</v>
      </c>
      <c r="CX92">
        <f t="shared" ca="1" si="153"/>
        <v>10</v>
      </c>
      <c r="CY92">
        <f t="shared" ca="1" si="153"/>
        <v>7</v>
      </c>
      <c r="CZ92">
        <f t="shared" ca="1" si="153"/>
        <v>27</v>
      </c>
      <c r="DA92">
        <f t="shared" ca="1" si="153"/>
        <v>26</v>
      </c>
      <c r="DB92">
        <f t="shared" ca="1" si="153"/>
        <v>22</v>
      </c>
      <c r="DC92">
        <f t="shared" ca="1" si="153"/>
        <v>25</v>
      </c>
      <c r="DD92">
        <f t="shared" ca="1" si="153"/>
        <v>15</v>
      </c>
      <c r="DE92">
        <f t="shared" ca="1" si="153"/>
        <v>20</v>
      </c>
      <c r="DF92">
        <f t="shared" ca="1" si="153"/>
        <v>9</v>
      </c>
      <c r="DG92">
        <f t="shared" ca="1" si="153"/>
        <v>4</v>
      </c>
      <c r="DH92">
        <f t="shared" ca="1" si="153"/>
        <v>24</v>
      </c>
      <c r="DI92">
        <f t="shared" ca="1" si="153"/>
        <v>21</v>
      </c>
      <c r="DJ92">
        <f t="shared" ca="1" si="153"/>
        <v>14</v>
      </c>
      <c r="DK92">
        <f t="shared" ca="1" si="154"/>
        <v>31</v>
      </c>
      <c r="DL92">
        <f t="shared" ca="1" si="154"/>
        <v>29</v>
      </c>
      <c r="DM92">
        <f t="shared" ca="1" si="154"/>
        <v>6</v>
      </c>
      <c r="DN92">
        <f t="shared" ca="1" si="154"/>
        <v>34</v>
      </c>
      <c r="DO92">
        <f t="shared" ca="1" si="154"/>
        <v>35</v>
      </c>
    </row>
    <row r="93" spans="1:119" x14ac:dyDescent="0.25">
      <c r="A93">
        <v>92</v>
      </c>
      <c r="B93">
        <f ca="1">'Rev-KTF'!B94</f>
        <v>9</v>
      </c>
      <c r="C93">
        <f t="shared" ca="1" si="108"/>
        <v>12</v>
      </c>
      <c r="D93" t="str">
        <f t="shared" ca="1" si="111"/>
        <v/>
      </c>
      <c r="E93" t="str">
        <f t="shared" ca="1" si="152"/>
        <v/>
      </c>
      <c r="F93" t="str">
        <f t="shared" ca="1" si="152"/>
        <v/>
      </c>
      <c r="G93" t="str">
        <f t="shared" ca="1" si="152"/>
        <v/>
      </c>
      <c r="H93" t="str">
        <f t="shared" ca="1" si="152"/>
        <v/>
      </c>
      <c r="I93" t="str">
        <f t="shared" ca="1" si="152"/>
        <v/>
      </c>
      <c r="J93" t="str">
        <f t="shared" ca="1" si="152"/>
        <v/>
      </c>
      <c r="K93" t="str">
        <f t="shared" ca="1" si="152"/>
        <v/>
      </c>
      <c r="L93" t="str">
        <f t="shared" ca="1" si="152"/>
        <v/>
      </c>
      <c r="M93" t="str">
        <f t="shared" ca="1" si="152"/>
        <v/>
      </c>
      <c r="N93" t="str">
        <f t="shared" ca="1" si="152"/>
        <v/>
      </c>
      <c r="O93" t="str">
        <f t="shared" ca="1" si="152"/>
        <v/>
      </c>
      <c r="P93" t="str">
        <f t="shared" ca="1" si="152"/>
        <v/>
      </c>
      <c r="Q93" t="str">
        <f t="shared" ca="1" si="152"/>
        <v/>
      </c>
      <c r="R93" t="str">
        <f t="shared" ca="1" si="152"/>
        <v/>
      </c>
      <c r="S93" t="str">
        <f t="shared" ca="1" si="152"/>
        <v/>
      </c>
      <c r="T93" t="str">
        <f t="shared" ca="1" si="152"/>
        <v/>
      </c>
      <c r="U93" t="str">
        <f t="shared" ca="1" si="151"/>
        <v/>
      </c>
      <c r="V93" t="str">
        <f t="shared" ca="1" si="151"/>
        <v/>
      </c>
      <c r="W93" t="str">
        <f t="shared" ca="1" si="151"/>
        <v/>
      </c>
      <c r="X93" t="str">
        <f t="shared" ca="1" si="151"/>
        <v/>
      </c>
      <c r="Y93" t="str">
        <f t="shared" ca="1" si="151"/>
        <v/>
      </c>
      <c r="Z93" t="str">
        <f t="shared" ca="1" si="151"/>
        <v/>
      </c>
      <c r="AA93" t="str">
        <f t="shared" ca="1" si="151"/>
        <v/>
      </c>
      <c r="AB93" t="str">
        <f t="shared" ca="1" si="151"/>
        <v/>
      </c>
      <c r="AC93" t="str">
        <f t="shared" ca="1" si="151"/>
        <v/>
      </c>
      <c r="AD93" t="str">
        <f t="shared" ca="1" si="151"/>
        <v/>
      </c>
      <c r="AE93" t="str">
        <f t="shared" ca="1" si="151"/>
        <v/>
      </c>
      <c r="AF93" t="str">
        <f t="shared" ca="1" si="151"/>
        <v/>
      </c>
      <c r="AG93" t="str">
        <f t="shared" ca="1" si="151"/>
        <v/>
      </c>
      <c r="AH93" t="str">
        <f t="shared" ca="1" si="151"/>
        <v/>
      </c>
      <c r="AI93" t="str">
        <f t="shared" ca="1" si="151"/>
        <v/>
      </c>
      <c r="AJ93" t="str">
        <f t="shared" ca="1" si="151"/>
        <v/>
      </c>
      <c r="AK93" t="str">
        <f t="shared" ca="1" si="150"/>
        <v/>
      </c>
      <c r="AL93" t="str">
        <f t="shared" ca="1" si="150"/>
        <v/>
      </c>
      <c r="AM93" t="str">
        <f t="shared" ca="1" si="150"/>
        <v/>
      </c>
      <c r="AN93" t="str">
        <f t="shared" ca="1" si="150"/>
        <v/>
      </c>
      <c r="AO93" t="str">
        <f t="shared" ca="1" si="150"/>
        <v/>
      </c>
      <c r="AQ93">
        <f t="shared" ca="1" si="107"/>
        <v>9</v>
      </c>
      <c r="AR93">
        <f t="shared" ca="1" si="110"/>
        <v>4</v>
      </c>
      <c r="AS93">
        <f t="shared" ca="1" si="112"/>
        <v>12</v>
      </c>
      <c r="AT93">
        <f t="shared" ca="1" si="113"/>
        <v>15</v>
      </c>
      <c r="AU93">
        <f t="shared" ca="1" si="114"/>
        <v>29</v>
      </c>
      <c r="AV93">
        <f t="shared" ca="1" si="115"/>
        <v>7</v>
      </c>
      <c r="AW93">
        <f t="shared" ca="1" si="116"/>
        <v>35</v>
      </c>
      <c r="AX93">
        <f t="shared" ca="1" si="117"/>
        <v>21</v>
      </c>
      <c r="AY93">
        <f t="shared" ca="1" si="118"/>
        <v>2</v>
      </c>
      <c r="AZ93">
        <f t="shared" ca="1" si="119"/>
        <v>28</v>
      </c>
      <c r="BA93">
        <f t="shared" ca="1" si="120"/>
        <v>20</v>
      </c>
      <c r="BB93">
        <f t="shared" ca="1" si="121"/>
        <v>8</v>
      </c>
      <c r="BC93">
        <f t="shared" ca="1" si="122"/>
        <v>17</v>
      </c>
      <c r="BD93">
        <f t="shared" ca="1" si="123"/>
        <v>32</v>
      </c>
      <c r="BE93">
        <f t="shared" ca="1" si="124"/>
        <v>26</v>
      </c>
      <c r="BF93">
        <f t="shared" ca="1" si="125"/>
        <v>3</v>
      </c>
      <c r="BG93">
        <f t="shared" ca="1" si="126"/>
        <v>11</v>
      </c>
      <c r="BH93">
        <f t="shared" ca="1" si="127"/>
        <v>19</v>
      </c>
      <c r="BI93">
        <f t="shared" ca="1" si="128"/>
        <v>5</v>
      </c>
      <c r="BJ93">
        <f t="shared" ca="1" si="129"/>
        <v>27</v>
      </c>
      <c r="BK93">
        <f t="shared" ca="1" si="130"/>
        <v>31</v>
      </c>
      <c r="BL93">
        <f t="shared" ca="1" si="131"/>
        <v>24</v>
      </c>
      <c r="BM93">
        <f t="shared" ca="1" si="132"/>
        <v>1</v>
      </c>
      <c r="BN93">
        <f t="shared" ca="1" si="133"/>
        <v>30</v>
      </c>
      <c r="BO93">
        <f t="shared" ca="1" si="134"/>
        <v>25</v>
      </c>
      <c r="BP93">
        <f t="shared" ca="1" si="135"/>
        <v>23</v>
      </c>
      <c r="BQ93">
        <f t="shared" ca="1" si="136"/>
        <v>22</v>
      </c>
      <c r="BR93">
        <f t="shared" ca="1" si="137"/>
        <v>18</v>
      </c>
      <c r="BS93">
        <f t="shared" ca="1" si="138"/>
        <v>34</v>
      </c>
      <c r="BT93">
        <f t="shared" ca="1" si="139"/>
        <v>16</v>
      </c>
      <c r="BU93">
        <f t="shared" ca="1" si="140"/>
        <v>33</v>
      </c>
      <c r="BV93">
        <f t="shared" ca="1" si="141"/>
        <v>6</v>
      </c>
      <c r="BW93">
        <f t="shared" ca="1" si="142"/>
        <v>10</v>
      </c>
      <c r="BX93">
        <f t="shared" ca="1" si="143"/>
        <v>36</v>
      </c>
      <c r="BY93">
        <f t="shared" ca="1" si="144"/>
        <v>37</v>
      </c>
      <c r="BZ93" t="str">
        <f t="shared" ca="1" si="145"/>
        <v/>
      </c>
      <c r="CA93" t="str">
        <f t="shared" ca="1" si="146"/>
        <v/>
      </c>
      <c r="CE93">
        <f t="shared" ca="1" si="155"/>
        <v>23</v>
      </c>
      <c r="CF93">
        <f t="shared" ca="1" si="155"/>
        <v>9</v>
      </c>
      <c r="CG93">
        <f t="shared" ca="1" si="155"/>
        <v>16</v>
      </c>
      <c r="CH93">
        <f t="shared" ca="1" si="155"/>
        <v>2</v>
      </c>
      <c r="CI93">
        <f t="shared" ca="1" si="155"/>
        <v>19</v>
      </c>
      <c r="CJ93">
        <f t="shared" ca="1" si="155"/>
        <v>32</v>
      </c>
      <c r="CK93">
        <f t="shared" ca="1" si="155"/>
        <v>6</v>
      </c>
      <c r="CL93">
        <f t="shared" ca="1" si="155"/>
        <v>12</v>
      </c>
      <c r="CM93">
        <f t="shared" ca="1" si="155"/>
        <v>1</v>
      </c>
      <c r="CN93">
        <f t="shared" ca="1" si="155"/>
        <v>33</v>
      </c>
      <c r="CO93">
        <f t="shared" ca="1" si="153"/>
        <v>17</v>
      </c>
      <c r="CP93">
        <f t="shared" ca="1" si="153"/>
        <v>3</v>
      </c>
      <c r="CQ93" t="str">
        <f t="shared" ca="1" si="153"/>
        <v/>
      </c>
      <c r="CR93" t="str">
        <f t="shared" ca="1" si="153"/>
        <v/>
      </c>
      <c r="CS93">
        <f t="shared" ca="1" si="153"/>
        <v>4</v>
      </c>
      <c r="CT93">
        <f t="shared" ca="1" si="153"/>
        <v>30</v>
      </c>
      <c r="CU93">
        <f t="shared" ca="1" si="153"/>
        <v>13</v>
      </c>
      <c r="CV93">
        <f t="shared" ca="1" si="153"/>
        <v>28</v>
      </c>
      <c r="CW93">
        <f t="shared" ca="1" si="153"/>
        <v>18</v>
      </c>
      <c r="CX93">
        <f t="shared" ca="1" si="153"/>
        <v>11</v>
      </c>
      <c r="CY93">
        <f t="shared" ca="1" si="153"/>
        <v>8</v>
      </c>
      <c r="CZ93">
        <f t="shared" ca="1" si="153"/>
        <v>27</v>
      </c>
      <c r="DA93">
        <f t="shared" ca="1" si="153"/>
        <v>26</v>
      </c>
      <c r="DB93">
        <f t="shared" ca="1" si="153"/>
        <v>22</v>
      </c>
      <c r="DC93">
        <f t="shared" ca="1" si="153"/>
        <v>25</v>
      </c>
      <c r="DD93">
        <f t="shared" ca="1" si="153"/>
        <v>15</v>
      </c>
      <c r="DE93">
        <f t="shared" ca="1" si="153"/>
        <v>20</v>
      </c>
      <c r="DF93">
        <f t="shared" ca="1" si="153"/>
        <v>10</v>
      </c>
      <c r="DG93">
        <f t="shared" ca="1" si="153"/>
        <v>5</v>
      </c>
      <c r="DH93">
        <f t="shared" ca="1" si="153"/>
        <v>24</v>
      </c>
      <c r="DI93">
        <f t="shared" ca="1" si="153"/>
        <v>21</v>
      </c>
      <c r="DJ93">
        <f t="shared" ca="1" si="153"/>
        <v>14</v>
      </c>
      <c r="DK93">
        <f t="shared" ca="1" si="154"/>
        <v>31</v>
      </c>
      <c r="DL93">
        <f t="shared" ca="1" si="154"/>
        <v>29</v>
      </c>
      <c r="DM93">
        <f t="shared" ca="1" si="154"/>
        <v>7</v>
      </c>
      <c r="DN93">
        <f t="shared" ca="1" si="154"/>
        <v>34</v>
      </c>
      <c r="DO93">
        <f t="shared" ca="1" si="154"/>
        <v>35</v>
      </c>
    </row>
    <row r="94" spans="1:119" x14ac:dyDescent="0.25">
      <c r="A94">
        <v>93</v>
      </c>
      <c r="B94">
        <f ca="1">'Rev-KTF'!B95</f>
        <v>6</v>
      </c>
      <c r="C94">
        <f t="shared" ca="1" si="108"/>
        <v>32</v>
      </c>
      <c r="D94" t="str">
        <f t="shared" ca="1" si="111"/>
        <v/>
      </c>
      <c r="E94" t="str">
        <f t="shared" ca="1" si="152"/>
        <v/>
      </c>
      <c r="F94" t="str">
        <f t="shared" ca="1" si="152"/>
        <v/>
      </c>
      <c r="G94" t="str">
        <f t="shared" ca="1" si="152"/>
        <v/>
      </c>
      <c r="H94" t="str">
        <f t="shared" ca="1" si="152"/>
        <v/>
      </c>
      <c r="I94" t="str">
        <f t="shared" ca="1" si="152"/>
        <v/>
      </c>
      <c r="J94" t="str">
        <f t="shared" ca="1" si="152"/>
        <v/>
      </c>
      <c r="K94" t="str">
        <f t="shared" ca="1" si="152"/>
        <v/>
      </c>
      <c r="L94" t="str">
        <f t="shared" ca="1" si="152"/>
        <v/>
      </c>
      <c r="M94" t="str">
        <f t="shared" ca="1" si="152"/>
        <v/>
      </c>
      <c r="N94" t="str">
        <f t="shared" ca="1" si="152"/>
        <v/>
      </c>
      <c r="O94" t="str">
        <f t="shared" ca="1" si="152"/>
        <v/>
      </c>
      <c r="P94" t="str">
        <f t="shared" ca="1" si="152"/>
        <v/>
      </c>
      <c r="Q94" t="str">
        <f t="shared" ca="1" si="152"/>
        <v/>
      </c>
      <c r="R94" t="str">
        <f t="shared" ca="1" si="152"/>
        <v/>
      </c>
      <c r="S94" t="str">
        <f t="shared" ca="1" si="152"/>
        <v/>
      </c>
      <c r="T94" t="str">
        <f t="shared" ca="1" si="152"/>
        <v/>
      </c>
      <c r="U94" t="str">
        <f t="shared" ca="1" si="151"/>
        <v/>
      </c>
      <c r="V94" t="str">
        <f t="shared" ca="1" si="151"/>
        <v/>
      </c>
      <c r="W94" t="str">
        <f t="shared" ca="1" si="151"/>
        <v/>
      </c>
      <c r="X94" t="str">
        <f t="shared" ca="1" si="151"/>
        <v/>
      </c>
      <c r="Y94" t="str">
        <f t="shared" ca="1" si="151"/>
        <v/>
      </c>
      <c r="Z94" t="str">
        <f t="shared" ca="1" si="151"/>
        <v/>
      </c>
      <c r="AA94" t="str">
        <f t="shared" ca="1" si="151"/>
        <v/>
      </c>
      <c r="AB94" t="str">
        <f t="shared" ca="1" si="151"/>
        <v/>
      </c>
      <c r="AC94" t="str">
        <f t="shared" ca="1" si="151"/>
        <v/>
      </c>
      <c r="AD94" t="str">
        <f t="shared" ca="1" si="151"/>
        <v/>
      </c>
      <c r="AE94" t="str">
        <f t="shared" ca="1" si="151"/>
        <v/>
      </c>
      <c r="AF94" t="str">
        <f t="shared" ca="1" si="151"/>
        <v/>
      </c>
      <c r="AG94" t="str">
        <f t="shared" ca="1" si="151"/>
        <v/>
      </c>
      <c r="AH94" t="str">
        <f t="shared" ca="1" si="151"/>
        <v/>
      </c>
      <c r="AI94" t="str">
        <f t="shared" ca="1" si="151"/>
        <v/>
      </c>
      <c r="AJ94" t="str">
        <f t="shared" ca="1" si="151"/>
        <v/>
      </c>
      <c r="AK94" t="str">
        <f t="shared" ca="1" si="150"/>
        <v/>
      </c>
      <c r="AL94" t="str">
        <f t="shared" ca="1" si="150"/>
        <v/>
      </c>
      <c r="AM94" t="str">
        <f t="shared" ca="1" si="150"/>
        <v/>
      </c>
      <c r="AN94" t="str">
        <f t="shared" ca="1" si="150"/>
        <v/>
      </c>
      <c r="AO94" t="str">
        <f t="shared" ca="1" si="150"/>
        <v/>
      </c>
      <c r="AQ94">
        <f t="shared" ca="1" si="107"/>
        <v>6</v>
      </c>
      <c r="AR94">
        <f t="shared" ca="1" si="110"/>
        <v>9</v>
      </c>
      <c r="AS94">
        <f t="shared" ca="1" si="112"/>
        <v>4</v>
      </c>
      <c r="AT94">
        <f t="shared" ca="1" si="113"/>
        <v>12</v>
      </c>
      <c r="AU94">
        <f t="shared" ca="1" si="114"/>
        <v>15</v>
      </c>
      <c r="AV94">
        <f t="shared" ca="1" si="115"/>
        <v>29</v>
      </c>
      <c r="AW94">
        <f t="shared" ca="1" si="116"/>
        <v>7</v>
      </c>
      <c r="AX94">
        <f t="shared" ca="1" si="117"/>
        <v>35</v>
      </c>
      <c r="AY94">
        <f t="shared" ca="1" si="118"/>
        <v>21</v>
      </c>
      <c r="AZ94">
        <f t="shared" ca="1" si="119"/>
        <v>2</v>
      </c>
      <c r="BA94">
        <f t="shared" ca="1" si="120"/>
        <v>28</v>
      </c>
      <c r="BB94">
        <f t="shared" ca="1" si="121"/>
        <v>20</v>
      </c>
      <c r="BC94">
        <f t="shared" ca="1" si="122"/>
        <v>8</v>
      </c>
      <c r="BD94">
        <f t="shared" ca="1" si="123"/>
        <v>17</v>
      </c>
      <c r="BE94">
        <f t="shared" ca="1" si="124"/>
        <v>32</v>
      </c>
      <c r="BF94">
        <f t="shared" ca="1" si="125"/>
        <v>26</v>
      </c>
      <c r="BG94">
        <f t="shared" ca="1" si="126"/>
        <v>3</v>
      </c>
      <c r="BH94">
        <f t="shared" ca="1" si="127"/>
        <v>11</v>
      </c>
      <c r="BI94">
        <f t="shared" ca="1" si="128"/>
        <v>19</v>
      </c>
      <c r="BJ94">
        <f t="shared" ca="1" si="129"/>
        <v>5</v>
      </c>
      <c r="BK94">
        <f t="shared" ca="1" si="130"/>
        <v>27</v>
      </c>
      <c r="BL94">
        <f t="shared" ca="1" si="131"/>
        <v>31</v>
      </c>
      <c r="BM94">
        <f t="shared" ca="1" si="132"/>
        <v>24</v>
      </c>
      <c r="BN94">
        <f t="shared" ca="1" si="133"/>
        <v>1</v>
      </c>
      <c r="BO94">
        <f t="shared" ca="1" si="134"/>
        <v>30</v>
      </c>
      <c r="BP94">
        <f t="shared" ca="1" si="135"/>
        <v>25</v>
      </c>
      <c r="BQ94">
        <f t="shared" ca="1" si="136"/>
        <v>23</v>
      </c>
      <c r="BR94">
        <f t="shared" ca="1" si="137"/>
        <v>22</v>
      </c>
      <c r="BS94">
        <f t="shared" ca="1" si="138"/>
        <v>18</v>
      </c>
      <c r="BT94">
        <f t="shared" ca="1" si="139"/>
        <v>34</v>
      </c>
      <c r="BU94">
        <f t="shared" ca="1" si="140"/>
        <v>16</v>
      </c>
      <c r="BV94">
        <f t="shared" ca="1" si="141"/>
        <v>33</v>
      </c>
      <c r="BW94">
        <f t="shared" ca="1" si="142"/>
        <v>10</v>
      </c>
      <c r="BX94">
        <f t="shared" ca="1" si="143"/>
        <v>36</v>
      </c>
      <c r="BY94">
        <f t="shared" ca="1" si="144"/>
        <v>37</v>
      </c>
      <c r="BZ94" t="str">
        <f t="shared" ca="1" si="145"/>
        <v/>
      </c>
      <c r="CA94" t="str">
        <f t="shared" ca="1" si="146"/>
        <v/>
      </c>
      <c r="CE94">
        <f t="shared" ca="1" si="155"/>
        <v>24</v>
      </c>
      <c r="CF94">
        <f t="shared" ca="1" si="155"/>
        <v>10</v>
      </c>
      <c r="CG94">
        <f t="shared" ca="1" si="155"/>
        <v>17</v>
      </c>
      <c r="CH94">
        <f t="shared" ca="1" si="155"/>
        <v>3</v>
      </c>
      <c r="CI94">
        <f t="shared" ca="1" si="155"/>
        <v>20</v>
      </c>
      <c r="CJ94">
        <f t="shared" ca="1" si="155"/>
        <v>1</v>
      </c>
      <c r="CK94">
        <f t="shared" ca="1" si="155"/>
        <v>7</v>
      </c>
      <c r="CL94">
        <f t="shared" ca="1" si="155"/>
        <v>13</v>
      </c>
      <c r="CM94">
        <f t="shared" ca="1" si="155"/>
        <v>2</v>
      </c>
      <c r="CN94">
        <f t="shared" ca="1" si="155"/>
        <v>33</v>
      </c>
      <c r="CO94">
        <f t="shared" ca="1" si="153"/>
        <v>18</v>
      </c>
      <c r="CP94">
        <f t="shared" ca="1" si="153"/>
        <v>4</v>
      </c>
      <c r="CQ94" t="str">
        <f t="shared" ca="1" si="153"/>
        <v/>
      </c>
      <c r="CR94" t="str">
        <f t="shared" ca="1" si="153"/>
        <v/>
      </c>
      <c r="CS94">
        <f t="shared" ca="1" si="153"/>
        <v>5</v>
      </c>
      <c r="CT94">
        <f t="shared" ca="1" si="153"/>
        <v>31</v>
      </c>
      <c r="CU94">
        <f t="shared" ca="1" si="153"/>
        <v>14</v>
      </c>
      <c r="CV94">
        <f t="shared" ca="1" si="153"/>
        <v>29</v>
      </c>
      <c r="CW94">
        <f t="shared" ca="1" si="153"/>
        <v>19</v>
      </c>
      <c r="CX94">
        <f t="shared" ca="1" si="153"/>
        <v>12</v>
      </c>
      <c r="CY94">
        <f t="shared" ca="1" si="153"/>
        <v>9</v>
      </c>
      <c r="CZ94">
        <f t="shared" ca="1" si="153"/>
        <v>28</v>
      </c>
      <c r="DA94">
        <f t="shared" ca="1" si="153"/>
        <v>27</v>
      </c>
      <c r="DB94">
        <f t="shared" ca="1" si="153"/>
        <v>23</v>
      </c>
      <c r="DC94">
        <f t="shared" ca="1" si="153"/>
        <v>26</v>
      </c>
      <c r="DD94">
        <f t="shared" ca="1" si="153"/>
        <v>16</v>
      </c>
      <c r="DE94">
        <f t="shared" ca="1" si="153"/>
        <v>21</v>
      </c>
      <c r="DF94">
        <f t="shared" ca="1" si="153"/>
        <v>11</v>
      </c>
      <c r="DG94">
        <f t="shared" ca="1" si="153"/>
        <v>6</v>
      </c>
      <c r="DH94">
        <f t="shared" ca="1" si="153"/>
        <v>25</v>
      </c>
      <c r="DI94">
        <f t="shared" ca="1" si="153"/>
        <v>22</v>
      </c>
      <c r="DJ94">
        <f t="shared" ca="1" si="153"/>
        <v>15</v>
      </c>
      <c r="DK94">
        <f t="shared" ca="1" si="154"/>
        <v>32</v>
      </c>
      <c r="DL94">
        <f t="shared" ca="1" si="154"/>
        <v>30</v>
      </c>
      <c r="DM94">
        <f t="shared" ca="1" si="154"/>
        <v>8</v>
      </c>
      <c r="DN94">
        <f t="shared" ca="1" si="154"/>
        <v>34</v>
      </c>
      <c r="DO94">
        <f t="shared" ca="1" si="154"/>
        <v>35</v>
      </c>
    </row>
    <row r="95" spans="1:119" x14ac:dyDescent="0.25">
      <c r="A95">
        <v>94</v>
      </c>
      <c r="B95">
        <f ca="1">'Rev-KTF'!B96</f>
        <v>17</v>
      </c>
      <c r="C95">
        <f t="shared" ca="1" si="108"/>
        <v>14</v>
      </c>
      <c r="D95" t="str">
        <f t="shared" ca="1" si="111"/>
        <v/>
      </c>
      <c r="E95" t="str">
        <f t="shared" ca="1" si="152"/>
        <v/>
      </c>
      <c r="F95" t="str">
        <f t="shared" ca="1" si="152"/>
        <v/>
      </c>
      <c r="G95" t="str">
        <f t="shared" ca="1" si="152"/>
        <v/>
      </c>
      <c r="H95" t="str">
        <f t="shared" ca="1" si="152"/>
        <v/>
      </c>
      <c r="I95" t="str">
        <f t="shared" ca="1" si="152"/>
        <v/>
      </c>
      <c r="J95" t="str">
        <f t="shared" ca="1" si="152"/>
        <v/>
      </c>
      <c r="K95" t="str">
        <f t="shared" ca="1" si="152"/>
        <v/>
      </c>
      <c r="L95" t="str">
        <f t="shared" ca="1" si="152"/>
        <v/>
      </c>
      <c r="M95" t="str">
        <f t="shared" ca="1" si="152"/>
        <v/>
      </c>
      <c r="N95" t="str">
        <f t="shared" ca="1" si="152"/>
        <v/>
      </c>
      <c r="O95" t="str">
        <f t="shared" ca="1" si="152"/>
        <v/>
      </c>
      <c r="P95" t="str">
        <f t="shared" ca="1" si="152"/>
        <v/>
      </c>
      <c r="Q95" t="str">
        <f t="shared" ca="1" si="152"/>
        <v/>
      </c>
      <c r="R95" t="str">
        <f t="shared" ca="1" si="152"/>
        <v/>
      </c>
      <c r="S95" t="str">
        <f t="shared" ca="1" si="152"/>
        <v/>
      </c>
      <c r="T95" t="str">
        <f t="shared" ca="1" si="152"/>
        <v/>
      </c>
      <c r="U95" t="str">
        <f t="shared" ca="1" si="151"/>
        <v/>
      </c>
      <c r="V95" t="str">
        <f t="shared" ca="1" si="151"/>
        <v/>
      </c>
      <c r="W95" t="str">
        <f t="shared" ca="1" si="151"/>
        <v/>
      </c>
      <c r="X95" t="str">
        <f t="shared" ca="1" si="151"/>
        <v/>
      </c>
      <c r="Y95" t="str">
        <f t="shared" ca="1" si="151"/>
        <v/>
      </c>
      <c r="Z95" t="str">
        <f t="shared" ca="1" si="151"/>
        <v/>
      </c>
      <c r="AA95" t="str">
        <f t="shared" ca="1" si="151"/>
        <v/>
      </c>
      <c r="AB95" t="str">
        <f t="shared" ca="1" si="151"/>
        <v/>
      </c>
      <c r="AC95" t="str">
        <f t="shared" ca="1" si="151"/>
        <v/>
      </c>
      <c r="AD95" t="str">
        <f t="shared" ca="1" si="151"/>
        <v/>
      </c>
      <c r="AE95" t="str">
        <f t="shared" ca="1" si="151"/>
        <v/>
      </c>
      <c r="AF95" t="str">
        <f t="shared" ca="1" si="151"/>
        <v/>
      </c>
      <c r="AG95" t="str">
        <f t="shared" ca="1" si="151"/>
        <v/>
      </c>
      <c r="AH95" t="str">
        <f t="shared" ca="1" si="151"/>
        <v/>
      </c>
      <c r="AI95" t="str">
        <f t="shared" ca="1" si="151"/>
        <v/>
      </c>
      <c r="AJ95" t="str">
        <f t="shared" ca="1" si="151"/>
        <v/>
      </c>
      <c r="AK95" t="str">
        <f t="shared" ca="1" si="150"/>
        <v/>
      </c>
      <c r="AL95" t="str">
        <f t="shared" ca="1" si="150"/>
        <v/>
      </c>
      <c r="AM95" t="str">
        <f t="shared" ca="1" si="150"/>
        <v/>
      </c>
      <c r="AN95" t="str">
        <f t="shared" ca="1" si="150"/>
        <v/>
      </c>
      <c r="AO95" t="str">
        <f t="shared" ca="1" si="150"/>
        <v/>
      </c>
      <c r="AQ95">
        <f t="shared" ca="1" si="107"/>
        <v>17</v>
      </c>
      <c r="AR95">
        <f t="shared" ca="1" si="110"/>
        <v>6</v>
      </c>
      <c r="AS95">
        <f t="shared" ca="1" si="112"/>
        <v>9</v>
      </c>
      <c r="AT95">
        <f t="shared" ca="1" si="113"/>
        <v>4</v>
      </c>
      <c r="AU95">
        <f t="shared" ca="1" si="114"/>
        <v>12</v>
      </c>
      <c r="AV95">
        <f t="shared" ca="1" si="115"/>
        <v>15</v>
      </c>
      <c r="AW95">
        <f t="shared" ca="1" si="116"/>
        <v>29</v>
      </c>
      <c r="AX95">
        <f t="shared" ca="1" si="117"/>
        <v>7</v>
      </c>
      <c r="AY95">
        <f t="shared" ca="1" si="118"/>
        <v>35</v>
      </c>
      <c r="AZ95">
        <f t="shared" ca="1" si="119"/>
        <v>21</v>
      </c>
      <c r="BA95">
        <f t="shared" ca="1" si="120"/>
        <v>2</v>
      </c>
      <c r="BB95">
        <f t="shared" ca="1" si="121"/>
        <v>28</v>
      </c>
      <c r="BC95">
        <f t="shared" ca="1" si="122"/>
        <v>20</v>
      </c>
      <c r="BD95">
        <f t="shared" ca="1" si="123"/>
        <v>8</v>
      </c>
      <c r="BE95">
        <f t="shared" ca="1" si="124"/>
        <v>32</v>
      </c>
      <c r="BF95">
        <f t="shared" ca="1" si="125"/>
        <v>26</v>
      </c>
      <c r="BG95">
        <f t="shared" ca="1" si="126"/>
        <v>3</v>
      </c>
      <c r="BH95">
        <f t="shared" ca="1" si="127"/>
        <v>11</v>
      </c>
      <c r="BI95">
        <f t="shared" ca="1" si="128"/>
        <v>19</v>
      </c>
      <c r="BJ95">
        <f t="shared" ca="1" si="129"/>
        <v>5</v>
      </c>
      <c r="BK95">
        <f t="shared" ca="1" si="130"/>
        <v>27</v>
      </c>
      <c r="BL95">
        <f t="shared" ca="1" si="131"/>
        <v>31</v>
      </c>
      <c r="BM95">
        <f t="shared" ca="1" si="132"/>
        <v>24</v>
      </c>
      <c r="BN95">
        <f t="shared" ca="1" si="133"/>
        <v>1</v>
      </c>
      <c r="BO95">
        <f t="shared" ca="1" si="134"/>
        <v>30</v>
      </c>
      <c r="BP95">
        <f t="shared" ca="1" si="135"/>
        <v>25</v>
      </c>
      <c r="BQ95">
        <f t="shared" ca="1" si="136"/>
        <v>23</v>
      </c>
      <c r="BR95">
        <f t="shared" ca="1" si="137"/>
        <v>22</v>
      </c>
      <c r="BS95">
        <f t="shared" ca="1" si="138"/>
        <v>18</v>
      </c>
      <c r="BT95">
        <f t="shared" ca="1" si="139"/>
        <v>34</v>
      </c>
      <c r="BU95">
        <f t="shared" ca="1" si="140"/>
        <v>16</v>
      </c>
      <c r="BV95">
        <f t="shared" ca="1" si="141"/>
        <v>33</v>
      </c>
      <c r="BW95">
        <f t="shared" ca="1" si="142"/>
        <v>10</v>
      </c>
      <c r="BX95">
        <f t="shared" ca="1" si="143"/>
        <v>36</v>
      </c>
      <c r="BY95">
        <f t="shared" ca="1" si="144"/>
        <v>37</v>
      </c>
      <c r="BZ95" t="str">
        <f t="shared" ca="1" si="145"/>
        <v/>
      </c>
      <c r="CA95" t="str">
        <f t="shared" ca="1" si="146"/>
        <v/>
      </c>
      <c r="CE95">
        <f t="shared" ca="1" si="155"/>
        <v>24</v>
      </c>
      <c r="CF95">
        <f t="shared" ca="1" si="155"/>
        <v>11</v>
      </c>
      <c r="CG95">
        <f t="shared" ca="1" si="155"/>
        <v>17</v>
      </c>
      <c r="CH95">
        <f t="shared" ca="1" si="155"/>
        <v>4</v>
      </c>
      <c r="CI95">
        <f t="shared" ca="1" si="155"/>
        <v>20</v>
      </c>
      <c r="CJ95">
        <f t="shared" ca="1" si="155"/>
        <v>2</v>
      </c>
      <c r="CK95">
        <f t="shared" ca="1" si="155"/>
        <v>8</v>
      </c>
      <c r="CL95">
        <f t="shared" ca="1" si="155"/>
        <v>14</v>
      </c>
      <c r="CM95">
        <f t="shared" ca="1" si="155"/>
        <v>3</v>
      </c>
      <c r="CN95">
        <f t="shared" ca="1" si="155"/>
        <v>33</v>
      </c>
      <c r="CO95">
        <f t="shared" ca="1" si="153"/>
        <v>18</v>
      </c>
      <c r="CP95">
        <f t="shared" ca="1" si="153"/>
        <v>5</v>
      </c>
      <c r="CQ95" t="str">
        <f t="shared" ca="1" si="153"/>
        <v/>
      </c>
      <c r="CR95" t="str">
        <f t="shared" ca="1" si="153"/>
        <v/>
      </c>
      <c r="CS95">
        <f t="shared" ca="1" si="153"/>
        <v>6</v>
      </c>
      <c r="CT95">
        <f t="shared" ca="1" si="153"/>
        <v>31</v>
      </c>
      <c r="CU95">
        <f t="shared" ca="1" si="153"/>
        <v>1</v>
      </c>
      <c r="CV95">
        <f t="shared" ca="1" si="153"/>
        <v>29</v>
      </c>
      <c r="CW95">
        <f t="shared" ca="1" si="153"/>
        <v>19</v>
      </c>
      <c r="CX95">
        <f t="shared" ca="1" si="153"/>
        <v>13</v>
      </c>
      <c r="CY95">
        <f t="shared" ca="1" si="153"/>
        <v>10</v>
      </c>
      <c r="CZ95">
        <f t="shared" ca="1" si="153"/>
        <v>28</v>
      </c>
      <c r="DA95">
        <f t="shared" ca="1" si="153"/>
        <v>27</v>
      </c>
      <c r="DB95">
        <f t="shared" ca="1" si="153"/>
        <v>23</v>
      </c>
      <c r="DC95">
        <f t="shared" ca="1" si="153"/>
        <v>26</v>
      </c>
      <c r="DD95">
        <f t="shared" ca="1" si="153"/>
        <v>16</v>
      </c>
      <c r="DE95">
        <f t="shared" ca="1" si="153"/>
        <v>21</v>
      </c>
      <c r="DF95">
        <f t="shared" ca="1" si="153"/>
        <v>12</v>
      </c>
      <c r="DG95">
        <f t="shared" ca="1" si="153"/>
        <v>7</v>
      </c>
      <c r="DH95">
        <f t="shared" ca="1" si="153"/>
        <v>25</v>
      </c>
      <c r="DI95">
        <f t="shared" ca="1" si="153"/>
        <v>22</v>
      </c>
      <c r="DJ95">
        <f t="shared" ca="1" si="153"/>
        <v>15</v>
      </c>
      <c r="DK95">
        <f t="shared" ca="1" si="154"/>
        <v>32</v>
      </c>
      <c r="DL95">
        <f t="shared" ca="1" si="154"/>
        <v>30</v>
      </c>
      <c r="DM95">
        <f t="shared" ca="1" si="154"/>
        <v>9</v>
      </c>
      <c r="DN95">
        <f t="shared" ca="1" si="154"/>
        <v>34</v>
      </c>
      <c r="DO95">
        <f t="shared" ca="1" si="154"/>
        <v>35</v>
      </c>
    </row>
    <row r="96" spans="1:119" x14ac:dyDescent="0.25">
      <c r="A96">
        <v>95</v>
      </c>
      <c r="B96">
        <f ca="1">'Rev-KTF'!B97</f>
        <v>30</v>
      </c>
      <c r="C96">
        <f t="shared" ca="1" si="108"/>
        <v>25</v>
      </c>
      <c r="D96" t="str">
        <f t="shared" ca="1" si="111"/>
        <v/>
      </c>
      <c r="E96" t="str">
        <f t="shared" ca="1" si="152"/>
        <v/>
      </c>
      <c r="F96" t="str">
        <f t="shared" ca="1" si="152"/>
        <v/>
      </c>
      <c r="G96" t="str">
        <f t="shared" ca="1" si="152"/>
        <v/>
      </c>
      <c r="H96" t="str">
        <f t="shared" ca="1" si="152"/>
        <v/>
      </c>
      <c r="I96" t="str">
        <f t="shared" ca="1" si="152"/>
        <v/>
      </c>
      <c r="J96" t="str">
        <f t="shared" ca="1" si="152"/>
        <v/>
      </c>
      <c r="K96" t="str">
        <f t="shared" ca="1" si="152"/>
        <v/>
      </c>
      <c r="L96" t="str">
        <f t="shared" ca="1" si="152"/>
        <v/>
      </c>
      <c r="M96" t="str">
        <f t="shared" ca="1" si="152"/>
        <v/>
      </c>
      <c r="N96" t="str">
        <f t="shared" ca="1" si="152"/>
        <v/>
      </c>
      <c r="O96" t="str">
        <f t="shared" ca="1" si="152"/>
        <v/>
      </c>
      <c r="P96" t="str">
        <f t="shared" ca="1" si="152"/>
        <v/>
      </c>
      <c r="Q96" t="str">
        <f t="shared" ca="1" si="152"/>
        <v/>
      </c>
      <c r="R96" t="str">
        <f t="shared" ca="1" si="152"/>
        <v/>
      </c>
      <c r="S96" t="str">
        <f t="shared" ca="1" si="152"/>
        <v/>
      </c>
      <c r="T96" t="str">
        <f t="shared" ca="1" si="152"/>
        <v/>
      </c>
      <c r="U96" t="str">
        <f t="shared" ca="1" si="151"/>
        <v/>
      </c>
      <c r="V96" t="str">
        <f t="shared" ca="1" si="151"/>
        <v/>
      </c>
      <c r="W96" t="str">
        <f t="shared" ca="1" si="151"/>
        <v/>
      </c>
      <c r="X96" t="str">
        <f t="shared" ca="1" si="151"/>
        <v/>
      </c>
      <c r="Y96" t="str">
        <f t="shared" ca="1" si="151"/>
        <v/>
      </c>
      <c r="Z96" t="str">
        <f t="shared" ca="1" si="151"/>
        <v/>
      </c>
      <c r="AA96" t="str">
        <f t="shared" ca="1" si="151"/>
        <v/>
      </c>
      <c r="AB96" t="str">
        <f t="shared" ca="1" si="151"/>
        <v/>
      </c>
      <c r="AC96" t="str">
        <f t="shared" ca="1" si="151"/>
        <v/>
      </c>
      <c r="AD96" t="str">
        <f t="shared" ca="1" si="151"/>
        <v/>
      </c>
      <c r="AE96" t="str">
        <f t="shared" ca="1" si="151"/>
        <v/>
      </c>
      <c r="AF96" t="str">
        <f t="shared" ca="1" si="151"/>
        <v/>
      </c>
      <c r="AG96" t="str">
        <f t="shared" ca="1" si="151"/>
        <v/>
      </c>
      <c r="AH96" t="str">
        <f t="shared" ca="1" si="151"/>
        <v/>
      </c>
      <c r="AI96" t="str">
        <f t="shared" ca="1" si="151"/>
        <v/>
      </c>
      <c r="AJ96" t="str">
        <f t="shared" ref="AJ96:AO99" ca="1" si="156">IF(AND($B97="",$B96&lt;&gt;""),BV96,IF(AND($B98="",$B97&lt;&gt;"",$B96&lt;&gt;""),AJ$1,""))</f>
        <v/>
      </c>
      <c r="AK96" t="str">
        <f t="shared" ca="1" si="156"/>
        <v/>
      </c>
      <c r="AL96" t="str">
        <f t="shared" ca="1" si="156"/>
        <v/>
      </c>
      <c r="AM96" t="str">
        <f t="shared" ca="1" si="156"/>
        <v/>
      </c>
      <c r="AN96" t="str">
        <f t="shared" ca="1" si="156"/>
        <v/>
      </c>
      <c r="AO96" t="str">
        <f t="shared" ca="1" si="156"/>
        <v/>
      </c>
      <c r="AQ96">
        <f t="shared" ca="1" si="107"/>
        <v>30</v>
      </c>
      <c r="AR96">
        <f t="shared" ca="1" si="110"/>
        <v>17</v>
      </c>
      <c r="AS96">
        <f t="shared" ca="1" si="112"/>
        <v>6</v>
      </c>
      <c r="AT96">
        <f t="shared" ca="1" si="113"/>
        <v>9</v>
      </c>
      <c r="AU96">
        <f t="shared" ca="1" si="114"/>
        <v>4</v>
      </c>
      <c r="AV96">
        <f t="shared" ca="1" si="115"/>
        <v>12</v>
      </c>
      <c r="AW96">
        <f t="shared" ca="1" si="116"/>
        <v>15</v>
      </c>
      <c r="AX96">
        <f t="shared" ca="1" si="117"/>
        <v>29</v>
      </c>
      <c r="AY96">
        <f t="shared" ca="1" si="118"/>
        <v>7</v>
      </c>
      <c r="AZ96">
        <f t="shared" ca="1" si="119"/>
        <v>35</v>
      </c>
      <c r="BA96">
        <f t="shared" ca="1" si="120"/>
        <v>21</v>
      </c>
      <c r="BB96">
        <f t="shared" ca="1" si="121"/>
        <v>2</v>
      </c>
      <c r="BC96">
        <f t="shared" ca="1" si="122"/>
        <v>28</v>
      </c>
      <c r="BD96">
        <f t="shared" ca="1" si="123"/>
        <v>20</v>
      </c>
      <c r="BE96">
        <f t="shared" ca="1" si="124"/>
        <v>8</v>
      </c>
      <c r="BF96">
        <f t="shared" ca="1" si="125"/>
        <v>32</v>
      </c>
      <c r="BG96">
        <f t="shared" ca="1" si="126"/>
        <v>26</v>
      </c>
      <c r="BH96">
        <f t="shared" ca="1" si="127"/>
        <v>3</v>
      </c>
      <c r="BI96">
        <f t="shared" ca="1" si="128"/>
        <v>11</v>
      </c>
      <c r="BJ96">
        <f t="shared" ca="1" si="129"/>
        <v>19</v>
      </c>
      <c r="BK96">
        <f t="shared" ca="1" si="130"/>
        <v>5</v>
      </c>
      <c r="BL96">
        <f t="shared" ca="1" si="131"/>
        <v>27</v>
      </c>
      <c r="BM96">
        <f t="shared" ca="1" si="132"/>
        <v>31</v>
      </c>
      <c r="BN96">
        <f t="shared" ca="1" si="133"/>
        <v>24</v>
      </c>
      <c r="BO96">
        <f t="shared" ca="1" si="134"/>
        <v>1</v>
      </c>
      <c r="BP96">
        <f t="shared" ca="1" si="135"/>
        <v>25</v>
      </c>
      <c r="BQ96">
        <f t="shared" ca="1" si="136"/>
        <v>23</v>
      </c>
      <c r="BR96">
        <f t="shared" ca="1" si="137"/>
        <v>22</v>
      </c>
      <c r="BS96">
        <f t="shared" ca="1" si="138"/>
        <v>18</v>
      </c>
      <c r="BT96">
        <f t="shared" ca="1" si="139"/>
        <v>34</v>
      </c>
      <c r="BU96">
        <f t="shared" ca="1" si="140"/>
        <v>16</v>
      </c>
      <c r="BV96">
        <f t="shared" ca="1" si="141"/>
        <v>33</v>
      </c>
      <c r="BW96">
        <f t="shared" ca="1" si="142"/>
        <v>10</v>
      </c>
      <c r="BX96">
        <f t="shared" ca="1" si="143"/>
        <v>36</v>
      </c>
      <c r="BY96">
        <f t="shared" ca="1" si="144"/>
        <v>37</v>
      </c>
      <c r="BZ96" t="str">
        <f t="shared" ca="1" si="145"/>
        <v/>
      </c>
      <c r="CA96" t="str">
        <f t="shared" ca="1" si="146"/>
        <v/>
      </c>
      <c r="CE96">
        <f t="shared" ca="1" si="155"/>
        <v>25</v>
      </c>
      <c r="CF96">
        <f t="shared" ca="1" si="155"/>
        <v>12</v>
      </c>
      <c r="CG96">
        <f t="shared" ca="1" si="155"/>
        <v>18</v>
      </c>
      <c r="CH96">
        <f t="shared" ca="1" si="155"/>
        <v>5</v>
      </c>
      <c r="CI96">
        <f t="shared" ca="1" si="155"/>
        <v>21</v>
      </c>
      <c r="CJ96">
        <f t="shared" ca="1" si="155"/>
        <v>3</v>
      </c>
      <c r="CK96">
        <f t="shared" ca="1" si="155"/>
        <v>9</v>
      </c>
      <c r="CL96">
        <f t="shared" ca="1" si="155"/>
        <v>15</v>
      </c>
      <c r="CM96">
        <f t="shared" ca="1" si="155"/>
        <v>4</v>
      </c>
      <c r="CN96">
        <f t="shared" ca="1" si="155"/>
        <v>33</v>
      </c>
      <c r="CO96">
        <f t="shared" ca="1" si="153"/>
        <v>19</v>
      </c>
      <c r="CP96">
        <f t="shared" ca="1" si="153"/>
        <v>6</v>
      </c>
      <c r="CQ96" t="str">
        <f t="shared" ca="1" si="153"/>
        <v/>
      </c>
      <c r="CR96" t="str">
        <f t="shared" ca="1" si="153"/>
        <v/>
      </c>
      <c r="CS96">
        <f t="shared" ca="1" si="153"/>
        <v>7</v>
      </c>
      <c r="CT96">
        <f t="shared" ca="1" si="153"/>
        <v>31</v>
      </c>
      <c r="CU96">
        <f t="shared" ca="1" si="153"/>
        <v>2</v>
      </c>
      <c r="CV96">
        <f t="shared" ca="1" si="153"/>
        <v>29</v>
      </c>
      <c r="CW96">
        <f t="shared" ca="1" si="153"/>
        <v>20</v>
      </c>
      <c r="CX96">
        <f t="shared" ca="1" si="153"/>
        <v>14</v>
      </c>
      <c r="CY96">
        <f t="shared" ca="1" si="153"/>
        <v>11</v>
      </c>
      <c r="CZ96">
        <f t="shared" ca="1" si="153"/>
        <v>28</v>
      </c>
      <c r="DA96">
        <f t="shared" ca="1" si="153"/>
        <v>27</v>
      </c>
      <c r="DB96">
        <f t="shared" ca="1" si="153"/>
        <v>24</v>
      </c>
      <c r="DC96">
        <f t="shared" ca="1" si="153"/>
        <v>26</v>
      </c>
      <c r="DD96">
        <f t="shared" ca="1" si="153"/>
        <v>17</v>
      </c>
      <c r="DE96">
        <f t="shared" ca="1" si="153"/>
        <v>22</v>
      </c>
      <c r="DF96">
        <f t="shared" ca="1" si="153"/>
        <v>13</v>
      </c>
      <c r="DG96">
        <f t="shared" ca="1" si="153"/>
        <v>8</v>
      </c>
      <c r="DH96">
        <f t="shared" ca="1" si="153"/>
        <v>1</v>
      </c>
      <c r="DI96">
        <f t="shared" ca="1" si="153"/>
        <v>23</v>
      </c>
      <c r="DJ96">
        <f t="shared" ca="1" si="153"/>
        <v>16</v>
      </c>
      <c r="DK96">
        <f t="shared" ca="1" si="154"/>
        <v>32</v>
      </c>
      <c r="DL96">
        <f t="shared" ca="1" si="154"/>
        <v>30</v>
      </c>
      <c r="DM96">
        <f t="shared" ca="1" si="154"/>
        <v>10</v>
      </c>
      <c r="DN96">
        <f t="shared" ca="1" si="154"/>
        <v>34</v>
      </c>
      <c r="DO96">
        <f t="shared" ca="1" si="154"/>
        <v>35</v>
      </c>
    </row>
    <row r="97" spans="1:119" x14ac:dyDescent="0.25">
      <c r="A97">
        <v>96</v>
      </c>
      <c r="B97">
        <f ca="1">'Rev-KTF'!B98</f>
        <v>21</v>
      </c>
      <c r="C97">
        <f t="shared" ca="1" si="108"/>
        <v>11</v>
      </c>
      <c r="D97" t="str">
        <f t="shared" ca="1" si="111"/>
        <v/>
      </c>
      <c r="E97" t="str">
        <f t="shared" ca="1" si="152"/>
        <v/>
      </c>
      <c r="F97" t="str">
        <f t="shared" ca="1" si="152"/>
        <v/>
      </c>
      <c r="G97" t="str">
        <f t="shared" ca="1" si="152"/>
        <v/>
      </c>
      <c r="H97" t="str">
        <f t="shared" ca="1" si="152"/>
        <v/>
      </c>
      <c r="I97" t="str">
        <f t="shared" ca="1" si="152"/>
        <v/>
      </c>
      <c r="J97" t="str">
        <f t="shared" ca="1" si="152"/>
        <v/>
      </c>
      <c r="K97" t="str">
        <f t="shared" ca="1" si="152"/>
        <v/>
      </c>
      <c r="L97" t="str">
        <f t="shared" ca="1" si="152"/>
        <v/>
      </c>
      <c r="M97" t="str">
        <f t="shared" ca="1" si="152"/>
        <v/>
      </c>
      <c r="N97" t="str">
        <f t="shared" ca="1" si="152"/>
        <v/>
      </c>
      <c r="O97" t="str">
        <f t="shared" ca="1" si="152"/>
        <v/>
      </c>
      <c r="P97" t="str">
        <f t="shared" ca="1" si="152"/>
        <v/>
      </c>
      <c r="Q97" t="str">
        <f t="shared" ca="1" si="152"/>
        <v/>
      </c>
      <c r="R97" t="str">
        <f t="shared" ca="1" si="152"/>
        <v/>
      </c>
      <c r="S97" t="str">
        <f t="shared" ca="1" si="152"/>
        <v/>
      </c>
      <c r="T97" t="str">
        <f t="shared" ca="1" si="152"/>
        <v/>
      </c>
      <c r="U97" t="str">
        <f t="shared" ref="U97:AI99" ca="1" si="157">IF(AND($B98="",$B97&lt;&gt;""),BG97,IF(AND($B99="",$B98&lt;&gt;"",$B97&lt;&gt;""),U$1,""))</f>
        <v/>
      </c>
      <c r="V97" t="str">
        <f t="shared" ca="1" si="157"/>
        <v/>
      </c>
      <c r="W97" t="str">
        <f t="shared" ca="1" si="157"/>
        <v/>
      </c>
      <c r="X97" t="str">
        <f t="shared" ca="1" si="157"/>
        <v/>
      </c>
      <c r="Y97" t="str">
        <f t="shared" ca="1" si="157"/>
        <v/>
      </c>
      <c r="Z97" t="str">
        <f t="shared" ca="1" si="157"/>
        <v/>
      </c>
      <c r="AA97" t="str">
        <f t="shared" ca="1" si="157"/>
        <v/>
      </c>
      <c r="AB97" t="str">
        <f t="shared" ca="1" si="157"/>
        <v/>
      </c>
      <c r="AC97" t="str">
        <f t="shared" ca="1" si="157"/>
        <v/>
      </c>
      <c r="AD97" t="str">
        <f t="shared" ca="1" si="157"/>
        <v/>
      </c>
      <c r="AE97" t="str">
        <f t="shared" ca="1" si="157"/>
        <v/>
      </c>
      <c r="AF97" t="str">
        <f t="shared" ca="1" si="157"/>
        <v/>
      </c>
      <c r="AG97" t="str">
        <f t="shared" ca="1" si="157"/>
        <v/>
      </c>
      <c r="AH97" t="str">
        <f t="shared" ca="1" si="157"/>
        <v/>
      </c>
      <c r="AI97" t="str">
        <f t="shared" ca="1" si="157"/>
        <v/>
      </c>
      <c r="AJ97" t="str">
        <f t="shared" ca="1" si="156"/>
        <v/>
      </c>
      <c r="AK97" t="str">
        <f t="shared" ca="1" si="156"/>
        <v/>
      </c>
      <c r="AL97" t="str">
        <f t="shared" ca="1" si="156"/>
        <v/>
      </c>
      <c r="AM97" t="str">
        <f t="shared" ca="1" si="156"/>
        <v/>
      </c>
      <c r="AN97" t="str">
        <f t="shared" ca="1" si="156"/>
        <v/>
      </c>
      <c r="AO97" t="str">
        <f t="shared" ca="1" si="156"/>
        <v/>
      </c>
      <c r="AQ97">
        <f t="shared" ca="1" si="107"/>
        <v>21</v>
      </c>
      <c r="AR97">
        <f t="shared" ca="1" si="110"/>
        <v>30</v>
      </c>
      <c r="AS97">
        <f t="shared" ca="1" si="112"/>
        <v>17</v>
      </c>
      <c r="AT97">
        <f t="shared" ca="1" si="113"/>
        <v>6</v>
      </c>
      <c r="AU97">
        <f t="shared" ca="1" si="114"/>
        <v>9</v>
      </c>
      <c r="AV97">
        <f t="shared" ca="1" si="115"/>
        <v>4</v>
      </c>
      <c r="AW97">
        <f t="shared" ca="1" si="116"/>
        <v>12</v>
      </c>
      <c r="AX97">
        <f t="shared" ca="1" si="117"/>
        <v>15</v>
      </c>
      <c r="AY97">
        <f t="shared" ca="1" si="118"/>
        <v>29</v>
      </c>
      <c r="AZ97">
        <f t="shared" ca="1" si="119"/>
        <v>7</v>
      </c>
      <c r="BA97">
        <f t="shared" ca="1" si="120"/>
        <v>35</v>
      </c>
      <c r="BB97">
        <f t="shared" ca="1" si="121"/>
        <v>2</v>
      </c>
      <c r="BC97">
        <f t="shared" ca="1" si="122"/>
        <v>28</v>
      </c>
      <c r="BD97">
        <f t="shared" ca="1" si="123"/>
        <v>20</v>
      </c>
      <c r="BE97">
        <f t="shared" ca="1" si="124"/>
        <v>8</v>
      </c>
      <c r="BF97">
        <f t="shared" ca="1" si="125"/>
        <v>32</v>
      </c>
      <c r="BG97">
        <f t="shared" ca="1" si="126"/>
        <v>26</v>
      </c>
      <c r="BH97">
        <f t="shared" ca="1" si="127"/>
        <v>3</v>
      </c>
      <c r="BI97">
        <f t="shared" ca="1" si="128"/>
        <v>11</v>
      </c>
      <c r="BJ97">
        <f t="shared" ca="1" si="129"/>
        <v>19</v>
      </c>
      <c r="BK97">
        <f t="shared" ca="1" si="130"/>
        <v>5</v>
      </c>
      <c r="BL97">
        <f t="shared" ca="1" si="131"/>
        <v>27</v>
      </c>
      <c r="BM97">
        <f t="shared" ca="1" si="132"/>
        <v>31</v>
      </c>
      <c r="BN97">
        <f t="shared" ca="1" si="133"/>
        <v>24</v>
      </c>
      <c r="BO97">
        <f t="shared" ca="1" si="134"/>
        <v>1</v>
      </c>
      <c r="BP97">
        <f t="shared" ca="1" si="135"/>
        <v>25</v>
      </c>
      <c r="BQ97">
        <f t="shared" ca="1" si="136"/>
        <v>23</v>
      </c>
      <c r="BR97">
        <f t="shared" ca="1" si="137"/>
        <v>22</v>
      </c>
      <c r="BS97">
        <f t="shared" ca="1" si="138"/>
        <v>18</v>
      </c>
      <c r="BT97">
        <f t="shared" ca="1" si="139"/>
        <v>34</v>
      </c>
      <c r="BU97">
        <f t="shared" ca="1" si="140"/>
        <v>16</v>
      </c>
      <c r="BV97">
        <f t="shared" ca="1" si="141"/>
        <v>33</v>
      </c>
      <c r="BW97">
        <f t="shared" ca="1" si="142"/>
        <v>10</v>
      </c>
      <c r="BX97">
        <f t="shared" ca="1" si="143"/>
        <v>36</v>
      </c>
      <c r="BY97">
        <f t="shared" ca="1" si="144"/>
        <v>37</v>
      </c>
      <c r="BZ97" t="str">
        <f t="shared" ca="1" si="145"/>
        <v/>
      </c>
      <c r="CA97" t="str">
        <f t="shared" ca="1" si="146"/>
        <v/>
      </c>
      <c r="CE97">
        <f t="shared" ca="1" si="155"/>
        <v>25</v>
      </c>
      <c r="CF97">
        <f t="shared" ca="1" si="155"/>
        <v>12</v>
      </c>
      <c r="CG97">
        <f t="shared" ca="1" si="155"/>
        <v>18</v>
      </c>
      <c r="CH97">
        <f t="shared" ca="1" si="155"/>
        <v>6</v>
      </c>
      <c r="CI97">
        <f t="shared" ca="1" si="155"/>
        <v>21</v>
      </c>
      <c r="CJ97">
        <f t="shared" ca="1" si="155"/>
        <v>4</v>
      </c>
      <c r="CK97">
        <f t="shared" ca="1" si="155"/>
        <v>10</v>
      </c>
      <c r="CL97">
        <f t="shared" ca="1" si="155"/>
        <v>15</v>
      </c>
      <c r="CM97">
        <f t="shared" ca="1" si="155"/>
        <v>5</v>
      </c>
      <c r="CN97">
        <f t="shared" ca="1" si="155"/>
        <v>33</v>
      </c>
      <c r="CO97">
        <f t="shared" ca="1" si="153"/>
        <v>19</v>
      </c>
      <c r="CP97">
        <f t="shared" ref="CO97:DJ101" ca="1" si="158">IF(AND(CP96="",$B97&lt;&gt;CP$1),"",IF($C97&lt;CP96,CP96,IF($B97=CP$1,1,1+CP96)))</f>
        <v>7</v>
      </c>
      <c r="CQ97" t="str">
        <f t="shared" ca="1" si="158"/>
        <v/>
      </c>
      <c r="CR97" t="str">
        <f t="shared" ca="1" si="158"/>
        <v/>
      </c>
      <c r="CS97">
        <f t="shared" ca="1" si="158"/>
        <v>8</v>
      </c>
      <c r="CT97">
        <f t="shared" ca="1" si="158"/>
        <v>31</v>
      </c>
      <c r="CU97">
        <f t="shared" ca="1" si="158"/>
        <v>3</v>
      </c>
      <c r="CV97">
        <f t="shared" ca="1" si="158"/>
        <v>29</v>
      </c>
      <c r="CW97">
        <f t="shared" ca="1" si="158"/>
        <v>20</v>
      </c>
      <c r="CX97">
        <f t="shared" ca="1" si="158"/>
        <v>14</v>
      </c>
      <c r="CY97">
        <f t="shared" ca="1" si="158"/>
        <v>1</v>
      </c>
      <c r="CZ97">
        <f t="shared" ca="1" si="158"/>
        <v>28</v>
      </c>
      <c r="DA97">
        <f t="shared" ca="1" si="158"/>
        <v>27</v>
      </c>
      <c r="DB97">
        <f t="shared" ca="1" si="158"/>
        <v>24</v>
      </c>
      <c r="DC97">
        <f t="shared" ca="1" si="158"/>
        <v>26</v>
      </c>
      <c r="DD97">
        <f t="shared" ca="1" si="158"/>
        <v>17</v>
      </c>
      <c r="DE97">
        <f t="shared" ca="1" si="158"/>
        <v>22</v>
      </c>
      <c r="DF97">
        <f t="shared" ca="1" si="158"/>
        <v>13</v>
      </c>
      <c r="DG97">
        <f t="shared" ca="1" si="158"/>
        <v>9</v>
      </c>
      <c r="DH97">
        <f t="shared" ca="1" si="158"/>
        <v>2</v>
      </c>
      <c r="DI97">
        <f t="shared" ca="1" si="158"/>
        <v>23</v>
      </c>
      <c r="DJ97">
        <f t="shared" ca="1" si="158"/>
        <v>16</v>
      </c>
      <c r="DK97">
        <f t="shared" ca="1" si="154"/>
        <v>32</v>
      </c>
      <c r="DL97">
        <f t="shared" ca="1" si="154"/>
        <v>30</v>
      </c>
      <c r="DM97">
        <f t="shared" ca="1" si="154"/>
        <v>11</v>
      </c>
      <c r="DN97">
        <f t="shared" ca="1" si="154"/>
        <v>34</v>
      </c>
      <c r="DO97">
        <f t="shared" ca="1" si="154"/>
        <v>35</v>
      </c>
    </row>
    <row r="98" spans="1:119" x14ac:dyDescent="0.25">
      <c r="A98">
        <v>97</v>
      </c>
      <c r="B98">
        <f ca="1">'Rev-KTF'!B99</f>
        <v>35</v>
      </c>
      <c r="C98">
        <f t="shared" ca="1" si="108"/>
        <v>11</v>
      </c>
      <c r="D98" t="str">
        <f t="shared" ca="1" si="111"/>
        <v/>
      </c>
      <c r="E98" t="str">
        <f t="shared" ca="1" si="152"/>
        <v/>
      </c>
      <c r="F98" t="str">
        <f t="shared" ca="1" si="152"/>
        <v/>
      </c>
      <c r="G98" t="str">
        <f t="shared" ca="1" si="152"/>
        <v/>
      </c>
      <c r="H98" t="str">
        <f t="shared" ca="1" si="152"/>
        <v/>
      </c>
      <c r="I98" t="str">
        <f t="shared" ca="1" si="152"/>
        <v/>
      </c>
      <c r="J98" t="str">
        <f t="shared" ca="1" si="152"/>
        <v/>
      </c>
      <c r="K98" t="str">
        <f t="shared" ca="1" si="152"/>
        <v/>
      </c>
      <c r="L98" t="str">
        <f t="shared" ca="1" si="152"/>
        <v/>
      </c>
      <c r="M98" t="str">
        <f t="shared" ca="1" si="152"/>
        <v/>
      </c>
      <c r="N98" t="str">
        <f t="shared" ca="1" si="152"/>
        <v/>
      </c>
      <c r="O98" t="str">
        <f t="shared" ca="1" si="152"/>
        <v/>
      </c>
      <c r="P98" t="str">
        <f t="shared" ca="1" si="152"/>
        <v/>
      </c>
      <c r="Q98" t="str">
        <f t="shared" ca="1" si="152"/>
        <v/>
      </c>
      <c r="R98" t="str">
        <f t="shared" ca="1" si="152"/>
        <v/>
      </c>
      <c r="S98" t="str">
        <f t="shared" ca="1" si="152"/>
        <v/>
      </c>
      <c r="T98" t="str">
        <f t="shared" ref="T98:T99" ca="1" si="159">IF(AND($B99="",$B98&lt;&gt;""),BF98,IF(AND($B100="",$B99&lt;&gt;"",$B98&lt;&gt;""),T$1,""))</f>
        <v/>
      </c>
      <c r="U98" t="str">
        <f t="shared" ca="1" si="157"/>
        <v/>
      </c>
      <c r="V98" t="str">
        <f t="shared" ca="1" si="157"/>
        <v/>
      </c>
      <c r="W98" t="str">
        <f t="shared" ca="1" si="157"/>
        <v/>
      </c>
      <c r="X98" t="str">
        <f t="shared" ca="1" si="157"/>
        <v/>
      </c>
      <c r="Y98" t="str">
        <f t="shared" ca="1" si="157"/>
        <v/>
      </c>
      <c r="Z98" t="str">
        <f t="shared" ca="1" si="157"/>
        <v/>
      </c>
      <c r="AA98" t="str">
        <f t="shared" ca="1" si="157"/>
        <v/>
      </c>
      <c r="AB98" t="str">
        <f t="shared" ca="1" si="157"/>
        <v/>
      </c>
      <c r="AC98" t="str">
        <f t="shared" ca="1" si="157"/>
        <v/>
      </c>
      <c r="AD98" t="str">
        <f t="shared" ca="1" si="157"/>
        <v/>
      </c>
      <c r="AE98" t="str">
        <f t="shared" ca="1" si="157"/>
        <v/>
      </c>
      <c r="AF98" t="str">
        <f t="shared" ca="1" si="157"/>
        <v/>
      </c>
      <c r="AG98" t="str">
        <f t="shared" ca="1" si="157"/>
        <v/>
      </c>
      <c r="AH98" t="str">
        <f t="shared" ca="1" si="157"/>
        <v/>
      </c>
      <c r="AI98" t="str">
        <f t="shared" ca="1" si="157"/>
        <v/>
      </c>
      <c r="AJ98" t="str">
        <f t="shared" ca="1" si="156"/>
        <v/>
      </c>
      <c r="AK98" t="str">
        <f t="shared" ca="1" si="156"/>
        <v/>
      </c>
      <c r="AL98" t="str">
        <f t="shared" ca="1" si="156"/>
        <v/>
      </c>
      <c r="AM98" t="str">
        <f t="shared" ca="1" si="156"/>
        <v/>
      </c>
      <c r="AN98" t="str">
        <f t="shared" ca="1" si="156"/>
        <v/>
      </c>
      <c r="AO98" t="str">
        <f t="shared" ca="1" si="156"/>
        <v/>
      </c>
      <c r="AQ98">
        <f t="shared" ca="1" si="107"/>
        <v>35</v>
      </c>
      <c r="AR98">
        <f t="shared" ca="1" si="110"/>
        <v>21</v>
      </c>
      <c r="AS98">
        <f t="shared" ca="1" si="112"/>
        <v>30</v>
      </c>
      <c r="AT98">
        <f t="shared" ca="1" si="113"/>
        <v>17</v>
      </c>
      <c r="AU98">
        <f t="shared" ca="1" si="114"/>
        <v>6</v>
      </c>
      <c r="AV98">
        <f t="shared" ca="1" si="115"/>
        <v>9</v>
      </c>
      <c r="AW98">
        <f t="shared" ca="1" si="116"/>
        <v>4</v>
      </c>
      <c r="AX98">
        <f t="shared" ca="1" si="117"/>
        <v>12</v>
      </c>
      <c r="AY98">
        <f t="shared" ca="1" si="118"/>
        <v>15</v>
      </c>
      <c r="AZ98">
        <f t="shared" ca="1" si="119"/>
        <v>29</v>
      </c>
      <c r="BA98">
        <f t="shared" ca="1" si="120"/>
        <v>7</v>
      </c>
      <c r="BB98">
        <f t="shared" ca="1" si="121"/>
        <v>2</v>
      </c>
      <c r="BC98">
        <f t="shared" ca="1" si="122"/>
        <v>28</v>
      </c>
      <c r="BD98">
        <f t="shared" ca="1" si="123"/>
        <v>20</v>
      </c>
      <c r="BE98">
        <f t="shared" ca="1" si="124"/>
        <v>8</v>
      </c>
      <c r="BF98">
        <f t="shared" ca="1" si="125"/>
        <v>32</v>
      </c>
      <c r="BG98">
        <f t="shared" ca="1" si="126"/>
        <v>26</v>
      </c>
      <c r="BH98">
        <f t="shared" ca="1" si="127"/>
        <v>3</v>
      </c>
      <c r="BI98">
        <f t="shared" ca="1" si="128"/>
        <v>11</v>
      </c>
      <c r="BJ98">
        <f t="shared" ca="1" si="129"/>
        <v>19</v>
      </c>
      <c r="BK98">
        <f t="shared" ca="1" si="130"/>
        <v>5</v>
      </c>
      <c r="BL98">
        <f t="shared" ca="1" si="131"/>
        <v>27</v>
      </c>
      <c r="BM98">
        <f t="shared" ca="1" si="132"/>
        <v>31</v>
      </c>
      <c r="BN98">
        <f t="shared" ca="1" si="133"/>
        <v>24</v>
      </c>
      <c r="BO98">
        <f t="shared" ca="1" si="134"/>
        <v>1</v>
      </c>
      <c r="BP98">
        <f t="shared" ca="1" si="135"/>
        <v>25</v>
      </c>
      <c r="BQ98">
        <f t="shared" ca="1" si="136"/>
        <v>23</v>
      </c>
      <c r="BR98">
        <f t="shared" ca="1" si="137"/>
        <v>22</v>
      </c>
      <c r="BS98">
        <f t="shared" ca="1" si="138"/>
        <v>18</v>
      </c>
      <c r="BT98">
        <f t="shared" ca="1" si="139"/>
        <v>34</v>
      </c>
      <c r="BU98">
        <f t="shared" ca="1" si="140"/>
        <v>16</v>
      </c>
      <c r="BV98">
        <f t="shared" ca="1" si="141"/>
        <v>33</v>
      </c>
      <c r="BW98">
        <f t="shared" ca="1" si="142"/>
        <v>10</v>
      </c>
      <c r="BX98">
        <f t="shared" ca="1" si="143"/>
        <v>36</v>
      </c>
      <c r="BY98">
        <f t="shared" ca="1" si="144"/>
        <v>37</v>
      </c>
      <c r="BZ98" t="str">
        <f t="shared" ca="1" si="145"/>
        <v/>
      </c>
      <c r="CA98" t="str">
        <f t="shared" ca="1" si="146"/>
        <v/>
      </c>
      <c r="CE98">
        <f t="shared" ca="1" si="155"/>
        <v>25</v>
      </c>
      <c r="CF98">
        <f t="shared" ca="1" si="155"/>
        <v>12</v>
      </c>
      <c r="CG98">
        <f t="shared" ca="1" si="155"/>
        <v>18</v>
      </c>
      <c r="CH98">
        <f t="shared" ca="1" si="155"/>
        <v>7</v>
      </c>
      <c r="CI98">
        <f t="shared" ca="1" si="155"/>
        <v>21</v>
      </c>
      <c r="CJ98">
        <f t="shared" ca="1" si="155"/>
        <v>5</v>
      </c>
      <c r="CK98">
        <f t="shared" ca="1" si="155"/>
        <v>11</v>
      </c>
      <c r="CL98">
        <f t="shared" ca="1" si="155"/>
        <v>15</v>
      </c>
      <c r="CM98">
        <f t="shared" ca="1" si="155"/>
        <v>6</v>
      </c>
      <c r="CN98">
        <f t="shared" ca="1" si="155"/>
        <v>33</v>
      </c>
      <c r="CO98">
        <f t="shared" ca="1" si="158"/>
        <v>19</v>
      </c>
      <c r="CP98">
        <f t="shared" ca="1" si="158"/>
        <v>8</v>
      </c>
      <c r="CQ98" t="str">
        <f t="shared" ca="1" si="158"/>
        <v/>
      </c>
      <c r="CR98" t="str">
        <f t="shared" ca="1" si="158"/>
        <v/>
      </c>
      <c r="CS98">
        <f t="shared" ca="1" si="158"/>
        <v>9</v>
      </c>
      <c r="CT98">
        <f t="shared" ca="1" si="158"/>
        <v>31</v>
      </c>
      <c r="CU98">
        <f t="shared" ca="1" si="158"/>
        <v>4</v>
      </c>
      <c r="CV98">
        <f t="shared" ca="1" si="158"/>
        <v>29</v>
      </c>
      <c r="CW98">
        <f t="shared" ca="1" si="158"/>
        <v>20</v>
      </c>
      <c r="CX98">
        <f t="shared" ca="1" si="158"/>
        <v>14</v>
      </c>
      <c r="CY98">
        <f t="shared" ca="1" si="158"/>
        <v>2</v>
      </c>
      <c r="CZ98">
        <f t="shared" ca="1" si="158"/>
        <v>28</v>
      </c>
      <c r="DA98">
        <f t="shared" ca="1" si="158"/>
        <v>27</v>
      </c>
      <c r="DB98">
        <f t="shared" ca="1" si="158"/>
        <v>24</v>
      </c>
      <c r="DC98">
        <f t="shared" ca="1" si="158"/>
        <v>26</v>
      </c>
      <c r="DD98">
        <f t="shared" ca="1" si="158"/>
        <v>17</v>
      </c>
      <c r="DE98">
        <f t="shared" ca="1" si="158"/>
        <v>22</v>
      </c>
      <c r="DF98">
        <f t="shared" ca="1" si="158"/>
        <v>13</v>
      </c>
      <c r="DG98">
        <f t="shared" ca="1" si="158"/>
        <v>10</v>
      </c>
      <c r="DH98">
        <f t="shared" ca="1" si="158"/>
        <v>3</v>
      </c>
      <c r="DI98">
        <f t="shared" ca="1" si="158"/>
        <v>23</v>
      </c>
      <c r="DJ98">
        <f t="shared" ca="1" si="158"/>
        <v>16</v>
      </c>
      <c r="DK98">
        <f t="shared" ca="1" si="154"/>
        <v>32</v>
      </c>
      <c r="DL98">
        <f t="shared" ca="1" si="154"/>
        <v>30</v>
      </c>
      <c r="DM98">
        <f t="shared" ca="1" si="154"/>
        <v>1</v>
      </c>
      <c r="DN98">
        <f t="shared" ca="1" si="154"/>
        <v>34</v>
      </c>
      <c r="DO98">
        <f t="shared" ca="1" si="154"/>
        <v>35</v>
      </c>
    </row>
    <row r="99" spans="1:119" x14ac:dyDescent="0.25">
      <c r="A99">
        <v>98</v>
      </c>
      <c r="B99">
        <f ca="1">'Rev-KTF'!B100</f>
        <v>23</v>
      </c>
      <c r="C99">
        <f t="shared" ref="C99:C130" ca="1" si="160">IF(B99="","",LOOKUP(B99,$CE$1:$DO$1,CE98:DO98))</f>
        <v>27</v>
      </c>
      <c r="D99" t="str">
        <f t="shared" ca="1" si="111"/>
        <v/>
      </c>
      <c r="E99" t="str">
        <f t="shared" ref="E99:S99" ca="1" si="161">IF(AND($B100="",$B99&lt;&gt;""),AQ99,IF(AND($B101="",$B100&lt;&gt;"",$B99&lt;&gt;""),E$1,""))</f>
        <v/>
      </c>
      <c r="F99" t="str">
        <f t="shared" ca="1" si="161"/>
        <v/>
      </c>
      <c r="G99" t="str">
        <f t="shared" ca="1" si="161"/>
        <v/>
      </c>
      <c r="H99" t="str">
        <f t="shared" ca="1" si="161"/>
        <v/>
      </c>
      <c r="I99" t="str">
        <f t="shared" ca="1" si="161"/>
        <v/>
      </c>
      <c r="J99" t="str">
        <f t="shared" ca="1" si="161"/>
        <v/>
      </c>
      <c r="K99" t="str">
        <f t="shared" ca="1" si="161"/>
        <v/>
      </c>
      <c r="L99" t="str">
        <f t="shared" ca="1" si="161"/>
        <v/>
      </c>
      <c r="M99" t="str">
        <f t="shared" ca="1" si="161"/>
        <v/>
      </c>
      <c r="N99" t="str">
        <f t="shared" ca="1" si="161"/>
        <v/>
      </c>
      <c r="O99" t="str">
        <f t="shared" ca="1" si="161"/>
        <v/>
      </c>
      <c r="P99" t="str">
        <f t="shared" ca="1" si="161"/>
        <v/>
      </c>
      <c r="Q99" t="str">
        <f t="shared" ca="1" si="161"/>
        <v/>
      </c>
      <c r="R99" t="str">
        <f t="shared" ca="1" si="161"/>
        <v/>
      </c>
      <c r="S99" t="str">
        <f t="shared" ca="1" si="161"/>
        <v/>
      </c>
      <c r="T99" t="str">
        <f t="shared" ca="1" si="159"/>
        <v/>
      </c>
      <c r="U99" t="str">
        <f t="shared" ca="1" si="157"/>
        <v/>
      </c>
      <c r="V99" t="str">
        <f t="shared" ca="1" si="157"/>
        <v/>
      </c>
      <c r="W99" t="str">
        <f t="shared" ca="1" si="157"/>
        <v/>
      </c>
      <c r="X99" t="str">
        <f t="shared" ca="1" si="157"/>
        <v/>
      </c>
      <c r="Y99" t="str">
        <f t="shared" ca="1" si="157"/>
        <v/>
      </c>
      <c r="Z99" t="str">
        <f t="shared" ca="1" si="157"/>
        <v/>
      </c>
      <c r="AA99" t="str">
        <f t="shared" ca="1" si="157"/>
        <v/>
      </c>
      <c r="AB99" t="str">
        <f t="shared" ca="1" si="157"/>
        <v/>
      </c>
      <c r="AC99" t="str">
        <f t="shared" ca="1" si="157"/>
        <v/>
      </c>
      <c r="AD99" t="str">
        <f t="shared" ca="1" si="157"/>
        <v/>
      </c>
      <c r="AE99" t="str">
        <f t="shared" ca="1" si="157"/>
        <v/>
      </c>
      <c r="AF99" t="str">
        <f t="shared" ca="1" si="157"/>
        <v/>
      </c>
      <c r="AG99" t="str">
        <f t="shared" ca="1" si="157"/>
        <v/>
      </c>
      <c r="AH99" t="str">
        <f t="shared" ca="1" si="157"/>
        <v/>
      </c>
      <c r="AI99" t="str">
        <f t="shared" ca="1" si="157"/>
        <v/>
      </c>
      <c r="AJ99" t="str">
        <f t="shared" ca="1" si="156"/>
        <v/>
      </c>
      <c r="AK99" t="str">
        <f t="shared" ca="1" si="156"/>
        <v/>
      </c>
      <c r="AL99" t="str">
        <f t="shared" ca="1" si="156"/>
        <v/>
      </c>
      <c r="AM99" t="str">
        <f t="shared" ca="1" si="156"/>
        <v/>
      </c>
      <c r="AN99" t="str">
        <f t="shared" ca="1" si="156"/>
        <v/>
      </c>
      <c r="AO99" t="str">
        <f t="shared" ca="1" si="156"/>
        <v/>
      </c>
      <c r="AQ99">
        <f t="shared" ca="1" si="107"/>
        <v>23</v>
      </c>
      <c r="AR99">
        <f t="shared" ca="1" si="110"/>
        <v>35</v>
      </c>
      <c r="AS99">
        <f t="shared" ca="1" si="112"/>
        <v>21</v>
      </c>
      <c r="AT99">
        <f t="shared" ca="1" si="113"/>
        <v>30</v>
      </c>
      <c r="AU99">
        <f t="shared" ca="1" si="114"/>
        <v>17</v>
      </c>
      <c r="AV99">
        <f t="shared" ca="1" si="115"/>
        <v>6</v>
      </c>
      <c r="AW99">
        <f t="shared" ca="1" si="116"/>
        <v>9</v>
      </c>
      <c r="AX99">
        <f t="shared" ca="1" si="117"/>
        <v>4</v>
      </c>
      <c r="AY99">
        <f t="shared" ca="1" si="118"/>
        <v>12</v>
      </c>
      <c r="AZ99">
        <f t="shared" ca="1" si="119"/>
        <v>15</v>
      </c>
      <c r="BA99">
        <f t="shared" ca="1" si="120"/>
        <v>29</v>
      </c>
      <c r="BB99">
        <f t="shared" ca="1" si="121"/>
        <v>7</v>
      </c>
      <c r="BC99">
        <f t="shared" ca="1" si="122"/>
        <v>2</v>
      </c>
      <c r="BD99">
        <f t="shared" ca="1" si="123"/>
        <v>28</v>
      </c>
      <c r="BE99">
        <f t="shared" ca="1" si="124"/>
        <v>20</v>
      </c>
      <c r="BF99">
        <f t="shared" ca="1" si="125"/>
        <v>8</v>
      </c>
      <c r="BG99">
        <f t="shared" ca="1" si="126"/>
        <v>32</v>
      </c>
      <c r="BH99">
        <f t="shared" ca="1" si="127"/>
        <v>26</v>
      </c>
      <c r="BI99">
        <f t="shared" ca="1" si="128"/>
        <v>3</v>
      </c>
      <c r="BJ99">
        <f t="shared" ca="1" si="129"/>
        <v>11</v>
      </c>
      <c r="BK99">
        <f t="shared" ca="1" si="130"/>
        <v>19</v>
      </c>
      <c r="BL99">
        <f t="shared" ca="1" si="131"/>
        <v>5</v>
      </c>
      <c r="BM99">
        <f t="shared" ca="1" si="132"/>
        <v>27</v>
      </c>
      <c r="BN99">
        <f t="shared" ca="1" si="133"/>
        <v>31</v>
      </c>
      <c r="BO99">
        <f t="shared" ca="1" si="134"/>
        <v>24</v>
      </c>
      <c r="BP99">
        <f t="shared" ca="1" si="135"/>
        <v>1</v>
      </c>
      <c r="BQ99">
        <f t="shared" ca="1" si="136"/>
        <v>25</v>
      </c>
      <c r="BR99">
        <f t="shared" ca="1" si="137"/>
        <v>22</v>
      </c>
      <c r="BS99">
        <f t="shared" ca="1" si="138"/>
        <v>18</v>
      </c>
      <c r="BT99">
        <f t="shared" ca="1" si="139"/>
        <v>34</v>
      </c>
      <c r="BU99">
        <f t="shared" ca="1" si="140"/>
        <v>16</v>
      </c>
      <c r="BV99">
        <f t="shared" ca="1" si="141"/>
        <v>33</v>
      </c>
      <c r="BW99">
        <f t="shared" ca="1" si="142"/>
        <v>10</v>
      </c>
      <c r="BX99">
        <f t="shared" ca="1" si="143"/>
        <v>36</v>
      </c>
      <c r="BY99">
        <f t="shared" ca="1" si="144"/>
        <v>37</v>
      </c>
      <c r="BZ99" t="str">
        <f t="shared" ca="1" si="145"/>
        <v/>
      </c>
      <c r="CA99" t="str">
        <f t="shared" ca="1" si="146"/>
        <v/>
      </c>
      <c r="CE99">
        <f t="shared" ca="1" si="155"/>
        <v>26</v>
      </c>
      <c r="CF99">
        <f t="shared" ca="1" si="155"/>
        <v>13</v>
      </c>
      <c r="CG99">
        <f t="shared" ca="1" si="155"/>
        <v>19</v>
      </c>
      <c r="CH99">
        <f t="shared" ca="1" si="155"/>
        <v>8</v>
      </c>
      <c r="CI99">
        <f t="shared" ca="1" si="155"/>
        <v>22</v>
      </c>
      <c r="CJ99">
        <f t="shared" ca="1" si="155"/>
        <v>6</v>
      </c>
      <c r="CK99">
        <f t="shared" ca="1" si="155"/>
        <v>12</v>
      </c>
      <c r="CL99">
        <f t="shared" ca="1" si="155"/>
        <v>16</v>
      </c>
      <c r="CM99">
        <f t="shared" ca="1" si="155"/>
        <v>7</v>
      </c>
      <c r="CN99">
        <f t="shared" ca="1" si="155"/>
        <v>33</v>
      </c>
      <c r="CO99">
        <f t="shared" ca="1" si="158"/>
        <v>20</v>
      </c>
      <c r="CP99">
        <f t="shared" ca="1" si="158"/>
        <v>9</v>
      </c>
      <c r="CQ99" t="str">
        <f t="shared" ca="1" si="158"/>
        <v/>
      </c>
      <c r="CR99" t="str">
        <f t="shared" ca="1" si="158"/>
        <v/>
      </c>
      <c r="CS99">
        <f t="shared" ca="1" si="158"/>
        <v>10</v>
      </c>
      <c r="CT99">
        <f t="shared" ca="1" si="158"/>
        <v>31</v>
      </c>
      <c r="CU99">
        <f t="shared" ca="1" si="158"/>
        <v>5</v>
      </c>
      <c r="CV99">
        <f t="shared" ca="1" si="158"/>
        <v>29</v>
      </c>
      <c r="CW99">
        <f t="shared" ca="1" si="158"/>
        <v>21</v>
      </c>
      <c r="CX99">
        <f t="shared" ca="1" si="158"/>
        <v>15</v>
      </c>
      <c r="CY99">
        <f t="shared" ca="1" si="158"/>
        <v>3</v>
      </c>
      <c r="CZ99">
        <f t="shared" ca="1" si="158"/>
        <v>28</v>
      </c>
      <c r="DA99">
        <f t="shared" ca="1" si="158"/>
        <v>1</v>
      </c>
      <c r="DB99">
        <f t="shared" ca="1" si="158"/>
        <v>25</v>
      </c>
      <c r="DC99">
        <f t="shared" ca="1" si="158"/>
        <v>27</v>
      </c>
      <c r="DD99">
        <f t="shared" ca="1" si="158"/>
        <v>18</v>
      </c>
      <c r="DE99">
        <f t="shared" ca="1" si="158"/>
        <v>23</v>
      </c>
      <c r="DF99">
        <f t="shared" ca="1" si="158"/>
        <v>14</v>
      </c>
      <c r="DG99">
        <f t="shared" ca="1" si="158"/>
        <v>11</v>
      </c>
      <c r="DH99">
        <f t="shared" ca="1" si="158"/>
        <v>4</v>
      </c>
      <c r="DI99">
        <f t="shared" ca="1" si="158"/>
        <v>24</v>
      </c>
      <c r="DJ99">
        <f t="shared" ca="1" si="158"/>
        <v>17</v>
      </c>
      <c r="DK99">
        <f t="shared" ca="1" si="154"/>
        <v>32</v>
      </c>
      <c r="DL99">
        <f t="shared" ca="1" si="154"/>
        <v>30</v>
      </c>
      <c r="DM99">
        <f t="shared" ca="1" si="154"/>
        <v>2</v>
      </c>
      <c r="DN99">
        <f t="shared" ca="1" si="154"/>
        <v>34</v>
      </c>
      <c r="DO99">
        <f t="shared" ca="1" si="154"/>
        <v>35</v>
      </c>
    </row>
    <row r="100" spans="1:119" x14ac:dyDescent="0.25">
      <c r="A100">
        <v>99</v>
      </c>
      <c r="B100">
        <f ca="1">'Rev-KTF'!B101</f>
        <v>3</v>
      </c>
      <c r="C100">
        <f t="shared" ca="1" si="160"/>
        <v>19</v>
      </c>
      <c r="D100" t="e">
        <f ca="1">IF(AND($B101="",$B100&lt;&gt;""),"Nrs",IF(AND(#REF!="",$B101&lt;&gt;"",$B100&lt;&gt;""),D$1,""))</f>
        <v>#REF!</v>
      </c>
      <c r="E100" t="e">
        <f ca="1">IF(AND($B101="",$B100&lt;&gt;""),AQ100,IF(AND(#REF!="",$B101&lt;&gt;"",$B100&lt;&gt;""),E$1,""))</f>
        <v>#REF!</v>
      </c>
      <c r="F100" t="e">
        <f ca="1">IF(AND($B101="",$B100&lt;&gt;""),AR100,IF(AND(#REF!="",$B101&lt;&gt;"",$B100&lt;&gt;""),F$1,""))</f>
        <v>#REF!</v>
      </c>
      <c r="G100" t="e">
        <f ca="1">IF(AND($B101="",$B100&lt;&gt;""),AS100,IF(AND(#REF!="",$B101&lt;&gt;"",$B100&lt;&gt;""),G$1,""))</f>
        <v>#REF!</v>
      </c>
      <c r="H100" t="e">
        <f ca="1">IF(AND($B101="",$B100&lt;&gt;""),AT100,IF(AND(#REF!="",$B101&lt;&gt;"",$B100&lt;&gt;""),H$1,""))</f>
        <v>#REF!</v>
      </c>
      <c r="I100" t="e">
        <f ca="1">IF(AND($B101="",$B100&lt;&gt;""),AU100,IF(AND(#REF!="",$B101&lt;&gt;"",$B100&lt;&gt;""),I$1,""))</f>
        <v>#REF!</v>
      </c>
      <c r="J100" t="e">
        <f ca="1">IF(AND($B101="",$B100&lt;&gt;""),AV100,IF(AND(#REF!="",$B101&lt;&gt;"",$B100&lt;&gt;""),J$1,""))</f>
        <v>#REF!</v>
      </c>
      <c r="K100" t="e">
        <f ca="1">IF(AND($B101="",$B100&lt;&gt;""),AW100,IF(AND(#REF!="",$B101&lt;&gt;"",$B100&lt;&gt;""),K$1,""))</f>
        <v>#REF!</v>
      </c>
      <c r="L100" t="e">
        <f ca="1">IF(AND($B101="",$B100&lt;&gt;""),AX100,IF(AND(#REF!="",$B101&lt;&gt;"",$B100&lt;&gt;""),L$1,""))</f>
        <v>#REF!</v>
      </c>
      <c r="M100" t="e">
        <f ca="1">IF(AND($B101="",$B100&lt;&gt;""),AY100,IF(AND(#REF!="",$B101&lt;&gt;"",$B100&lt;&gt;""),M$1,""))</f>
        <v>#REF!</v>
      </c>
      <c r="N100" t="e">
        <f ca="1">IF(AND($B101="",$B100&lt;&gt;""),AZ100,IF(AND(#REF!="",$B101&lt;&gt;"",$B100&lt;&gt;""),N$1,""))</f>
        <v>#REF!</v>
      </c>
      <c r="O100" t="e">
        <f ca="1">IF(AND($B101="",$B100&lt;&gt;""),BA100,IF(AND(#REF!="",$B101&lt;&gt;"",$B100&lt;&gt;""),O$1,""))</f>
        <v>#REF!</v>
      </c>
      <c r="P100" t="e">
        <f ca="1">IF(AND($B101="",$B100&lt;&gt;""),BB100,IF(AND(#REF!="",$B101&lt;&gt;"",$B100&lt;&gt;""),P$1,""))</f>
        <v>#REF!</v>
      </c>
      <c r="Q100" t="e">
        <f ca="1">IF(AND($B101="",$B100&lt;&gt;""),BC100,IF(AND(#REF!="",$B101&lt;&gt;"",$B100&lt;&gt;""),Q$1,""))</f>
        <v>#REF!</v>
      </c>
      <c r="R100" t="e">
        <f ca="1">IF(AND($B101="",$B100&lt;&gt;""),BD100,IF(AND(#REF!="",$B101&lt;&gt;"",$B100&lt;&gt;""),R$1,""))</f>
        <v>#REF!</v>
      </c>
      <c r="S100" t="e">
        <f ca="1">IF(AND($B101="",$B100&lt;&gt;""),BE100,IF(AND(#REF!="",$B101&lt;&gt;"",$B100&lt;&gt;""),S$1,""))</f>
        <v>#REF!</v>
      </c>
      <c r="T100" t="e">
        <f ca="1">IF(AND($B101="",$B100&lt;&gt;""),BF100,IF(AND(#REF!="",$B101&lt;&gt;"",$B100&lt;&gt;""),T$1,""))</f>
        <v>#REF!</v>
      </c>
      <c r="U100" t="e">
        <f ca="1">IF(AND($B101="",$B100&lt;&gt;""),BG100,IF(AND(#REF!="",$B101&lt;&gt;"",$B100&lt;&gt;""),U$1,""))</f>
        <v>#REF!</v>
      </c>
      <c r="V100" t="e">
        <f ca="1">IF(AND($B101="",$B100&lt;&gt;""),BH100,IF(AND(#REF!="",$B101&lt;&gt;"",$B100&lt;&gt;""),V$1,""))</f>
        <v>#REF!</v>
      </c>
      <c r="W100" t="e">
        <f ca="1">IF(AND($B101="",$B100&lt;&gt;""),BI100,IF(AND(#REF!="",$B101&lt;&gt;"",$B100&lt;&gt;""),W$1,""))</f>
        <v>#REF!</v>
      </c>
      <c r="X100" t="e">
        <f ca="1">IF(AND($B101="",$B100&lt;&gt;""),BJ100,IF(AND(#REF!="",$B101&lt;&gt;"",$B100&lt;&gt;""),X$1,""))</f>
        <v>#REF!</v>
      </c>
      <c r="Y100" t="e">
        <f ca="1">IF(AND($B101="",$B100&lt;&gt;""),BK100,IF(AND(#REF!="",$B101&lt;&gt;"",$B100&lt;&gt;""),Y$1,""))</f>
        <v>#REF!</v>
      </c>
      <c r="Z100" t="e">
        <f ca="1">IF(AND($B101="",$B100&lt;&gt;""),BL100,IF(AND(#REF!="",$B101&lt;&gt;"",$B100&lt;&gt;""),Z$1,""))</f>
        <v>#REF!</v>
      </c>
      <c r="AA100" t="e">
        <f ca="1">IF(AND($B101="",$B100&lt;&gt;""),BM100,IF(AND(#REF!="",$B101&lt;&gt;"",$B100&lt;&gt;""),AA$1,""))</f>
        <v>#REF!</v>
      </c>
      <c r="AB100" t="e">
        <f ca="1">IF(AND($B101="",$B100&lt;&gt;""),BN100,IF(AND(#REF!="",$B101&lt;&gt;"",$B100&lt;&gt;""),AB$1,""))</f>
        <v>#REF!</v>
      </c>
      <c r="AC100" t="e">
        <f ca="1">IF(AND($B101="",$B100&lt;&gt;""),BO100,IF(AND(#REF!="",$B101&lt;&gt;"",$B100&lt;&gt;""),AC$1,""))</f>
        <v>#REF!</v>
      </c>
      <c r="AD100" t="e">
        <f ca="1">IF(AND($B101="",$B100&lt;&gt;""),BP100,IF(AND(#REF!="",$B101&lt;&gt;"",$B100&lt;&gt;""),AD$1,""))</f>
        <v>#REF!</v>
      </c>
      <c r="AE100" t="e">
        <f ca="1">IF(AND($B101="",$B100&lt;&gt;""),BQ100,IF(AND(#REF!="",$B101&lt;&gt;"",$B100&lt;&gt;""),AE$1,""))</f>
        <v>#REF!</v>
      </c>
      <c r="AF100" t="e">
        <f ca="1">IF(AND($B101="",$B100&lt;&gt;""),BR100,IF(AND(#REF!="",$B101&lt;&gt;"",$B100&lt;&gt;""),AF$1,""))</f>
        <v>#REF!</v>
      </c>
      <c r="AG100" t="e">
        <f ca="1">IF(AND($B101="",$B100&lt;&gt;""),BS100,IF(AND(#REF!="",$B101&lt;&gt;"",$B100&lt;&gt;""),AG$1,""))</f>
        <v>#REF!</v>
      </c>
      <c r="AH100" t="e">
        <f ca="1">IF(AND($B101="",$B100&lt;&gt;""),BT100,IF(AND(#REF!="",$B101&lt;&gt;"",$B100&lt;&gt;""),AH$1,""))</f>
        <v>#REF!</v>
      </c>
      <c r="AI100" t="e">
        <f ca="1">IF(AND($B101="",$B100&lt;&gt;""),BU100,IF(AND(#REF!="",$B101&lt;&gt;"",$B100&lt;&gt;""),AI$1,""))</f>
        <v>#REF!</v>
      </c>
      <c r="AJ100" t="e">
        <f ca="1">IF(AND($B101="",$B100&lt;&gt;""),BV100,IF(AND(#REF!="",$B101&lt;&gt;"",$B100&lt;&gt;""),AJ$1,""))</f>
        <v>#REF!</v>
      </c>
      <c r="AK100" t="e">
        <f ca="1">IF(AND($B101="",$B100&lt;&gt;""),BW100,IF(AND(#REF!="",$B101&lt;&gt;"",$B100&lt;&gt;""),AK$1,""))</f>
        <v>#REF!</v>
      </c>
      <c r="AL100" t="e">
        <f ca="1">IF(AND($B101="",$B100&lt;&gt;""),BX100,IF(AND(#REF!="",$B101&lt;&gt;"",$B100&lt;&gt;""),AL$1,""))</f>
        <v>#REF!</v>
      </c>
      <c r="AM100" t="e">
        <f ca="1">IF(AND($B101="",$B100&lt;&gt;""),BY100,IF(AND(#REF!="",$B101&lt;&gt;"",$B100&lt;&gt;""),AM$1,""))</f>
        <v>#REF!</v>
      </c>
      <c r="AN100" t="e">
        <f ca="1">IF(AND($B101="",$B100&lt;&gt;""),BZ100,IF(AND(#REF!="",$B101&lt;&gt;"",$B100&lt;&gt;""),AN$1,""))</f>
        <v>#REF!</v>
      </c>
      <c r="AO100" t="e">
        <f ca="1">IF(AND($B101="",$B100&lt;&gt;""),CA100,IF(AND(#REF!="",$B101&lt;&gt;"",$B100&lt;&gt;""),AO$1,""))</f>
        <v>#REF!</v>
      </c>
      <c r="AQ100">
        <f t="shared" ca="1" si="107"/>
        <v>3</v>
      </c>
      <c r="AR100">
        <f t="shared" ca="1" si="110"/>
        <v>23</v>
      </c>
      <c r="AS100">
        <f t="shared" ca="1" si="112"/>
        <v>35</v>
      </c>
      <c r="AT100">
        <f t="shared" ca="1" si="113"/>
        <v>21</v>
      </c>
      <c r="AU100">
        <f t="shared" ca="1" si="114"/>
        <v>30</v>
      </c>
      <c r="AV100">
        <f t="shared" ca="1" si="115"/>
        <v>17</v>
      </c>
      <c r="AW100">
        <f t="shared" ca="1" si="116"/>
        <v>6</v>
      </c>
      <c r="AX100">
        <f t="shared" ca="1" si="117"/>
        <v>9</v>
      </c>
      <c r="AY100">
        <f t="shared" ca="1" si="118"/>
        <v>4</v>
      </c>
      <c r="AZ100">
        <f t="shared" ca="1" si="119"/>
        <v>12</v>
      </c>
      <c r="BA100">
        <f t="shared" ca="1" si="120"/>
        <v>15</v>
      </c>
      <c r="BB100">
        <f t="shared" ca="1" si="121"/>
        <v>29</v>
      </c>
      <c r="BC100">
        <f t="shared" ca="1" si="122"/>
        <v>7</v>
      </c>
      <c r="BD100">
        <f t="shared" ca="1" si="123"/>
        <v>2</v>
      </c>
      <c r="BE100">
        <f t="shared" ca="1" si="124"/>
        <v>28</v>
      </c>
      <c r="BF100">
        <f t="shared" ca="1" si="125"/>
        <v>20</v>
      </c>
      <c r="BG100">
        <f t="shared" ca="1" si="126"/>
        <v>8</v>
      </c>
      <c r="BH100">
        <f t="shared" ca="1" si="127"/>
        <v>32</v>
      </c>
      <c r="BI100">
        <f t="shared" ca="1" si="128"/>
        <v>26</v>
      </c>
      <c r="BJ100">
        <f t="shared" ca="1" si="129"/>
        <v>11</v>
      </c>
      <c r="BK100">
        <f t="shared" ca="1" si="130"/>
        <v>19</v>
      </c>
      <c r="BL100">
        <f t="shared" ca="1" si="131"/>
        <v>5</v>
      </c>
      <c r="BM100">
        <f t="shared" ca="1" si="132"/>
        <v>27</v>
      </c>
      <c r="BN100">
        <f t="shared" ca="1" si="133"/>
        <v>31</v>
      </c>
      <c r="BO100">
        <f t="shared" ca="1" si="134"/>
        <v>24</v>
      </c>
      <c r="BP100">
        <f t="shared" ca="1" si="135"/>
        <v>1</v>
      </c>
      <c r="BQ100">
        <f t="shared" ca="1" si="136"/>
        <v>25</v>
      </c>
      <c r="BR100">
        <f t="shared" ca="1" si="137"/>
        <v>22</v>
      </c>
      <c r="BS100">
        <f t="shared" ca="1" si="138"/>
        <v>18</v>
      </c>
      <c r="BT100">
        <f t="shared" ca="1" si="139"/>
        <v>34</v>
      </c>
      <c r="BU100">
        <f t="shared" ca="1" si="140"/>
        <v>16</v>
      </c>
      <c r="BV100">
        <f t="shared" ca="1" si="141"/>
        <v>33</v>
      </c>
      <c r="BW100">
        <f t="shared" ca="1" si="142"/>
        <v>10</v>
      </c>
      <c r="BX100">
        <f t="shared" ca="1" si="143"/>
        <v>36</v>
      </c>
      <c r="BY100">
        <f t="shared" ca="1" si="144"/>
        <v>37</v>
      </c>
      <c r="BZ100" t="str">
        <f t="shared" ca="1" si="145"/>
        <v/>
      </c>
      <c r="CA100" t="str">
        <f t="shared" ca="1" si="146"/>
        <v/>
      </c>
      <c r="CE100">
        <f t="shared" ca="1" si="155"/>
        <v>26</v>
      </c>
      <c r="CF100">
        <f t="shared" ca="1" si="155"/>
        <v>14</v>
      </c>
      <c r="CG100">
        <f t="shared" ca="1" si="155"/>
        <v>1</v>
      </c>
      <c r="CH100">
        <f t="shared" ca="1" si="155"/>
        <v>9</v>
      </c>
      <c r="CI100">
        <f t="shared" ca="1" si="155"/>
        <v>22</v>
      </c>
      <c r="CJ100">
        <f t="shared" ca="1" si="155"/>
        <v>7</v>
      </c>
      <c r="CK100">
        <f t="shared" ca="1" si="155"/>
        <v>13</v>
      </c>
      <c r="CL100">
        <f t="shared" ca="1" si="155"/>
        <v>17</v>
      </c>
      <c r="CM100">
        <f t="shared" ca="1" si="155"/>
        <v>8</v>
      </c>
      <c r="CN100">
        <f t="shared" ca="1" si="155"/>
        <v>33</v>
      </c>
      <c r="CO100">
        <f t="shared" ca="1" si="158"/>
        <v>20</v>
      </c>
      <c r="CP100">
        <f t="shared" ca="1" si="158"/>
        <v>10</v>
      </c>
      <c r="CQ100" t="str">
        <f t="shared" ca="1" si="158"/>
        <v/>
      </c>
      <c r="CR100" t="str">
        <f t="shared" ca="1" si="158"/>
        <v/>
      </c>
      <c r="CS100">
        <f t="shared" ca="1" si="158"/>
        <v>11</v>
      </c>
      <c r="CT100">
        <f t="shared" ca="1" si="158"/>
        <v>31</v>
      </c>
      <c r="CU100">
        <f t="shared" ca="1" si="158"/>
        <v>6</v>
      </c>
      <c r="CV100">
        <f t="shared" ca="1" si="158"/>
        <v>29</v>
      </c>
      <c r="CW100">
        <f t="shared" ca="1" si="158"/>
        <v>21</v>
      </c>
      <c r="CX100">
        <f t="shared" ca="1" si="158"/>
        <v>16</v>
      </c>
      <c r="CY100">
        <f t="shared" ca="1" si="158"/>
        <v>4</v>
      </c>
      <c r="CZ100">
        <f t="shared" ca="1" si="158"/>
        <v>28</v>
      </c>
      <c r="DA100">
        <f t="shared" ca="1" si="158"/>
        <v>2</v>
      </c>
      <c r="DB100">
        <f t="shared" ca="1" si="158"/>
        <v>25</v>
      </c>
      <c r="DC100">
        <f t="shared" ca="1" si="158"/>
        <v>27</v>
      </c>
      <c r="DD100">
        <f t="shared" ca="1" si="158"/>
        <v>19</v>
      </c>
      <c r="DE100">
        <f t="shared" ca="1" si="158"/>
        <v>23</v>
      </c>
      <c r="DF100">
        <f t="shared" ca="1" si="158"/>
        <v>15</v>
      </c>
      <c r="DG100">
        <f t="shared" ca="1" si="158"/>
        <v>12</v>
      </c>
      <c r="DH100">
        <f t="shared" ca="1" si="158"/>
        <v>5</v>
      </c>
      <c r="DI100">
        <f t="shared" ca="1" si="158"/>
        <v>24</v>
      </c>
      <c r="DJ100">
        <f t="shared" ca="1" si="158"/>
        <v>18</v>
      </c>
      <c r="DK100">
        <f t="shared" ca="1" si="154"/>
        <v>32</v>
      </c>
      <c r="DL100">
        <f t="shared" ca="1" si="154"/>
        <v>30</v>
      </c>
      <c r="DM100">
        <f t="shared" ca="1" si="154"/>
        <v>3</v>
      </c>
      <c r="DN100">
        <f t="shared" ca="1" si="154"/>
        <v>34</v>
      </c>
      <c r="DO100">
        <f t="shared" ca="1" si="154"/>
        <v>35</v>
      </c>
    </row>
    <row r="101" spans="1:119" x14ac:dyDescent="0.25">
      <c r="A101">
        <v>100</v>
      </c>
      <c r="B101">
        <f ca="1">'Rev-KTF'!B102</f>
        <v>28</v>
      </c>
      <c r="C101">
        <f t="shared" ca="1" si="160"/>
        <v>15</v>
      </c>
      <c r="D101" t="e">
        <f ca="1">IF(AND(#REF!="",$B101&lt;&gt;""),"Nrs",IF(AND(#REF!="",#REF!&lt;&gt;"",$B101&lt;&gt;""),D$1,""))</f>
        <v>#REF!</v>
      </c>
      <c r="E101" t="e">
        <f ca="1">IF(AND(#REF!="",$B101&lt;&gt;""),AQ101,IF(AND(#REF!="",#REF!&lt;&gt;"",$B101&lt;&gt;""),E$1,""))</f>
        <v>#REF!</v>
      </c>
      <c r="F101" t="e">
        <f ca="1">IF(AND(#REF!="",$B101&lt;&gt;""),AR101,IF(AND(#REF!="",#REF!&lt;&gt;"",$B101&lt;&gt;""),F$1,""))</f>
        <v>#REF!</v>
      </c>
      <c r="G101" t="e">
        <f ca="1">IF(AND(#REF!="",$B101&lt;&gt;""),AS101,IF(AND(#REF!="",#REF!&lt;&gt;"",$B101&lt;&gt;""),G$1,""))</f>
        <v>#REF!</v>
      </c>
      <c r="H101" t="e">
        <f ca="1">IF(AND(#REF!="",$B101&lt;&gt;""),AT101,IF(AND(#REF!="",#REF!&lt;&gt;"",$B101&lt;&gt;""),H$1,""))</f>
        <v>#REF!</v>
      </c>
      <c r="I101" t="e">
        <f ca="1">IF(AND(#REF!="",$B101&lt;&gt;""),AU101,IF(AND(#REF!="",#REF!&lt;&gt;"",$B101&lt;&gt;""),I$1,""))</f>
        <v>#REF!</v>
      </c>
      <c r="J101" t="e">
        <f ca="1">IF(AND(#REF!="",$B101&lt;&gt;""),AV101,IF(AND(#REF!="",#REF!&lt;&gt;"",$B101&lt;&gt;""),J$1,""))</f>
        <v>#REF!</v>
      </c>
      <c r="K101" t="e">
        <f ca="1">IF(AND(#REF!="",$B101&lt;&gt;""),AW101,IF(AND(#REF!="",#REF!&lt;&gt;"",$B101&lt;&gt;""),K$1,""))</f>
        <v>#REF!</v>
      </c>
      <c r="L101" t="e">
        <f ca="1">IF(AND(#REF!="",$B101&lt;&gt;""),AX101,IF(AND(#REF!="",#REF!&lt;&gt;"",$B101&lt;&gt;""),L$1,""))</f>
        <v>#REF!</v>
      </c>
      <c r="M101" t="e">
        <f ca="1">IF(AND(#REF!="",$B101&lt;&gt;""),AY101,IF(AND(#REF!="",#REF!&lt;&gt;"",$B101&lt;&gt;""),M$1,""))</f>
        <v>#REF!</v>
      </c>
      <c r="N101" t="e">
        <f ca="1">IF(AND(#REF!="",$B101&lt;&gt;""),AZ101,IF(AND(#REF!="",#REF!&lt;&gt;"",$B101&lt;&gt;""),N$1,""))</f>
        <v>#REF!</v>
      </c>
      <c r="O101" t="e">
        <f ca="1">IF(AND(#REF!="",$B101&lt;&gt;""),BA101,IF(AND(#REF!="",#REF!&lt;&gt;"",$B101&lt;&gt;""),O$1,""))</f>
        <v>#REF!</v>
      </c>
      <c r="P101" t="e">
        <f ca="1">IF(AND(#REF!="",$B101&lt;&gt;""),BB101,IF(AND(#REF!="",#REF!&lt;&gt;"",$B101&lt;&gt;""),P$1,""))</f>
        <v>#REF!</v>
      </c>
      <c r="Q101" t="e">
        <f ca="1">IF(AND(#REF!="",$B101&lt;&gt;""),BC101,IF(AND(#REF!="",#REF!&lt;&gt;"",$B101&lt;&gt;""),Q$1,""))</f>
        <v>#REF!</v>
      </c>
      <c r="R101" t="e">
        <f ca="1">IF(AND(#REF!="",$B101&lt;&gt;""),BD101,IF(AND(#REF!="",#REF!&lt;&gt;"",$B101&lt;&gt;""),R$1,""))</f>
        <v>#REF!</v>
      </c>
      <c r="S101" t="e">
        <f ca="1">IF(AND(#REF!="",$B101&lt;&gt;""),BE101,IF(AND(#REF!="",#REF!&lt;&gt;"",$B101&lt;&gt;""),S$1,""))</f>
        <v>#REF!</v>
      </c>
      <c r="T101" t="e">
        <f ca="1">IF(AND(#REF!="",$B101&lt;&gt;""),BF101,IF(AND(#REF!="",#REF!&lt;&gt;"",$B101&lt;&gt;""),T$1,""))</f>
        <v>#REF!</v>
      </c>
      <c r="U101" t="e">
        <f ca="1">IF(AND(#REF!="",$B101&lt;&gt;""),BG101,IF(AND(#REF!="",#REF!&lt;&gt;"",$B101&lt;&gt;""),U$1,""))</f>
        <v>#REF!</v>
      </c>
      <c r="V101" t="e">
        <f ca="1">IF(AND(#REF!="",$B101&lt;&gt;""),BH101,IF(AND(#REF!="",#REF!&lt;&gt;"",$B101&lt;&gt;""),V$1,""))</f>
        <v>#REF!</v>
      </c>
      <c r="W101" t="e">
        <f ca="1">IF(AND(#REF!="",$B101&lt;&gt;""),BI101,IF(AND(#REF!="",#REF!&lt;&gt;"",$B101&lt;&gt;""),W$1,""))</f>
        <v>#REF!</v>
      </c>
      <c r="X101" t="e">
        <f ca="1">IF(AND(#REF!="",$B101&lt;&gt;""),BJ101,IF(AND(#REF!="",#REF!&lt;&gt;"",$B101&lt;&gt;""),X$1,""))</f>
        <v>#REF!</v>
      </c>
      <c r="Y101" t="e">
        <f ca="1">IF(AND(#REF!="",$B101&lt;&gt;""),BK101,IF(AND(#REF!="",#REF!&lt;&gt;"",$B101&lt;&gt;""),Y$1,""))</f>
        <v>#REF!</v>
      </c>
      <c r="Z101" t="e">
        <f ca="1">IF(AND(#REF!="",$B101&lt;&gt;""),BL101,IF(AND(#REF!="",#REF!&lt;&gt;"",$B101&lt;&gt;""),Z$1,""))</f>
        <v>#REF!</v>
      </c>
      <c r="AA101" t="e">
        <f ca="1">IF(AND(#REF!="",$B101&lt;&gt;""),BM101,IF(AND(#REF!="",#REF!&lt;&gt;"",$B101&lt;&gt;""),AA$1,""))</f>
        <v>#REF!</v>
      </c>
      <c r="AB101" t="e">
        <f ca="1">IF(AND(#REF!="",$B101&lt;&gt;""),BN101,IF(AND(#REF!="",#REF!&lt;&gt;"",$B101&lt;&gt;""),AB$1,""))</f>
        <v>#REF!</v>
      </c>
      <c r="AC101" t="e">
        <f ca="1">IF(AND(#REF!="",$B101&lt;&gt;""),BO101,IF(AND(#REF!="",#REF!&lt;&gt;"",$B101&lt;&gt;""),AC$1,""))</f>
        <v>#REF!</v>
      </c>
      <c r="AD101" t="e">
        <f ca="1">IF(AND(#REF!="",$B101&lt;&gt;""),BP101,IF(AND(#REF!="",#REF!&lt;&gt;"",$B101&lt;&gt;""),AD$1,""))</f>
        <v>#REF!</v>
      </c>
      <c r="AE101" t="e">
        <f ca="1">IF(AND(#REF!="",$B101&lt;&gt;""),BQ101,IF(AND(#REF!="",#REF!&lt;&gt;"",$B101&lt;&gt;""),AE$1,""))</f>
        <v>#REF!</v>
      </c>
      <c r="AF101" t="e">
        <f ca="1">IF(AND(#REF!="",$B101&lt;&gt;""),BR101,IF(AND(#REF!="",#REF!&lt;&gt;"",$B101&lt;&gt;""),AF$1,""))</f>
        <v>#REF!</v>
      </c>
      <c r="AG101" t="e">
        <f ca="1">IF(AND(#REF!="",$B101&lt;&gt;""),BS101,IF(AND(#REF!="",#REF!&lt;&gt;"",$B101&lt;&gt;""),AG$1,""))</f>
        <v>#REF!</v>
      </c>
      <c r="AH101" t="e">
        <f ca="1">IF(AND(#REF!="",$B101&lt;&gt;""),BT101,IF(AND(#REF!="",#REF!&lt;&gt;"",$B101&lt;&gt;""),AH$1,""))</f>
        <v>#REF!</v>
      </c>
      <c r="AI101" t="e">
        <f ca="1">IF(AND(#REF!="",$B101&lt;&gt;""),BU101,IF(AND(#REF!="",#REF!&lt;&gt;"",$B101&lt;&gt;""),AI$1,""))</f>
        <v>#REF!</v>
      </c>
      <c r="AJ101" t="e">
        <f ca="1">IF(AND(#REF!="",$B101&lt;&gt;""),BV101,IF(AND(#REF!="",#REF!&lt;&gt;"",$B101&lt;&gt;""),AJ$1,""))</f>
        <v>#REF!</v>
      </c>
      <c r="AK101" t="e">
        <f ca="1">IF(AND(#REF!="",$B101&lt;&gt;""),BW101,IF(AND(#REF!="",#REF!&lt;&gt;"",$B101&lt;&gt;""),AK$1,""))</f>
        <v>#REF!</v>
      </c>
      <c r="AL101" t="e">
        <f ca="1">IF(AND(#REF!="",$B101&lt;&gt;""),BX101,IF(AND(#REF!="",#REF!&lt;&gt;"",$B101&lt;&gt;""),AL$1,""))</f>
        <v>#REF!</v>
      </c>
      <c r="AM101" t="e">
        <f ca="1">IF(AND(#REF!="",$B101&lt;&gt;""),BY101,IF(AND(#REF!="",#REF!&lt;&gt;"",$B101&lt;&gt;""),AM$1,""))</f>
        <v>#REF!</v>
      </c>
      <c r="AN101" t="e">
        <f ca="1">IF(AND(#REF!="",$B101&lt;&gt;""),BZ101,IF(AND(#REF!="",#REF!&lt;&gt;"",$B101&lt;&gt;""),AN$1,""))</f>
        <v>#REF!</v>
      </c>
      <c r="AO101" t="e">
        <f ca="1">IF(AND(#REF!="",$B101&lt;&gt;""),CA101,IF(AND(#REF!="",#REF!&lt;&gt;"",$B101&lt;&gt;""),AO$1,""))</f>
        <v>#REF!</v>
      </c>
      <c r="AQ101">
        <f t="shared" ca="1" si="107"/>
        <v>28</v>
      </c>
      <c r="AR101">
        <f t="shared" ca="1" si="110"/>
        <v>3</v>
      </c>
      <c r="AS101">
        <f t="shared" ca="1" si="112"/>
        <v>23</v>
      </c>
      <c r="AT101">
        <f t="shared" ca="1" si="113"/>
        <v>35</v>
      </c>
      <c r="AU101">
        <f t="shared" ca="1" si="114"/>
        <v>21</v>
      </c>
      <c r="AV101">
        <f t="shared" ca="1" si="115"/>
        <v>30</v>
      </c>
      <c r="AW101">
        <f t="shared" ca="1" si="116"/>
        <v>17</v>
      </c>
      <c r="AX101">
        <f t="shared" ca="1" si="117"/>
        <v>6</v>
      </c>
      <c r="AY101">
        <f t="shared" ca="1" si="118"/>
        <v>9</v>
      </c>
      <c r="AZ101">
        <f t="shared" ca="1" si="119"/>
        <v>4</v>
      </c>
      <c r="BA101">
        <f t="shared" ca="1" si="120"/>
        <v>12</v>
      </c>
      <c r="BB101">
        <f t="shared" ca="1" si="121"/>
        <v>15</v>
      </c>
      <c r="BC101">
        <f t="shared" ca="1" si="122"/>
        <v>29</v>
      </c>
      <c r="BD101">
        <f t="shared" ca="1" si="123"/>
        <v>7</v>
      </c>
      <c r="BE101">
        <f t="shared" ca="1" si="124"/>
        <v>2</v>
      </c>
      <c r="BF101">
        <f t="shared" ca="1" si="125"/>
        <v>20</v>
      </c>
      <c r="BG101">
        <f t="shared" ca="1" si="126"/>
        <v>8</v>
      </c>
      <c r="BH101">
        <f t="shared" ca="1" si="127"/>
        <v>32</v>
      </c>
      <c r="BI101">
        <f t="shared" ca="1" si="128"/>
        <v>26</v>
      </c>
      <c r="BJ101">
        <f t="shared" ca="1" si="129"/>
        <v>11</v>
      </c>
      <c r="BK101">
        <f t="shared" ca="1" si="130"/>
        <v>19</v>
      </c>
      <c r="BL101">
        <f t="shared" ca="1" si="131"/>
        <v>5</v>
      </c>
      <c r="BM101">
        <f t="shared" ca="1" si="132"/>
        <v>27</v>
      </c>
      <c r="BN101">
        <f t="shared" ca="1" si="133"/>
        <v>31</v>
      </c>
      <c r="BO101">
        <f t="shared" ca="1" si="134"/>
        <v>24</v>
      </c>
      <c r="BP101">
        <f t="shared" ca="1" si="135"/>
        <v>1</v>
      </c>
      <c r="BQ101">
        <f t="shared" ca="1" si="136"/>
        <v>25</v>
      </c>
      <c r="BR101">
        <f t="shared" ca="1" si="137"/>
        <v>22</v>
      </c>
      <c r="BS101">
        <f t="shared" ca="1" si="138"/>
        <v>18</v>
      </c>
      <c r="BT101">
        <f t="shared" ca="1" si="139"/>
        <v>34</v>
      </c>
      <c r="BU101">
        <f t="shared" ca="1" si="140"/>
        <v>16</v>
      </c>
      <c r="BV101">
        <f t="shared" ca="1" si="141"/>
        <v>33</v>
      </c>
      <c r="BW101">
        <f t="shared" ca="1" si="142"/>
        <v>10</v>
      </c>
      <c r="BX101">
        <f t="shared" ca="1" si="143"/>
        <v>36</v>
      </c>
      <c r="BY101">
        <f t="shared" ca="1" si="144"/>
        <v>37</v>
      </c>
      <c r="BZ101" t="str">
        <f t="shared" ca="1" si="145"/>
        <v/>
      </c>
      <c r="CA101" t="str">
        <f t="shared" ca="1" si="146"/>
        <v/>
      </c>
      <c r="CE101">
        <f t="shared" ca="1" si="155"/>
        <v>26</v>
      </c>
      <c r="CF101">
        <f t="shared" ca="1" si="155"/>
        <v>15</v>
      </c>
      <c r="CG101">
        <f t="shared" ca="1" si="155"/>
        <v>2</v>
      </c>
      <c r="CH101">
        <f t="shared" ca="1" si="155"/>
        <v>10</v>
      </c>
      <c r="CI101">
        <f t="shared" ca="1" si="155"/>
        <v>22</v>
      </c>
      <c r="CJ101">
        <f t="shared" ca="1" si="155"/>
        <v>8</v>
      </c>
      <c r="CK101">
        <f t="shared" ca="1" si="155"/>
        <v>14</v>
      </c>
      <c r="CL101">
        <f t="shared" ca="1" si="155"/>
        <v>17</v>
      </c>
      <c r="CM101">
        <f t="shared" ca="1" si="155"/>
        <v>9</v>
      </c>
      <c r="CN101">
        <f t="shared" ca="1" si="155"/>
        <v>33</v>
      </c>
      <c r="CO101">
        <f t="shared" ca="1" si="158"/>
        <v>20</v>
      </c>
      <c r="CP101">
        <f t="shared" ca="1" si="158"/>
        <v>11</v>
      </c>
      <c r="CQ101" t="str">
        <f t="shared" ca="1" si="158"/>
        <v/>
      </c>
      <c r="CR101" t="str">
        <f t="shared" ca="1" si="158"/>
        <v/>
      </c>
      <c r="CS101">
        <f t="shared" ca="1" si="158"/>
        <v>12</v>
      </c>
      <c r="CT101">
        <f t="shared" ca="1" si="158"/>
        <v>31</v>
      </c>
      <c r="CU101">
        <f t="shared" ca="1" si="158"/>
        <v>7</v>
      </c>
      <c r="CV101">
        <f t="shared" ca="1" si="158"/>
        <v>29</v>
      </c>
      <c r="CW101">
        <f t="shared" ca="1" si="158"/>
        <v>21</v>
      </c>
      <c r="CX101">
        <f t="shared" ca="1" si="158"/>
        <v>16</v>
      </c>
      <c r="CY101">
        <f t="shared" ca="1" si="158"/>
        <v>5</v>
      </c>
      <c r="CZ101">
        <f t="shared" ca="1" si="158"/>
        <v>28</v>
      </c>
      <c r="DA101">
        <f t="shared" ca="1" si="158"/>
        <v>3</v>
      </c>
      <c r="DB101">
        <f t="shared" ca="1" si="158"/>
        <v>25</v>
      </c>
      <c r="DC101">
        <f t="shared" ca="1" si="158"/>
        <v>27</v>
      </c>
      <c r="DD101">
        <f t="shared" ca="1" si="158"/>
        <v>19</v>
      </c>
      <c r="DE101">
        <f t="shared" ca="1" si="158"/>
        <v>23</v>
      </c>
      <c r="DF101">
        <f t="shared" ca="1" si="158"/>
        <v>1</v>
      </c>
      <c r="DG101">
        <f t="shared" ca="1" si="158"/>
        <v>13</v>
      </c>
      <c r="DH101">
        <f t="shared" ca="1" si="158"/>
        <v>6</v>
      </c>
      <c r="DI101">
        <f t="shared" ca="1" si="158"/>
        <v>24</v>
      </c>
      <c r="DJ101">
        <f t="shared" ca="1" si="158"/>
        <v>18</v>
      </c>
      <c r="DK101">
        <f t="shared" ca="1" si="154"/>
        <v>32</v>
      </c>
      <c r="DL101">
        <f t="shared" ca="1" si="154"/>
        <v>30</v>
      </c>
      <c r="DM101">
        <f t="shared" ca="1" si="154"/>
        <v>4</v>
      </c>
      <c r="DN101">
        <f t="shared" ca="1" si="154"/>
        <v>34</v>
      </c>
      <c r="DO101">
        <f t="shared" ca="1" si="154"/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Rev-KTF</vt:lpstr>
      <vt:lpstr>Dynamic Ordinal tracker</vt:lpstr>
    </vt:vector>
  </TitlesOfParts>
  <Company>Senvion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Lachapelle, Benjamin</cp:lastModifiedBy>
  <dcterms:created xsi:type="dcterms:W3CDTF">2018-05-27T10:30:29Z</dcterms:created>
  <dcterms:modified xsi:type="dcterms:W3CDTF">2018-09-10T11:34:53Z</dcterms:modified>
</cp:coreProperties>
</file>